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24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fcs/Desktop/AFCS/2020/RIDERSHIP/01 JANUARY/"/>
    </mc:Choice>
  </mc:AlternateContent>
  <xr:revisionPtr revIDLastSave="0" documentId="8_{3965AB98-8874-4D17-A22E-029EA323FB1D}" xr6:coauthVersionLast="45" xr6:coauthVersionMax="45" xr10:uidLastSave="{00000000-0000-0000-0000-000000000000}"/>
  <bookViews>
    <workbookView xWindow="3160" yWindow="1360" windowWidth="30480" windowHeight="18920" firstSheet="2" activeTab="2" xr2:uid="{00000000-000D-0000-FFFF-FFFF00000000}"/>
  </bookViews>
  <sheets>
    <sheet name="Monthly" sheetId="5" r:id="rId1"/>
    <sheet name="Daily" sheetId="1" r:id="rId2"/>
    <sheet name="Saturdays" sheetId="8" r:id="rId3"/>
    <sheet name="Sundays &amp; Holidays" sheetId="9" r:id="rId4"/>
    <sheet name="Daily Total" sheetId="11" r:id="rId5"/>
    <sheet name="Weekdays" sheetId="10" r:id="rId6"/>
  </sheets>
  <definedNames>
    <definedName name="_xlnm._FilterDatabase" localSheetId="1" hidden="1">Daily!$A$2:$A$964</definedName>
    <definedName name="_xlnm.Print_Area" localSheetId="1">Daily!$A$346:$AC$374</definedName>
    <definedName name="_xlnm.Print_Area" localSheetId="4">'Daily Total'!$C$1:$E$55</definedName>
    <definedName name="_xlnm.Print_Area" localSheetId="5">Weekdays!$A$35:$AD$63</definedName>
    <definedName name="_xlnm.Print_Titles" localSheetId="5">Weekdays!$A:$A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5" i="11" l="1"/>
  <c r="D54" i="11"/>
  <c r="B65" i="5" l="1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G7" i="11" l="1"/>
  <c r="AB878" i="1" l="1"/>
  <c r="AC495" i="1" l="1"/>
  <c r="AB495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43" i="1"/>
  <c r="AB413" i="1"/>
  <c r="AC413" i="1"/>
  <c r="AB414" i="1"/>
  <c r="AC414" i="1"/>
  <c r="AB415" i="1"/>
  <c r="AC415" i="1"/>
  <c r="AB416" i="1"/>
  <c r="AC416" i="1"/>
  <c r="AB417" i="1"/>
  <c r="AC417" i="1"/>
  <c r="AB418" i="1"/>
  <c r="AC418" i="1"/>
  <c r="AB419" i="1"/>
  <c r="AC419" i="1"/>
  <c r="AB420" i="1"/>
  <c r="AC420" i="1"/>
  <c r="AB421" i="1"/>
  <c r="AC421" i="1"/>
  <c r="AB422" i="1"/>
  <c r="AC422" i="1"/>
  <c r="AB423" i="1"/>
  <c r="AC423" i="1"/>
  <c r="AB424" i="1"/>
  <c r="AC424" i="1"/>
  <c r="AB425" i="1"/>
  <c r="AC425" i="1"/>
  <c r="AB426" i="1"/>
  <c r="AC426" i="1"/>
  <c r="AB427" i="1"/>
  <c r="AC427" i="1"/>
  <c r="AB428" i="1"/>
  <c r="AC428" i="1"/>
  <c r="AB429" i="1"/>
  <c r="AC429" i="1"/>
  <c r="AB430" i="1"/>
  <c r="AC430" i="1"/>
  <c r="AB431" i="1"/>
  <c r="AC431" i="1"/>
  <c r="AB432" i="1"/>
  <c r="AC432" i="1"/>
  <c r="AB433" i="1"/>
  <c r="AC433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B341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BD949" i="1"/>
  <c r="AZ949" i="1"/>
  <c r="AN949" i="1"/>
  <c r="AJ949" i="1"/>
  <c r="AE949" i="1"/>
  <c r="AV949" i="1" s="1"/>
  <c r="BC949" i="1"/>
  <c r="BE948" i="1"/>
  <c r="BA948" i="1"/>
  <c r="AW948" i="1"/>
  <c r="AS948" i="1"/>
  <c r="AO948" i="1"/>
  <c r="AK948" i="1"/>
  <c r="AG948" i="1"/>
  <c r="AE948" i="1"/>
  <c r="BD948" i="1"/>
  <c r="BE947" i="1"/>
  <c r="BD947" i="1"/>
  <c r="BB947" i="1"/>
  <c r="BA947" i="1"/>
  <c r="AZ947" i="1"/>
  <c r="AX947" i="1"/>
  <c r="AW947" i="1"/>
  <c r="AV947" i="1"/>
  <c r="AT947" i="1"/>
  <c r="AS947" i="1"/>
  <c r="AR947" i="1"/>
  <c r="AP947" i="1"/>
  <c r="AO947" i="1"/>
  <c r="AN947" i="1"/>
  <c r="AL947" i="1"/>
  <c r="AK947" i="1"/>
  <c r="AJ947" i="1"/>
  <c r="AH947" i="1"/>
  <c r="AG947" i="1"/>
  <c r="AF947" i="1"/>
  <c r="AE947" i="1"/>
  <c r="BC947" i="1"/>
  <c r="AE941" i="1"/>
  <c r="AP941" i="1" s="1"/>
  <c r="BC940" i="1"/>
  <c r="AX940" i="1"/>
  <c r="AR940" i="1"/>
  <c r="AM940" i="1"/>
  <c r="AH940" i="1"/>
  <c r="AE940" i="1"/>
  <c r="BD940" i="1"/>
  <c r="AE939" i="1"/>
  <c r="AV918" i="1"/>
  <c r="AP918" i="1"/>
  <c r="AK918" i="1"/>
  <c r="AF918" i="1"/>
  <c r="AE918" i="1"/>
  <c r="AT918" i="1" s="1"/>
  <c r="BB917" i="1"/>
  <c r="AW917" i="1"/>
  <c r="AQ917" i="1"/>
  <c r="AL917" i="1"/>
  <c r="AH917" i="1"/>
  <c r="AG917" i="1"/>
  <c r="AE917" i="1"/>
  <c r="BE917" i="1"/>
  <c r="BD916" i="1"/>
  <c r="AY916" i="1"/>
  <c r="AT916" i="1"/>
  <c r="AN916" i="1"/>
  <c r="AI916" i="1"/>
  <c r="AE916" i="1"/>
  <c r="AX910" i="1"/>
  <c r="AP910" i="1"/>
  <c r="AH910" i="1"/>
  <c r="AE910" i="1"/>
  <c r="BB910" i="1" s="1"/>
  <c r="BE910" i="1"/>
  <c r="AY909" i="1"/>
  <c r="AQ909" i="1"/>
  <c r="AI909" i="1"/>
  <c r="AE909" i="1"/>
  <c r="BC909" i="1"/>
  <c r="BE908" i="1"/>
  <c r="BD908" i="1"/>
  <c r="BA908" i="1"/>
  <c r="AZ908" i="1"/>
  <c r="AW908" i="1"/>
  <c r="AV908" i="1"/>
  <c r="AS908" i="1"/>
  <c r="AR908" i="1"/>
  <c r="AO908" i="1"/>
  <c r="AN908" i="1"/>
  <c r="AK908" i="1"/>
  <c r="AJ908" i="1"/>
  <c r="AG908" i="1"/>
  <c r="AF908" i="1"/>
  <c r="AE908" i="1"/>
  <c r="AL887" i="1"/>
  <c r="AI887" i="1"/>
  <c r="AE887" i="1"/>
  <c r="BA887" i="1" s="1"/>
  <c r="BD886" i="1"/>
  <c r="BB886" i="1"/>
  <c r="AZ886" i="1"/>
  <c r="AX886" i="1"/>
  <c r="AV886" i="1"/>
  <c r="AT886" i="1"/>
  <c r="AR886" i="1"/>
  <c r="AP886" i="1"/>
  <c r="AN886" i="1"/>
  <c r="AL886" i="1"/>
  <c r="AJ886" i="1"/>
  <c r="AH886" i="1"/>
  <c r="AF886" i="1"/>
  <c r="AE886" i="1"/>
  <c r="BC886" i="1"/>
  <c r="BE885" i="1"/>
  <c r="BA885" i="1"/>
  <c r="AW885" i="1"/>
  <c r="AS885" i="1"/>
  <c r="AO885" i="1"/>
  <c r="AK885" i="1"/>
  <c r="AG885" i="1"/>
  <c r="AE885" i="1"/>
  <c r="AY885" i="1"/>
  <c r="BD879" i="1"/>
  <c r="BA879" i="1"/>
  <c r="AX879" i="1"/>
  <c r="AV879" i="1"/>
  <c r="AS879" i="1"/>
  <c r="AP879" i="1"/>
  <c r="AN879" i="1"/>
  <c r="AK879" i="1"/>
  <c r="AH879" i="1"/>
  <c r="AF879" i="1"/>
  <c r="AE879" i="1"/>
  <c r="BB879" i="1" s="1"/>
  <c r="BC879" i="1"/>
  <c r="BC878" i="1"/>
  <c r="AX878" i="1"/>
  <c r="AS878" i="1"/>
  <c r="AM878" i="1"/>
  <c r="AH878" i="1"/>
  <c r="AE878" i="1"/>
  <c r="BE878" i="1"/>
  <c r="AE877" i="1"/>
  <c r="BD856" i="1"/>
  <c r="BC856" i="1"/>
  <c r="AW856" i="1"/>
  <c r="AW857" i="1" s="1"/>
  <c r="AV856" i="1"/>
  <c r="AQ856" i="1"/>
  <c r="AN856" i="1"/>
  <c r="AI856" i="1"/>
  <c r="AG856" i="1"/>
  <c r="AE856" i="1"/>
  <c r="BA856" i="1" s="1"/>
  <c r="BE855" i="1"/>
  <c r="BD855" i="1"/>
  <c r="BB855" i="1"/>
  <c r="BA855" i="1"/>
  <c r="AZ855" i="1"/>
  <c r="AX855" i="1"/>
  <c r="AW855" i="1"/>
  <c r="AV855" i="1"/>
  <c r="AT855" i="1"/>
  <c r="AS855" i="1"/>
  <c r="AR855" i="1"/>
  <c r="AP855" i="1"/>
  <c r="AO855" i="1"/>
  <c r="AN855" i="1"/>
  <c r="AL855" i="1"/>
  <c r="AK855" i="1"/>
  <c r="AJ855" i="1"/>
  <c r="AH855" i="1"/>
  <c r="AG855" i="1"/>
  <c r="AF855" i="1"/>
  <c r="AE855" i="1"/>
  <c r="BC855" i="1"/>
  <c r="BE854" i="1"/>
  <c r="BC854" i="1"/>
  <c r="BB854" i="1"/>
  <c r="AY854" i="1"/>
  <c r="AX854" i="1"/>
  <c r="AW854" i="1"/>
  <c r="AT854" i="1"/>
  <c r="AS854" i="1"/>
  <c r="AQ854" i="1"/>
  <c r="AO854" i="1"/>
  <c r="AM854" i="1"/>
  <c r="AL854" i="1"/>
  <c r="AI854" i="1"/>
  <c r="AH854" i="1"/>
  <c r="AG854" i="1"/>
  <c r="AE854" i="1"/>
  <c r="BC848" i="1"/>
  <c r="AR848" i="1"/>
  <c r="AH848" i="1"/>
  <c r="AE848" i="1"/>
  <c r="AX848" i="1" s="1"/>
  <c r="BD848" i="1"/>
  <c r="BE847" i="1"/>
  <c r="AU847" i="1"/>
  <c r="AO847" i="1"/>
  <c r="AJ847" i="1"/>
  <c r="AE847" i="1"/>
  <c r="BE846" i="1"/>
  <c r="BD846" i="1"/>
  <c r="BB846" i="1"/>
  <c r="BA846" i="1"/>
  <c r="AZ846" i="1"/>
  <c r="AX846" i="1"/>
  <c r="AW846" i="1"/>
  <c r="AV846" i="1"/>
  <c r="AT846" i="1"/>
  <c r="AS846" i="1"/>
  <c r="AR846" i="1"/>
  <c r="AP846" i="1"/>
  <c r="AO846" i="1"/>
  <c r="AN846" i="1"/>
  <c r="AL846" i="1"/>
  <c r="AK846" i="1"/>
  <c r="AJ846" i="1"/>
  <c r="AH846" i="1"/>
  <c r="AG846" i="1"/>
  <c r="AF846" i="1"/>
  <c r="AE846" i="1"/>
  <c r="BC846" i="1"/>
  <c r="BB825" i="1"/>
  <c r="AQ825" i="1"/>
  <c r="AG825" i="1"/>
  <c r="AE825" i="1"/>
  <c r="AO825" i="1" s="1"/>
  <c r="BD824" i="1"/>
  <c r="BC824" i="1"/>
  <c r="BB824" i="1"/>
  <c r="AY824" i="1"/>
  <c r="AX824" i="1"/>
  <c r="AV824" i="1"/>
  <c r="AT824" i="1"/>
  <c r="AR824" i="1"/>
  <c r="AQ824" i="1"/>
  <c r="AN824" i="1"/>
  <c r="AM824" i="1"/>
  <c r="AL824" i="1"/>
  <c r="AI824" i="1"/>
  <c r="AH824" i="1"/>
  <c r="AF824" i="1"/>
  <c r="AE824" i="1"/>
  <c r="BD823" i="1"/>
  <c r="BA823" i="1"/>
  <c r="AY823" i="1"/>
  <c r="AV823" i="1"/>
  <c r="AS823" i="1"/>
  <c r="AQ823" i="1"/>
  <c r="AN823" i="1"/>
  <c r="AK823" i="1"/>
  <c r="AI823" i="1"/>
  <c r="AF823" i="1"/>
  <c r="AE823" i="1"/>
  <c r="BC823" i="1"/>
  <c r="AE817" i="1"/>
  <c r="AT817" i="1" s="1"/>
  <c r="BC816" i="1"/>
  <c r="BA816" i="1"/>
  <c r="AS816" i="1"/>
  <c r="AP816" i="1"/>
  <c r="AI816" i="1"/>
  <c r="AG816" i="1"/>
  <c r="AE816" i="1"/>
  <c r="AU816" i="1"/>
  <c r="BD815" i="1"/>
  <c r="BB815" i="1"/>
  <c r="AZ815" i="1"/>
  <c r="AX815" i="1"/>
  <c r="AV815" i="1"/>
  <c r="AT815" i="1"/>
  <c r="AR815" i="1"/>
  <c r="AP815" i="1"/>
  <c r="AN815" i="1"/>
  <c r="AL815" i="1"/>
  <c r="AJ815" i="1"/>
  <c r="AH815" i="1"/>
  <c r="AF815" i="1"/>
  <c r="AE815" i="1"/>
  <c r="BC815" i="1"/>
  <c r="AY794" i="1"/>
  <c r="AW794" i="1"/>
  <c r="AW795" i="1" s="1"/>
  <c r="AI794" i="1"/>
  <c r="AG794" i="1"/>
  <c r="AE794" i="1"/>
  <c r="AQ794" i="1" s="1"/>
  <c r="BE793" i="1"/>
  <c r="BD793" i="1"/>
  <c r="BB793" i="1"/>
  <c r="BA793" i="1"/>
  <c r="AZ793" i="1"/>
  <c r="AX793" i="1"/>
  <c r="AW793" i="1"/>
  <c r="AV793" i="1"/>
  <c r="AT793" i="1"/>
  <c r="AS793" i="1"/>
  <c r="AR793" i="1"/>
  <c r="AP793" i="1"/>
  <c r="AO793" i="1"/>
  <c r="AN793" i="1"/>
  <c r="AL793" i="1"/>
  <c r="BF793" i="1" s="1"/>
  <c r="AK793" i="1"/>
  <c r="AJ793" i="1"/>
  <c r="AH793" i="1"/>
  <c r="AG793" i="1"/>
  <c r="AF793" i="1"/>
  <c r="AE793" i="1"/>
  <c r="BC793" i="1"/>
  <c r="BC792" i="1"/>
  <c r="BG792" i="1" s="1"/>
  <c r="BB792" i="1"/>
  <c r="AX792" i="1"/>
  <c r="AW792" i="1"/>
  <c r="AS792" i="1"/>
  <c r="AQ792" i="1"/>
  <c r="AM792" i="1"/>
  <c r="AL792" i="1"/>
  <c r="BF792" i="1" s="1"/>
  <c r="AH792" i="1"/>
  <c r="AG792" i="1"/>
  <c r="AE792" i="1"/>
  <c r="BE792" i="1"/>
  <c r="AE786" i="1"/>
  <c r="BD785" i="1"/>
  <c r="BC785" i="1"/>
  <c r="BA785" i="1"/>
  <c r="AY785" i="1"/>
  <c r="AW785" i="1"/>
  <c r="AV785" i="1"/>
  <c r="AS785" i="1"/>
  <c r="AR785" i="1"/>
  <c r="AQ785" i="1"/>
  <c r="AN785" i="1"/>
  <c r="AM785" i="1"/>
  <c r="AK785" i="1"/>
  <c r="AI785" i="1"/>
  <c r="BG785" i="1" s="1"/>
  <c r="AG785" i="1"/>
  <c r="AF785" i="1"/>
  <c r="AE785" i="1"/>
  <c r="BE784" i="1"/>
  <c r="BD784" i="1"/>
  <c r="BB784" i="1"/>
  <c r="BA784" i="1"/>
  <c r="AZ784" i="1"/>
  <c r="AX784" i="1"/>
  <c r="AW784" i="1"/>
  <c r="AV784" i="1"/>
  <c r="AT784" i="1"/>
  <c r="AS784" i="1"/>
  <c r="AR784" i="1"/>
  <c r="AP784" i="1"/>
  <c r="AO784" i="1"/>
  <c r="AN784" i="1"/>
  <c r="AL784" i="1"/>
  <c r="AK784" i="1"/>
  <c r="AJ784" i="1"/>
  <c r="BF784" i="1" s="1"/>
  <c r="AH784" i="1"/>
  <c r="AG784" i="1"/>
  <c r="AF784" i="1"/>
  <c r="AE784" i="1"/>
  <c r="BC784" i="1"/>
  <c r="AU763" i="1"/>
  <c r="AI763" i="1"/>
  <c r="AE763" i="1"/>
  <c r="BC762" i="1"/>
  <c r="BB762" i="1"/>
  <c r="AX762" i="1"/>
  <c r="AV762" i="1"/>
  <c r="AR762" i="1"/>
  <c r="AQ762" i="1"/>
  <c r="AM762" i="1"/>
  <c r="AL762" i="1"/>
  <c r="AH762" i="1"/>
  <c r="AF762" i="1"/>
  <c r="AE762" i="1"/>
  <c r="BD762" i="1"/>
  <c r="AE761" i="1"/>
  <c r="AY761" i="1"/>
  <c r="BD755" i="1"/>
  <c r="BA755" i="1"/>
  <c r="AX755" i="1"/>
  <c r="AV755" i="1"/>
  <c r="AS755" i="1"/>
  <c r="AP755" i="1"/>
  <c r="AN755" i="1"/>
  <c r="AK755" i="1"/>
  <c r="AH755" i="1"/>
  <c r="AF755" i="1"/>
  <c r="AE755" i="1"/>
  <c r="BB755" i="1" s="1"/>
  <c r="BC755" i="1"/>
  <c r="BB754" i="1"/>
  <c r="AY754" i="1"/>
  <c r="AU754" i="1"/>
  <c r="AQ754" i="1"/>
  <c r="AO754" i="1"/>
  <c r="AK754" i="1"/>
  <c r="AG754" i="1"/>
  <c r="AE754" i="1"/>
  <c r="BC753" i="1"/>
  <c r="BB753" i="1"/>
  <c r="AY753" i="1"/>
  <c r="AV753" i="1"/>
  <c r="AT753" i="1"/>
  <c r="AR753" i="1"/>
  <c r="AN753" i="1"/>
  <c r="AM753" i="1"/>
  <c r="AL753" i="1"/>
  <c r="AI753" i="1"/>
  <c r="AH753" i="1"/>
  <c r="AF753" i="1"/>
  <c r="AE753" i="1"/>
  <c r="BC732" i="1"/>
  <c r="AM732" i="1"/>
  <c r="AG732" i="1"/>
  <c r="AE732" i="1"/>
  <c r="AW732" i="1" s="1"/>
  <c r="BE731" i="1"/>
  <c r="BD731" i="1"/>
  <c r="BB731" i="1"/>
  <c r="BA731" i="1"/>
  <c r="AZ731" i="1"/>
  <c r="AX731" i="1"/>
  <c r="AW731" i="1"/>
  <c r="AV731" i="1"/>
  <c r="AT731" i="1"/>
  <c r="AS731" i="1"/>
  <c r="AR731" i="1"/>
  <c r="AP731" i="1"/>
  <c r="AO731" i="1"/>
  <c r="AN731" i="1"/>
  <c r="AL731" i="1"/>
  <c r="AK731" i="1"/>
  <c r="AJ731" i="1"/>
  <c r="AH731" i="1"/>
  <c r="AG731" i="1"/>
  <c r="AF731" i="1"/>
  <c r="BF731" i="1" s="1"/>
  <c r="AE731" i="1"/>
  <c r="BC731" i="1"/>
  <c r="BC730" i="1"/>
  <c r="AX730" i="1"/>
  <c r="AS730" i="1"/>
  <c r="AM730" i="1"/>
  <c r="AH730" i="1"/>
  <c r="AE730" i="1"/>
  <c r="BD724" i="1"/>
  <c r="AT724" i="1"/>
  <c r="AN724" i="1"/>
  <c r="AI724" i="1"/>
  <c r="AE724" i="1"/>
  <c r="BD723" i="1"/>
  <c r="BC723" i="1"/>
  <c r="BA723" i="1"/>
  <c r="AY723" i="1"/>
  <c r="AW723" i="1"/>
  <c r="AV723" i="1"/>
  <c r="AS723" i="1"/>
  <c r="AR723" i="1"/>
  <c r="AQ723" i="1"/>
  <c r="AN723" i="1"/>
  <c r="AM723" i="1"/>
  <c r="AK723" i="1"/>
  <c r="AI723" i="1"/>
  <c r="AG723" i="1"/>
  <c r="AF723" i="1"/>
  <c r="AE723" i="1"/>
  <c r="BE722" i="1"/>
  <c r="BD722" i="1"/>
  <c r="BB722" i="1"/>
  <c r="BA722" i="1"/>
  <c r="AZ722" i="1"/>
  <c r="AX722" i="1"/>
  <c r="AW722" i="1"/>
  <c r="AV722" i="1"/>
  <c r="AT722" i="1"/>
  <c r="AS722" i="1"/>
  <c r="AR722" i="1"/>
  <c r="AP722" i="1"/>
  <c r="AO722" i="1"/>
  <c r="AN722" i="1"/>
  <c r="AN725" i="1" s="1"/>
  <c r="AL722" i="1"/>
  <c r="AK722" i="1"/>
  <c r="AJ722" i="1"/>
  <c r="AH722" i="1"/>
  <c r="AG722" i="1"/>
  <c r="AF722" i="1"/>
  <c r="AE722" i="1"/>
  <c r="BC722" i="1"/>
  <c r="AE701" i="1"/>
  <c r="AX700" i="1"/>
  <c r="AU700" i="1"/>
  <c r="AM700" i="1"/>
  <c r="AJ700" i="1"/>
  <c r="AE700" i="1"/>
  <c r="BE699" i="1"/>
  <c r="BC699" i="1"/>
  <c r="AW699" i="1"/>
  <c r="AU699" i="1"/>
  <c r="AR699" i="1"/>
  <c r="AM699" i="1"/>
  <c r="AJ699" i="1"/>
  <c r="AG699" i="1"/>
  <c r="AE699" i="1"/>
  <c r="BE693" i="1"/>
  <c r="BB693" i="1"/>
  <c r="AW693" i="1"/>
  <c r="AT693" i="1"/>
  <c r="AR693" i="1"/>
  <c r="AL693" i="1"/>
  <c r="AJ693" i="1"/>
  <c r="AG693" i="1"/>
  <c r="AE693" i="1"/>
  <c r="AY692" i="1"/>
  <c r="AQ692" i="1"/>
  <c r="AK692" i="1"/>
  <c r="AE692" i="1"/>
  <c r="BD691" i="1"/>
  <c r="BC691" i="1"/>
  <c r="BB691" i="1"/>
  <c r="AY691" i="1"/>
  <c r="AX691" i="1"/>
  <c r="AV691" i="1"/>
  <c r="AT691" i="1"/>
  <c r="AR691" i="1"/>
  <c r="AQ691" i="1"/>
  <c r="AN691" i="1"/>
  <c r="AM691" i="1"/>
  <c r="AL691" i="1"/>
  <c r="AI691" i="1"/>
  <c r="AH691" i="1"/>
  <c r="AF691" i="1"/>
  <c r="AE691" i="1"/>
  <c r="AZ670" i="1"/>
  <c r="AV670" i="1"/>
  <c r="AO670" i="1"/>
  <c r="AM670" i="1"/>
  <c r="AH670" i="1"/>
  <c r="AG670" i="1"/>
  <c r="AE670" i="1"/>
  <c r="BC670" i="1" s="1"/>
  <c r="AE669" i="1"/>
  <c r="BD668" i="1"/>
  <c r="BC668" i="1"/>
  <c r="BA668" i="1"/>
  <c r="AY668" i="1"/>
  <c r="AW668" i="1"/>
  <c r="AV668" i="1"/>
  <c r="AS668" i="1"/>
  <c r="AR668" i="1"/>
  <c r="AQ668" i="1"/>
  <c r="AN668" i="1"/>
  <c r="AM668" i="1"/>
  <c r="AK668" i="1"/>
  <c r="AI668" i="1"/>
  <c r="AG668" i="1"/>
  <c r="AF668" i="1"/>
  <c r="AE668" i="1"/>
  <c r="BE662" i="1"/>
  <c r="AT662" i="1"/>
  <c r="AJ662" i="1"/>
  <c r="AE662" i="1"/>
  <c r="AW662" i="1" s="1"/>
  <c r="BE661" i="1"/>
  <c r="AX661" i="1"/>
  <c r="AU661" i="1"/>
  <c r="AP661" i="1"/>
  <c r="AO661" i="1"/>
  <c r="AI661" i="1"/>
  <c r="AH661" i="1"/>
  <c r="AE661" i="1"/>
  <c r="AY661" i="1"/>
  <c r="BC660" i="1"/>
  <c r="BB660" i="1"/>
  <c r="AX660" i="1"/>
  <c r="AV660" i="1"/>
  <c r="AU660" i="1"/>
  <c r="AQ660" i="1"/>
  <c r="AP660" i="1"/>
  <c r="AM660" i="1"/>
  <c r="AJ660" i="1"/>
  <c r="AH660" i="1"/>
  <c r="AF660" i="1"/>
  <c r="AE660" i="1"/>
  <c r="BB639" i="1"/>
  <c r="AL639" i="1"/>
  <c r="AF639" i="1"/>
  <c r="AF640" i="1" s="1"/>
  <c r="AE639" i="1"/>
  <c r="AV639" i="1" s="1"/>
  <c r="BD638" i="1"/>
  <c r="BC638" i="1"/>
  <c r="BA638" i="1"/>
  <c r="AY638" i="1"/>
  <c r="AW638" i="1"/>
  <c r="AV638" i="1"/>
  <c r="AS638" i="1"/>
  <c r="AR638" i="1"/>
  <c r="AQ638" i="1"/>
  <c r="AN638" i="1"/>
  <c r="AM638" i="1"/>
  <c r="AK638" i="1"/>
  <c r="AI638" i="1"/>
  <c r="AG638" i="1"/>
  <c r="AF638" i="1"/>
  <c r="AE638" i="1"/>
  <c r="BE637" i="1"/>
  <c r="BD637" i="1"/>
  <c r="BB637" i="1"/>
  <c r="BA637" i="1"/>
  <c r="AZ637" i="1"/>
  <c r="AX637" i="1"/>
  <c r="AW637" i="1"/>
  <c r="AV637" i="1"/>
  <c r="AT637" i="1"/>
  <c r="AS637" i="1"/>
  <c r="AR637" i="1"/>
  <c r="AP637" i="1"/>
  <c r="AO637" i="1"/>
  <c r="AN637" i="1"/>
  <c r="AL637" i="1"/>
  <c r="AK637" i="1"/>
  <c r="AJ637" i="1"/>
  <c r="AH637" i="1"/>
  <c r="AG637" i="1"/>
  <c r="AF637" i="1"/>
  <c r="AE637" i="1"/>
  <c r="BC637" i="1"/>
  <c r="AU631" i="1"/>
  <c r="AK631" i="1"/>
  <c r="AE631" i="1"/>
  <c r="AP631" i="1" s="1"/>
  <c r="BC630" i="1"/>
  <c r="BB630" i="1"/>
  <c r="AX630" i="1"/>
  <c r="AV630" i="1"/>
  <c r="AR630" i="1"/>
  <c r="AQ630" i="1"/>
  <c r="AM630" i="1"/>
  <c r="AL630" i="1"/>
  <c r="AH630" i="1"/>
  <c r="AF630" i="1"/>
  <c r="AE630" i="1"/>
  <c r="BD630" i="1"/>
  <c r="AO629" i="1"/>
  <c r="AE629" i="1"/>
  <c r="AU629" i="1"/>
  <c r="BE608" i="1"/>
  <c r="BD608" i="1"/>
  <c r="AX608" i="1"/>
  <c r="AT608" i="1"/>
  <c r="AS608" i="1"/>
  <c r="AN608" i="1"/>
  <c r="AJ608" i="1"/>
  <c r="AH608" i="1"/>
  <c r="AE608" i="1"/>
  <c r="BC608" i="1"/>
  <c r="BB607" i="1"/>
  <c r="AW607" i="1"/>
  <c r="AQ607" i="1"/>
  <c r="AL607" i="1"/>
  <c r="AG607" i="1"/>
  <c r="AE607" i="1"/>
  <c r="BE607" i="1"/>
  <c r="BD606" i="1"/>
  <c r="BC606" i="1"/>
  <c r="BB606" i="1"/>
  <c r="AY606" i="1"/>
  <c r="AX606" i="1"/>
  <c r="AV606" i="1"/>
  <c r="AT606" i="1"/>
  <c r="AR606" i="1"/>
  <c r="AQ606" i="1"/>
  <c r="AN606" i="1"/>
  <c r="AM606" i="1"/>
  <c r="AL606" i="1"/>
  <c r="AI606" i="1"/>
  <c r="AH606" i="1"/>
  <c r="AF606" i="1"/>
  <c r="AE606" i="1"/>
  <c r="BC600" i="1"/>
  <c r="BC601" i="1" s="1"/>
  <c r="AR600" i="1"/>
  <c r="AM600" i="1"/>
  <c r="AG600" i="1"/>
  <c r="AE600" i="1"/>
  <c r="BE599" i="1"/>
  <c r="BD599" i="1"/>
  <c r="BB599" i="1"/>
  <c r="BA599" i="1"/>
  <c r="AZ599" i="1"/>
  <c r="AX599" i="1"/>
  <c r="AW599" i="1"/>
  <c r="AV599" i="1"/>
  <c r="AT599" i="1"/>
  <c r="AS599" i="1"/>
  <c r="AR599" i="1"/>
  <c r="AP599" i="1"/>
  <c r="AO599" i="1"/>
  <c r="AN599" i="1"/>
  <c r="AL599" i="1"/>
  <c r="AK599" i="1"/>
  <c r="AJ599" i="1"/>
  <c r="AH599" i="1"/>
  <c r="AG599" i="1"/>
  <c r="AF599" i="1"/>
  <c r="AE599" i="1"/>
  <c r="BC599" i="1"/>
  <c r="BB598" i="1"/>
  <c r="AW598" i="1"/>
  <c r="AQ598" i="1"/>
  <c r="AL598" i="1"/>
  <c r="AH598" i="1"/>
  <c r="AE598" i="1"/>
  <c r="BC598" i="1"/>
  <c r="AE577" i="1"/>
  <c r="AZ577" i="1"/>
  <c r="BE576" i="1"/>
  <c r="BD576" i="1"/>
  <c r="BA576" i="1"/>
  <c r="AZ576" i="1"/>
  <c r="AW576" i="1"/>
  <c r="AV576" i="1"/>
  <c r="AS576" i="1"/>
  <c r="AR576" i="1"/>
  <c r="AO576" i="1"/>
  <c r="AN576" i="1"/>
  <c r="AK576" i="1"/>
  <c r="AJ576" i="1"/>
  <c r="AG576" i="1"/>
  <c r="AF576" i="1"/>
  <c r="AE576" i="1"/>
  <c r="BC576" i="1"/>
  <c r="BE575" i="1"/>
  <c r="BD575" i="1"/>
  <c r="BB575" i="1"/>
  <c r="BA575" i="1"/>
  <c r="AZ575" i="1"/>
  <c r="AX575" i="1"/>
  <c r="AW575" i="1"/>
  <c r="AV575" i="1"/>
  <c r="AT575" i="1"/>
  <c r="AS575" i="1"/>
  <c r="AR575" i="1"/>
  <c r="AP575" i="1"/>
  <c r="AO575" i="1"/>
  <c r="AN575" i="1"/>
  <c r="AL575" i="1"/>
  <c r="AK575" i="1"/>
  <c r="AJ575" i="1"/>
  <c r="AH575" i="1"/>
  <c r="AG575" i="1"/>
  <c r="AF575" i="1"/>
  <c r="AE575" i="1"/>
  <c r="BC575" i="1"/>
  <c r="AE569" i="1"/>
  <c r="BE569" i="1" s="1"/>
  <c r="BC568" i="1"/>
  <c r="AX568" i="1"/>
  <c r="AR568" i="1"/>
  <c r="AM568" i="1"/>
  <c r="AH568" i="1"/>
  <c r="AE568" i="1"/>
  <c r="AE567" i="1"/>
  <c r="BD567" i="1"/>
  <c r="BD546" i="1"/>
  <c r="AX546" i="1"/>
  <c r="AS546" i="1"/>
  <c r="AN546" i="1"/>
  <c r="AH546" i="1"/>
  <c r="AE546" i="1"/>
  <c r="BC546" i="1"/>
  <c r="BE545" i="1"/>
  <c r="BC545" i="1"/>
  <c r="BB545" i="1"/>
  <c r="AY545" i="1"/>
  <c r="AX545" i="1"/>
  <c r="AW545" i="1"/>
  <c r="AT545" i="1"/>
  <c r="AS545" i="1"/>
  <c r="AQ545" i="1"/>
  <c r="AO545" i="1"/>
  <c r="AM545" i="1"/>
  <c r="AL545" i="1"/>
  <c r="AI545" i="1"/>
  <c r="AH545" i="1"/>
  <c r="AG545" i="1"/>
  <c r="AE545" i="1"/>
  <c r="BD544" i="1"/>
  <c r="BB544" i="1"/>
  <c r="AY544" i="1"/>
  <c r="AV544" i="1"/>
  <c r="AT544" i="1"/>
  <c r="AQ544" i="1"/>
  <c r="AN544" i="1"/>
  <c r="AL544" i="1"/>
  <c r="AI544" i="1"/>
  <c r="AF544" i="1"/>
  <c r="AE544" i="1"/>
  <c r="BC544" i="1"/>
  <c r="BC538" i="1"/>
  <c r="BC539" i="1" s="1"/>
  <c r="AR538" i="1"/>
  <c r="AG538" i="1"/>
  <c r="AE538" i="1"/>
  <c r="AM538" i="1" s="1"/>
  <c r="BE537" i="1"/>
  <c r="BD537" i="1"/>
  <c r="BB537" i="1"/>
  <c r="BA537" i="1"/>
  <c r="AZ537" i="1"/>
  <c r="AX537" i="1"/>
  <c r="AW537" i="1"/>
  <c r="AV537" i="1"/>
  <c r="AT537" i="1"/>
  <c r="AS537" i="1"/>
  <c r="AR537" i="1"/>
  <c r="AP537" i="1"/>
  <c r="AO537" i="1"/>
  <c r="AN537" i="1"/>
  <c r="AL537" i="1"/>
  <c r="AK537" i="1"/>
  <c r="AJ537" i="1"/>
  <c r="AH537" i="1"/>
  <c r="AG537" i="1"/>
  <c r="AF537" i="1"/>
  <c r="AE537" i="1"/>
  <c r="BC537" i="1"/>
  <c r="BC536" i="1"/>
  <c r="AX536" i="1"/>
  <c r="AS536" i="1"/>
  <c r="AM536" i="1"/>
  <c r="AH536" i="1"/>
  <c r="AE536" i="1"/>
  <c r="AY515" i="1"/>
  <c r="AL515" i="1"/>
  <c r="AE515" i="1"/>
  <c r="BB515" i="1" s="1"/>
  <c r="BD514" i="1"/>
  <c r="BA514" i="1"/>
  <c r="AY514" i="1"/>
  <c r="AV514" i="1"/>
  <c r="AS514" i="1"/>
  <c r="AQ514" i="1"/>
  <c r="AN514" i="1"/>
  <c r="AK514" i="1"/>
  <c r="AI514" i="1"/>
  <c r="AF514" i="1"/>
  <c r="AE514" i="1"/>
  <c r="BC514" i="1"/>
  <c r="BE513" i="1"/>
  <c r="BD513" i="1"/>
  <c r="BB513" i="1"/>
  <c r="BA513" i="1"/>
  <c r="AZ513" i="1"/>
  <c r="AX513" i="1"/>
  <c r="AW513" i="1"/>
  <c r="AV513" i="1"/>
  <c r="AT513" i="1"/>
  <c r="AS513" i="1"/>
  <c r="AR513" i="1"/>
  <c r="AP513" i="1"/>
  <c r="AO513" i="1"/>
  <c r="AN513" i="1"/>
  <c r="AL513" i="1"/>
  <c r="AK513" i="1"/>
  <c r="AJ513" i="1"/>
  <c r="AH513" i="1"/>
  <c r="AG513" i="1"/>
  <c r="AF513" i="1"/>
  <c r="AE513" i="1"/>
  <c r="BC513" i="1"/>
  <c r="BC507" i="1"/>
  <c r="AU507" i="1"/>
  <c r="AM507" i="1"/>
  <c r="AH507" i="1"/>
  <c r="AE507" i="1"/>
  <c r="AS507" i="1" s="1"/>
  <c r="AU506" i="1"/>
  <c r="AJ506" i="1"/>
  <c r="AE506" i="1"/>
  <c r="AX506" i="1"/>
  <c r="BC505" i="1"/>
  <c r="AW505" i="1"/>
  <c r="AR505" i="1"/>
  <c r="AM505" i="1"/>
  <c r="AG505" i="1"/>
  <c r="AE505" i="1"/>
  <c r="BE505" i="1"/>
  <c r="BE484" i="1"/>
  <c r="BD484" i="1"/>
  <c r="AX484" i="1"/>
  <c r="AT484" i="1"/>
  <c r="AS484" i="1"/>
  <c r="AN484" i="1"/>
  <c r="AJ484" i="1"/>
  <c r="AH484" i="1"/>
  <c r="AE484" i="1"/>
  <c r="BC484" i="1"/>
  <c r="BE483" i="1"/>
  <c r="BC483" i="1"/>
  <c r="BB483" i="1"/>
  <c r="AY483" i="1"/>
  <c r="AX483" i="1"/>
  <c r="AW483" i="1"/>
  <c r="AT483" i="1"/>
  <c r="AS483" i="1"/>
  <c r="AQ483" i="1"/>
  <c r="AO483" i="1"/>
  <c r="AM483" i="1"/>
  <c r="AL483" i="1"/>
  <c r="AI483" i="1"/>
  <c r="AH483" i="1"/>
  <c r="AG483" i="1"/>
  <c r="AE483" i="1"/>
  <c r="BD482" i="1"/>
  <c r="BB482" i="1"/>
  <c r="AY482" i="1"/>
  <c r="AV482" i="1"/>
  <c r="AU482" i="1"/>
  <c r="AQ482" i="1"/>
  <c r="AP482" i="1"/>
  <c r="AN482" i="1"/>
  <c r="AJ482" i="1"/>
  <c r="AI482" i="1"/>
  <c r="AF482" i="1"/>
  <c r="AE482" i="1"/>
  <c r="BD476" i="1"/>
  <c r="AY476" i="1"/>
  <c r="AU476" i="1"/>
  <c r="AO476" i="1"/>
  <c r="AO477" i="1" s="1"/>
  <c r="AJ476" i="1"/>
  <c r="AG476" i="1"/>
  <c r="AE476" i="1"/>
  <c r="BC476" i="1" s="1"/>
  <c r="BC477" i="1" s="1"/>
  <c r="BE475" i="1"/>
  <c r="BD475" i="1"/>
  <c r="BB475" i="1"/>
  <c r="BA475" i="1"/>
  <c r="AZ475" i="1"/>
  <c r="AX475" i="1"/>
  <c r="AW475" i="1"/>
  <c r="AV475" i="1"/>
  <c r="AT475" i="1"/>
  <c r="AS475" i="1"/>
  <c r="AR475" i="1"/>
  <c r="AP475" i="1"/>
  <c r="AO475" i="1"/>
  <c r="AN475" i="1"/>
  <c r="AL475" i="1"/>
  <c r="AK475" i="1"/>
  <c r="AJ475" i="1"/>
  <c r="AH475" i="1"/>
  <c r="AG475" i="1"/>
  <c r="AF475" i="1"/>
  <c r="AE475" i="1"/>
  <c r="BC475" i="1"/>
  <c r="BC474" i="1"/>
  <c r="AY474" i="1"/>
  <c r="AU474" i="1"/>
  <c r="AS474" i="1"/>
  <c r="AO474" i="1"/>
  <c r="AK474" i="1"/>
  <c r="AH474" i="1"/>
  <c r="AE474" i="1"/>
  <c r="BE474" i="1"/>
  <c r="BD453" i="1"/>
  <c r="BC453" i="1"/>
  <c r="AX453" i="1"/>
  <c r="AV453" i="1"/>
  <c r="AQ453" i="1"/>
  <c r="AN453" i="1"/>
  <c r="AI453" i="1"/>
  <c r="AH453" i="1"/>
  <c r="AE453" i="1"/>
  <c r="BB453" i="1" s="1"/>
  <c r="BE452" i="1"/>
  <c r="BD452" i="1"/>
  <c r="BA452" i="1"/>
  <c r="AY452" i="1"/>
  <c r="AV452" i="1"/>
  <c r="AU452" i="1"/>
  <c r="AQ452" i="1"/>
  <c r="AO452" i="1"/>
  <c r="AN452" i="1"/>
  <c r="AJ452" i="1"/>
  <c r="AI452" i="1"/>
  <c r="AF452" i="1"/>
  <c r="AE452" i="1"/>
  <c r="BE451" i="1"/>
  <c r="BD451" i="1"/>
  <c r="BB451" i="1"/>
  <c r="BA451" i="1"/>
  <c r="AZ451" i="1"/>
  <c r="AX451" i="1"/>
  <c r="AW451" i="1"/>
  <c r="AV451" i="1"/>
  <c r="AT451" i="1"/>
  <c r="AS451" i="1"/>
  <c r="AR451" i="1"/>
  <c r="AP451" i="1"/>
  <c r="AO451" i="1"/>
  <c r="AN451" i="1"/>
  <c r="AL451" i="1"/>
  <c r="AK451" i="1"/>
  <c r="AJ451" i="1"/>
  <c r="AH451" i="1"/>
  <c r="AG451" i="1"/>
  <c r="AF451" i="1"/>
  <c r="AE451" i="1"/>
  <c r="BC451" i="1"/>
  <c r="AE445" i="1"/>
  <c r="BC444" i="1"/>
  <c r="AX444" i="1"/>
  <c r="AR444" i="1"/>
  <c r="AM444" i="1"/>
  <c r="AH444" i="1"/>
  <c r="AE444" i="1"/>
  <c r="BD444" i="1"/>
  <c r="AE443" i="1"/>
  <c r="BE422" i="1"/>
  <c r="BA422" i="1"/>
  <c r="AV422" i="1"/>
  <c r="AT422" i="1"/>
  <c r="AP422" i="1"/>
  <c r="AK422" i="1"/>
  <c r="AJ422" i="1"/>
  <c r="AF422" i="1"/>
  <c r="AE422" i="1"/>
  <c r="BE421" i="1"/>
  <c r="BC421" i="1"/>
  <c r="BB421" i="1"/>
  <c r="AY421" i="1"/>
  <c r="AX421" i="1"/>
  <c r="AW421" i="1"/>
  <c r="AT421" i="1"/>
  <c r="AS421" i="1"/>
  <c r="AQ421" i="1"/>
  <c r="AO421" i="1"/>
  <c r="AM421" i="1"/>
  <c r="AL421" i="1"/>
  <c r="AI421" i="1"/>
  <c r="AH421" i="1"/>
  <c r="AG421" i="1"/>
  <c r="AE421" i="1"/>
  <c r="BD420" i="1"/>
  <c r="BB420" i="1"/>
  <c r="AY420" i="1"/>
  <c r="AV420" i="1"/>
  <c r="AT420" i="1"/>
  <c r="AQ420" i="1"/>
  <c r="AN420" i="1"/>
  <c r="AL420" i="1"/>
  <c r="AI420" i="1"/>
  <c r="AF420" i="1"/>
  <c r="AE420" i="1"/>
  <c r="AE414" i="1"/>
  <c r="BE413" i="1"/>
  <c r="BD413" i="1"/>
  <c r="BB413" i="1"/>
  <c r="BA413" i="1"/>
  <c r="AZ413" i="1"/>
  <c r="AX413" i="1"/>
  <c r="AW413" i="1"/>
  <c r="AV413" i="1"/>
  <c r="AT413" i="1"/>
  <c r="AS413" i="1"/>
  <c r="AR413" i="1"/>
  <c r="AP413" i="1"/>
  <c r="AO413" i="1"/>
  <c r="AN413" i="1"/>
  <c r="AL413" i="1"/>
  <c r="AK413" i="1"/>
  <c r="AJ413" i="1"/>
  <c r="AH413" i="1"/>
  <c r="AG413" i="1"/>
  <c r="AF413" i="1"/>
  <c r="AE413" i="1"/>
  <c r="BC413" i="1"/>
  <c r="BC412" i="1"/>
  <c r="AX412" i="1"/>
  <c r="AU412" i="1"/>
  <c r="AS412" i="1"/>
  <c r="AM412" i="1"/>
  <c r="AK412" i="1"/>
  <c r="AH412" i="1"/>
  <c r="AE412" i="1"/>
  <c r="BD391" i="1"/>
  <c r="BD392" i="1" s="1"/>
  <c r="AX391" i="1"/>
  <c r="AQ391" i="1"/>
  <c r="AI391" i="1"/>
  <c r="AE391" i="1"/>
  <c r="BD390" i="1"/>
  <c r="BA390" i="1"/>
  <c r="AY390" i="1"/>
  <c r="AV390" i="1"/>
  <c r="AS390" i="1"/>
  <c r="AQ390" i="1"/>
  <c r="AN390" i="1"/>
  <c r="AK390" i="1"/>
  <c r="AI390" i="1"/>
  <c r="AF390" i="1"/>
  <c r="AE390" i="1"/>
  <c r="BE389" i="1"/>
  <c r="BD389" i="1"/>
  <c r="BB389" i="1"/>
  <c r="BA389" i="1"/>
  <c r="AZ389" i="1"/>
  <c r="AX389" i="1"/>
  <c r="AW389" i="1"/>
  <c r="AV389" i="1"/>
  <c r="AT389" i="1"/>
  <c r="AS389" i="1"/>
  <c r="AR389" i="1"/>
  <c r="AP389" i="1"/>
  <c r="AO389" i="1"/>
  <c r="AN389" i="1"/>
  <c r="AL389" i="1"/>
  <c r="AK389" i="1"/>
  <c r="AJ389" i="1"/>
  <c r="AH389" i="1"/>
  <c r="AG389" i="1"/>
  <c r="AF389" i="1"/>
  <c r="AE389" i="1"/>
  <c r="BC389" i="1"/>
  <c r="BC383" i="1"/>
  <c r="AS383" i="1"/>
  <c r="AH383" i="1"/>
  <c r="AE383" i="1"/>
  <c r="AX383" i="1"/>
  <c r="AE382" i="1"/>
  <c r="BE381" i="1"/>
  <c r="BC381" i="1"/>
  <c r="AW381" i="1"/>
  <c r="AU381" i="1"/>
  <c r="AR381" i="1"/>
  <c r="AM381" i="1"/>
  <c r="AJ381" i="1"/>
  <c r="AG381" i="1"/>
  <c r="AE381" i="1"/>
  <c r="BB360" i="1"/>
  <c r="BA360" i="1"/>
  <c r="AW360" i="1"/>
  <c r="AV360" i="1"/>
  <c r="AR360" i="1"/>
  <c r="AP360" i="1"/>
  <c r="AL360" i="1"/>
  <c r="AK360" i="1"/>
  <c r="AG360" i="1"/>
  <c r="AF360" i="1"/>
  <c r="AE360" i="1"/>
  <c r="BE360" i="1" s="1"/>
  <c r="BE359" i="1"/>
  <c r="BC359" i="1"/>
  <c r="BB359" i="1"/>
  <c r="AY359" i="1"/>
  <c r="AX359" i="1"/>
  <c r="AW359" i="1"/>
  <c r="AT359" i="1"/>
  <c r="AS359" i="1"/>
  <c r="AQ359" i="1"/>
  <c r="AO359" i="1"/>
  <c r="AM359" i="1"/>
  <c r="AL359" i="1"/>
  <c r="AI359" i="1"/>
  <c r="AH359" i="1"/>
  <c r="AG359" i="1"/>
  <c r="AE359" i="1"/>
  <c r="BB358" i="1"/>
  <c r="BB361" i="1"/>
  <c r="AU358" i="1"/>
  <c r="AN358" i="1"/>
  <c r="AF358" i="1"/>
  <c r="AE358" i="1"/>
  <c r="AY358" i="1"/>
  <c r="AE352" i="1"/>
  <c r="BC352" i="1" s="1"/>
  <c r="BC353" i="1" s="1"/>
  <c r="BE351" i="1"/>
  <c r="BD351" i="1"/>
  <c r="BB351" i="1"/>
  <c r="BA351" i="1"/>
  <c r="AZ351" i="1"/>
  <c r="AX351" i="1"/>
  <c r="AW351" i="1"/>
  <c r="AV351" i="1"/>
  <c r="AT351" i="1"/>
  <c r="AS351" i="1"/>
  <c r="AR351" i="1"/>
  <c r="AP351" i="1"/>
  <c r="AO351" i="1"/>
  <c r="AN351" i="1"/>
  <c r="AL351" i="1"/>
  <c r="AK351" i="1"/>
  <c r="AJ351" i="1"/>
  <c r="AH351" i="1"/>
  <c r="AG351" i="1"/>
  <c r="AF351" i="1"/>
  <c r="AE351" i="1"/>
  <c r="BC351" i="1"/>
  <c r="BE350" i="1"/>
  <c r="BC350" i="1"/>
  <c r="AY350" i="1"/>
  <c r="AX350" i="1"/>
  <c r="AU350" i="1"/>
  <c r="AS350" i="1"/>
  <c r="AP350" i="1"/>
  <c r="AO350" i="1"/>
  <c r="AK350" i="1"/>
  <c r="AI350" i="1"/>
  <c r="AH350" i="1"/>
  <c r="AE350" i="1"/>
  <c r="AR329" i="1"/>
  <c r="AE329" i="1"/>
  <c r="BA328" i="1"/>
  <c r="AU328" i="1"/>
  <c r="AN328" i="1"/>
  <c r="AF328" i="1"/>
  <c r="AE328" i="1"/>
  <c r="BE328" i="1"/>
  <c r="BE327" i="1"/>
  <c r="BD327" i="1"/>
  <c r="BB327" i="1"/>
  <c r="BA327" i="1"/>
  <c r="AZ327" i="1"/>
  <c r="AX327" i="1"/>
  <c r="AW327" i="1"/>
  <c r="AV327" i="1"/>
  <c r="AT327" i="1"/>
  <c r="AS327" i="1"/>
  <c r="AR327" i="1"/>
  <c r="AP327" i="1"/>
  <c r="AO327" i="1"/>
  <c r="AN327" i="1"/>
  <c r="AL327" i="1"/>
  <c r="AK327" i="1"/>
  <c r="AJ327" i="1"/>
  <c r="AH327" i="1"/>
  <c r="AG327" i="1"/>
  <c r="AF327" i="1"/>
  <c r="AE327" i="1"/>
  <c r="BC327" i="1"/>
  <c r="AE321" i="1"/>
  <c r="AE320" i="1"/>
  <c r="BA319" i="1"/>
  <c r="AU319" i="1"/>
  <c r="AM319" i="1"/>
  <c r="AF319" i="1"/>
  <c r="AE319" i="1"/>
  <c r="BE319" i="1"/>
  <c r="BB298" i="1"/>
  <c r="AW298" i="1"/>
  <c r="AW299" i="1" s="1"/>
  <c r="AR298" i="1"/>
  <c r="AL298" i="1"/>
  <c r="AL299" i="1" s="1"/>
  <c r="AG298" i="1"/>
  <c r="AE298" i="1"/>
  <c r="BC298" i="1"/>
  <c r="BC299" i="1" s="1"/>
  <c r="BE297" i="1"/>
  <c r="BC297" i="1"/>
  <c r="BB297" i="1"/>
  <c r="AY297" i="1"/>
  <c r="AX297" i="1"/>
  <c r="AW297" i="1"/>
  <c r="AT297" i="1"/>
  <c r="AS297" i="1"/>
  <c r="AQ297" i="1"/>
  <c r="AO297" i="1"/>
  <c r="AM297" i="1"/>
  <c r="AL297" i="1"/>
  <c r="AI297" i="1"/>
  <c r="AH297" i="1"/>
  <c r="AG297" i="1"/>
  <c r="AE297" i="1"/>
  <c r="AE296" i="1"/>
  <c r="AE290" i="1"/>
  <c r="BE289" i="1"/>
  <c r="BD289" i="1"/>
  <c r="BB289" i="1"/>
  <c r="BA289" i="1"/>
  <c r="AZ289" i="1"/>
  <c r="AX289" i="1"/>
  <c r="AW289" i="1"/>
  <c r="AV289" i="1"/>
  <c r="AT289" i="1"/>
  <c r="AS289" i="1"/>
  <c r="AR289" i="1"/>
  <c r="AP289" i="1"/>
  <c r="AO289" i="1"/>
  <c r="AN289" i="1"/>
  <c r="AL289" i="1"/>
  <c r="AK289" i="1"/>
  <c r="AJ289" i="1"/>
  <c r="AH289" i="1"/>
  <c r="AG289" i="1"/>
  <c r="AF289" i="1"/>
  <c r="AE289" i="1"/>
  <c r="BC289" i="1"/>
  <c r="BE288" i="1"/>
  <c r="AX288" i="1"/>
  <c r="AP288" i="1"/>
  <c r="AI288" i="1"/>
  <c r="AE288" i="1"/>
  <c r="AY288" i="1"/>
  <c r="BD267" i="1"/>
  <c r="BC267" i="1"/>
  <c r="AX267" i="1"/>
  <c r="AV267" i="1"/>
  <c r="AQ267" i="1"/>
  <c r="AN267" i="1"/>
  <c r="AI267" i="1"/>
  <c r="AH267" i="1"/>
  <c r="AE267" i="1"/>
  <c r="BB267" i="1" s="1"/>
  <c r="AE266" i="1"/>
  <c r="BC265" i="1"/>
  <c r="AW265" i="1"/>
  <c r="AR265" i="1"/>
  <c r="AM265" i="1"/>
  <c r="AG265" i="1"/>
  <c r="AE265" i="1"/>
  <c r="BD265" i="1"/>
  <c r="BE259" i="1"/>
  <c r="AW259" i="1"/>
  <c r="AT259" i="1"/>
  <c r="AL259" i="1"/>
  <c r="AL260" i="1" s="1"/>
  <c r="AJ259" i="1"/>
  <c r="AE259" i="1"/>
  <c r="BB259" i="1" s="1"/>
  <c r="BB260" i="1" s="1"/>
  <c r="BE258" i="1"/>
  <c r="BC258" i="1"/>
  <c r="BB258" i="1"/>
  <c r="AY258" i="1"/>
  <c r="AX258" i="1"/>
  <c r="AW258" i="1"/>
  <c r="AT258" i="1"/>
  <c r="AS258" i="1"/>
  <c r="AQ258" i="1"/>
  <c r="AO258" i="1"/>
  <c r="AM258" i="1"/>
  <c r="AL258" i="1"/>
  <c r="AI258" i="1"/>
  <c r="AH258" i="1"/>
  <c r="AG258" i="1"/>
  <c r="AE258" i="1"/>
  <c r="BD257" i="1"/>
  <c r="BB257" i="1"/>
  <c r="AY257" i="1"/>
  <c r="AV257" i="1"/>
  <c r="AT257" i="1"/>
  <c r="AQ257" i="1"/>
  <c r="AN257" i="1"/>
  <c r="AL257" i="1"/>
  <c r="AI257" i="1"/>
  <c r="AF257" i="1"/>
  <c r="AE257" i="1"/>
  <c r="BC257" i="1"/>
  <c r="AE236" i="1"/>
  <c r="BE235" i="1"/>
  <c r="BD235" i="1"/>
  <c r="BB235" i="1"/>
  <c r="BA235" i="1"/>
  <c r="AZ235" i="1"/>
  <c r="AX235" i="1"/>
  <c r="AW235" i="1"/>
  <c r="AV235" i="1"/>
  <c r="AT235" i="1"/>
  <c r="AS235" i="1"/>
  <c r="AR235" i="1"/>
  <c r="AP235" i="1"/>
  <c r="AO235" i="1"/>
  <c r="AN235" i="1"/>
  <c r="AL235" i="1"/>
  <c r="AK235" i="1"/>
  <c r="AJ235" i="1"/>
  <c r="AH235" i="1"/>
  <c r="AG235" i="1"/>
  <c r="AF235" i="1"/>
  <c r="AE235" i="1"/>
  <c r="BC235" i="1"/>
  <c r="AE234" i="1"/>
  <c r="BD228" i="1"/>
  <c r="BC228" i="1"/>
  <c r="BB228" i="1"/>
  <c r="AX228" i="1"/>
  <c r="AV228" i="1"/>
  <c r="AT228" i="1"/>
  <c r="AQ228" i="1"/>
  <c r="AN228" i="1"/>
  <c r="AM228" i="1"/>
  <c r="AI228" i="1"/>
  <c r="AH228" i="1"/>
  <c r="AF228" i="1"/>
  <c r="AE228" i="1"/>
  <c r="AY228" i="1" s="1"/>
  <c r="BD227" i="1"/>
  <c r="BA227" i="1"/>
  <c r="AY227" i="1"/>
  <c r="AV227" i="1"/>
  <c r="AS227" i="1"/>
  <c r="AQ227" i="1"/>
  <c r="AN227" i="1"/>
  <c r="AK227" i="1"/>
  <c r="AI227" i="1"/>
  <c r="AF227" i="1"/>
  <c r="AE227" i="1"/>
  <c r="BC227" i="1"/>
  <c r="AE226" i="1"/>
  <c r="BC226" i="1"/>
  <c r="BD205" i="1"/>
  <c r="AX205" i="1"/>
  <c r="AV205" i="1"/>
  <c r="AP205" i="1"/>
  <c r="AN205" i="1"/>
  <c r="AH205" i="1"/>
  <c r="AF205" i="1"/>
  <c r="AE205" i="1"/>
  <c r="BB205" i="1" s="1"/>
  <c r="BE204" i="1"/>
  <c r="BA204" i="1"/>
  <c r="AW204" i="1"/>
  <c r="AS204" i="1"/>
  <c r="AO204" i="1"/>
  <c r="AK204" i="1"/>
  <c r="AG204" i="1"/>
  <c r="AE204" i="1"/>
  <c r="BD204" i="1"/>
  <c r="BE203" i="1"/>
  <c r="BD203" i="1"/>
  <c r="BB203" i="1"/>
  <c r="BA203" i="1"/>
  <c r="AZ203" i="1"/>
  <c r="AX203" i="1"/>
  <c r="AW203" i="1"/>
  <c r="AV203" i="1"/>
  <c r="AT203" i="1"/>
  <c r="AS203" i="1"/>
  <c r="AR203" i="1"/>
  <c r="AP203" i="1"/>
  <c r="AO203" i="1"/>
  <c r="AN203" i="1"/>
  <c r="AL203" i="1"/>
  <c r="AK203" i="1"/>
  <c r="AJ203" i="1"/>
  <c r="AH203" i="1"/>
  <c r="AG203" i="1"/>
  <c r="AF203" i="1"/>
  <c r="AE203" i="1"/>
  <c r="BC203" i="1"/>
  <c r="AE197" i="1"/>
  <c r="BB197" i="1" s="1"/>
  <c r="BD196" i="1"/>
  <c r="BB196" i="1"/>
  <c r="AZ196" i="1"/>
  <c r="AX196" i="1"/>
  <c r="AV196" i="1"/>
  <c r="AT196" i="1"/>
  <c r="AR196" i="1"/>
  <c r="AP196" i="1"/>
  <c r="AN196" i="1"/>
  <c r="AL196" i="1"/>
  <c r="AJ196" i="1"/>
  <c r="AH196" i="1"/>
  <c r="AF196" i="1"/>
  <c r="BF196" i="1"/>
  <c r="AE196" i="1"/>
  <c r="BC196" i="1"/>
  <c r="BE195" i="1"/>
  <c r="BA195" i="1"/>
  <c r="AW195" i="1"/>
  <c r="AS195" i="1"/>
  <c r="AO195" i="1"/>
  <c r="AK195" i="1"/>
  <c r="AG195" i="1"/>
  <c r="AE195" i="1"/>
  <c r="BD195" i="1"/>
  <c r="BE174" i="1"/>
  <c r="AR174" i="1"/>
  <c r="AG174" i="1"/>
  <c r="AE174" i="1"/>
  <c r="AW174" i="1" s="1"/>
  <c r="BC173" i="1"/>
  <c r="AY173" i="1"/>
  <c r="AM173" i="1"/>
  <c r="AI173" i="1"/>
  <c r="AE173" i="1"/>
  <c r="AQ173" i="1"/>
  <c r="BD172" i="1"/>
  <c r="BB172" i="1"/>
  <c r="AZ172" i="1"/>
  <c r="AX172" i="1"/>
  <c r="AX173" i="1"/>
  <c r="AV172" i="1"/>
  <c r="AT172" i="1"/>
  <c r="AR172" i="1"/>
  <c r="AP172" i="1"/>
  <c r="AP173" i="1"/>
  <c r="AN172" i="1"/>
  <c r="AL172" i="1"/>
  <c r="AJ172" i="1"/>
  <c r="AH172" i="1"/>
  <c r="AH173" i="1"/>
  <c r="AF172" i="1"/>
  <c r="AE172" i="1"/>
  <c r="BC172" i="1"/>
  <c r="BE166" i="1"/>
  <c r="BA166" i="1"/>
  <c r="AW166" i="1"/>
  <c r="AO166" i="1"/>
  <c r="AK166" i="1"/>
  <c r="AG166" i="1"/>
  <c r="AE166" i="1"/>
  <c r="AS166" i="1" s="1"/>
  <c r="BD166" i="1"/>
  <c r="BE165" i="1"/>
  <c r="BD165" i="1"/>
  <c r="BB165" i="1"/>
  <c r="BA165" i="1"/>
  <c r="AZ165" i="1"/>
  <c r="AX165" i="1"/>
  <c r="AW165" i="1"/>
  <c r="AV165" i="1"/>
  <c r="AT165" i="1"/>
  <c r="AS165" i="1"/>
  <c r="AR165" i="1"/>
  <c r="AP165" i="1"/>
  <c r="AP164" i="1"/>
  <c r="AP166" i="1"/>
  <c r="AP167" i="1" s="1"/>
  <c r="AO165" i="1"/>
  <c r="AN165" i="1"/>
  <c r="AL165" i="1"/>
  <c r="AK165" i="1"/>
  <c r="AJ165" i="1"/>
  <c r="AH165" i="1"/>
  <c r="AG165" i="1"/>
  <c r="AF165" i="1"/>
  <c r="BF165" i="1"/>
  <c r="AE165" i="1"/>
  <c r="BC165" i="1"/>
  <c r="AY164" i="1"/>
  <c r="AI164" i="1"/>
  <c r="AE164" i="1"/>
  <c r="AQ164" i="1"/>
  <c r="BD143" i="1"/>
  <c r="BD144" i="1" s="1"/>
  <c r="AZ143" i="1"/>
  <c r="AV143" i="1"/>
  <c r="AR143" i="1"/>
  <c r="AN143" i="1"/>
  <c r="AJ143" i="1"/>
  <c r="AF143" i="1"/>
  <c r="AE143" i="1"/>
  <c r="AX143" i="1" s="1"/>
  <c r="BC143" i="1"/>
  <c r="BE142" i="1"/>
  <c r="BA142" i="1"/>
  <c r="AW142" i="1"/>
  <c r="AS142" i="1"/>
  <c r="AO142" i="1"/>
  <c r="AK142" i="1"/>
  <c r="AG142" i="1"/>
  <c r="AE142" i="1"/>
  <c r="BD142" i="1"/>
  <c r="BD141" i="1"/>
  <c r="BE141" i="1"/>
  <c r="BB141" i="1"/>
  <c r="BA141" i="1"/>
  <c r="AZ141" i="1"/>
  <c r="AX141" i="1"/>
  <c r="AW141" i="1"/>
  <c r="AV141" i="1"/>
  <c r="AT141" i="1"/>
  <c r="AS141" i="1"/>
  <c r="AR141" i="1"/>
  <c r="AP141" i="1"/>
  <c r="AO141" i="1"/>
  <c r="AN141" i="1"/>
  <c r="AL141" i="1"/>
  <c r="AK141" i="1"/>
  <c r="AJ141" i="1"/>
  <c r="AH141" i="1"/>
  <c r="AG141" i="1"/>
  <c r="AF141" i="1"/>
  <c r="AE141" i="1"/>
  <c r="BC141" i="1"/>
  <c r="AQ135" i="1"/>
  <c r="AE135" i="1"/>
  <c r="BD134" i="1"/>
  <c r="BB134" i="1"/>
  <c r="AZ134" i="1"/>
  <c r="AX134" i="1"/>
  <c r="AV134" i="1"/>
  <c r="AT134" i="1"/>
  <c r="AR134" i="1"/>
  <c r="AP134" i="1"/>
  <c r="AN134" i="1"/>
  <c r="AL134" i="1"/>
  <c r="AJ134" i="1"/>
  <c r="AH134" i="1"/>
  <c r="AF134" i="1"/>
  <c r="AE134" i="1"/>
  <c r="BC134" i="1"/>
  <c r="BE133" i="1"/>
  <c r="BA133" i="1"/>
  <c r="AW133" i="1"/>
  <c r="AS133" i="1"/>
  <c r="AO133" i="1"/>
  <c r="AK133" i="1"/>
  <c r="AG133" i="1"/>
  <c r="AE133" i="1"/>
  <c r="BD133" i="1"/>
  <c r="BD112" i="1"/>
  <c r="BA112" i="1"/>
  <c r="AX112" i="1"/>
  <c r="AV112" i="1"/>
  <c r="AS112" i="1"/>
  <c r="AP112" i="1"/>
  <c r="AN112" i="1"/>
  <c r="AK112" i="1"/>
  <c r="AH112" i="1"/>
  <c r="AF112" i="1"/>
  <c r="AE112" i="1"/>
  <c r="BB112" i="1" s="1"/>
  <c r="BC112" i="1"/>
  <c r="AE111" i="1"/>
  <c r="AY111" i="1"/>
  <c r="BD110" i="1"/>
  <c r="BB110" i="1"/>
  <c r="AZ110" i="1"/>
  <c r="AX110" i="1"/>
  <c r="AV110" i="1"/>
  <c r="AT110" i="1"/>
  <c r="AR110" i="1"/>
  <c r="AP110" i="1"/>
  <c r="AN110" i="1"/>
  <c r="AL110" i="1"/>
  <c r="AJ110" i="1"/>
  <c r="AH110" i="1"/>
  <c r="AF110" i="1"/>
  <c r="AE110" i="1"/>
  <c r="BC110" i="1"/>
  <c r="AE104" i="1"/>
  <c r="AY104" i="1"/>
  <c r="BE103" i="1"/>
  <c r="BD103" i="1"/>
  <c r="BB103" i="1"/>
  <c r="BA103" i="1"/>
  <c r="AZ103" i="1"/>
  <c r="AX103" i="1"/>
  <c r="AW103" i="1"/>
  <c r="AV103" i="1"/>
  <c r="AT103" i="1"/>
  <c r="AS103" i="1"/>
  <c r="AR103" i="1"/>
  <c r="AP103" i="1"/>
  <c r="AO103" i="1"/>
  <c r="AN103" i="1"/>
  <c r="AL103" i="1"/>
  <c r="AK103" i="1"/>
  <c r="AJ103" i="1"/>
  <c r="AH103" i="1"/>
  <c r="AG103" i="1"/>
  <c r="AF103" i="1"/>
  <c r="AE103" i="1"/>
  <c r="BC103" i="1"/>
  <c r="BE102" i="1"/>
  <c r="BA102" i="1"/>
  <c r="AY102" i="1"/>
  <c r="AW102" i="1"/>
  <c r="AS102" i="1"/>
  <c r="AQ102" i="1"/>
  <c r="AO102" i="1"/>
  <c r="AK102" i="1"/>
  <c r="AI102" i="1"/>
  <c r="AG102" i="1"/>
  <c r="AE102" i="1"/>
  <c r="BB81" i="1"/>
  <c r="AX81" i="1"/>
  <c r="AX82" i="1" s="1"/>
  <c r="AP81" i="1"/>
  <c r="AP82" i="1" s="1"/>
  <c r="AL81" i="1"/>
  <c r="AH81" i="1"/>
  <c r="AH82" i="1" s="1"/>
  <c r="AE81" i="1"/>
  <c r="BE80" i="1"/>
  <c r="BA80" i="1"/>
  <c r="AY80" i="1"/>
  <c r="AW80" i="1"/>
  <c r="AS80" i="1"/>
  <c r="AQ80" i="1"/>
  <c r="AO80" i="1"/>
  <c r="AK80" i="1"/>
  <c r="AI80" i="1"/>
  <c r="AG80" i="1"/>
  <c r="AE80" i="1"/>
  <c r="BE79" i="1"/>
  <c r="BD79" i="1"/>
  <c r="BB79" i="1"/>
  <c r="BA79" i="1"/>
  <c r="AZ79" i="1"/>
  <c r="AX79" i="1"/>
  <c r="AW79" i="1"/>
  <c r="AV79" i="1"/>
  <c r="AT79" i="1"/>
  <c r="AS79" i="1"/>
  <c r="AR79" i="1"/>
  <c r="AP79" i="1"/>
  <c r="AO79" i="1"/>
  <c r="AN79" i="1"/>
  <c r="AL79" i="1"/>
  <c r="AK79" i="1"/>
  <c r="AJ79" i="1"/>
  <c r="AH79" i="1"/>
  <c r="AG79" i="1"/>
  <c r="AF79" i="1"/>
  <c r="AE79" i="1"/>
  <c r="BC79" i="1"/>
  <c r="AE73" i="1"/>
  <c r="BE73" i="1" s="1"/>
  <c r="BD72" i="1"/>
  <c r="BB72" i="1"/>
  <c r="AZ72" i="1"/>
  <c r="AX72" i="1"/>
  <c r="AV72" i="1"/>
  <c r="AT72" i="1"/>
  <c r="AR72" i="1"/>
  <c r="AP72" i="1"/>
  <c r="AN72" i="1"/>
  <c r="AL72" i="1"/>
  <c r="AJ72" i="1"/>
  <c r="AH72" i="1"/>
  <c r="AF72" i="1"/>
  <c r="AE72" i="1"/>
  <c r="BC72" i="1"/>
  <c r="AY71" i="1"/>
  <c r="AQ71" i="1"/>
  <c r="AI71" i="1"/>
  <c r="AE71" i="1"/>
  <c r="BA71" i="1"/>
  <c r="AE50" i="1"/>
  <c r="AW50" i="1" s="1"/>
  <c r="AW51" i="1" s="1"/>
  <c r="BE49" i="1"/>
  <c r="BA49" i="1"/>
  <c r="AY49" i="1"/>
  <c r="AW49" i="1"/>
  <c r="AS49" i="1"/>
  <c r="AQ49" i="1"/>
  <c r="AO49" i="1"/>
  <c r="AK49" i="1"/>
  <c r="AI49" i="1"/>
  <c r="AG49" i="1"/>
  <c r="AE49" i="1"/>
  <c r="BD48" i="1"/>
  <c r="BB48" i="1"/>
  <c r="AZ48" i="1"/>
  <c r="AX48" i="1"/>
  <c r="AV48" i="1"/>
  <c r="AT48" i="1"/>
  <c r="AR48" i="1"/>
  <c r="AP48" i="1"/>
  <c r="AN48" i="1"/>
  <c r="AL48" i="1"/>
  <c r="AJ48" i="1"/>
  <c r="AH48" i="1"/>
  <c r="AF48" i="1"/>
  <c r="AE48" i="1"/>
  <c r="BC48" i="1"/>
  <c r="BE42" i="1"/>
  <c r="BE43" i="1" s="1"/>
  <c r="AS42" i="1"/>
  <c r="AS43" i="1" s="1"/>
  <c r="AO42" i="1"/>
  <c r="AI42" i="1"/>
  <c r="AE42" i="1"/>
  <c r="BE41" i="1"/>
  <c r="BD41" i="1"/>
  <c r="BB41" i="1"/>
  <c r="BA41" i="1"/>
  <c r="AZ41" i="1"/>
  <c r="AX41" i="1"/>
  <c r="AW41" i="1"/>
  <c r="AV41" i="1"/>
  <c r="AT41" i="1"/>
  <c r="AS41" i="1"/>
  <c r="AR41" i="1"/>
  <c r="AP41" i="1"/>
  <c r="AO41" i="1"/>
  <c r="AN41" i="1"/>
  <c r="AL41" i="1"/>
  <c r="AK41" i="1"/>
  <c r="AJ41" i="1"/>
  <c r="AH41" i="1"/>
  <c r="AG41" i="1"/>
  <c r="AF41" i="1"/>
  <c r="AE41" i="1"/>
  <c r="BC41" i="1"/>
  <c r="BE40" i="1"/>
  <c r="BC40" i="1"/>
  <c r="BB40" i="1"/>
  <c r="AY40" i="1"/>
  <c r="AX40" i="1"/>
  <c r="AW40" i="1"/>
  <c r="AT40" i="1"/>
  <c r="AS40" i="1"/>
  <c r="AQ40" i="1"/>
  <c r="AO40" i="1"/>
  <c r="AM40" i="1"/>
  <c r="AL40" i="1"/>
  <c r="AI40" i="1"/>
  <c r="AH40" i="1"/>
  <c r="AG40" i="1"/>
  <c r="AE40" i="1"/>
  <c r="BE19" i="1"/>
  <c r="BD19" i="1"/>
  <c r="BC19" i="1"/>
  <c r="BB19" i="1"/>
  <c r="BA19" i="1"/>
  <c r="AZ19" i="1"/>
  <c r="AY19" i="1"/>
  <c r="AX19" i="1"/>
  <c r="AX20" i="1" s="1"/>
  <c r="AW19" i="1"/>
  <c r="AV19" i="1"/>
  <c r="AU19" i="1"/>
  <c r="AT19" i="1"/>
  <c r="AS19" i="1"/>
  <c r="AR19" i="1"/>
  <c r="AR20" i="1" s="1"/>
  <c r="AQ19" i="1"/>
  <c r="AP19" i="1"/>
  <c r="AP20" i="1" s="1"/>
  <c r="AO19" i="1"/>
  <c r="AN19" i="1"/>
  <c r="AN20" i="1" s="1"/>
  <c r="AM19" i="1"/>
  <c r="AL19" i="1"/>
  <c r="AL20" i="1" s="1"/>
  <c r="AK19" i="1"/>
  <c r="AJ19" i="1"/>
  <c r="AI19" i="1"/>
  <c r="AI20" i="1" s="1"/>
  <c r="AH19" i="1"/>
  <c r="AH20" i="1" s="1"/>
  <c r="AG19" i="1"/>
  <c r="AF19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C20" i="1"/>
  <c r="BB17" i="1"/>
  <c r="BB20" i="1"/>
  <c r="BA17" i="1"/>
  <c r="AZ17" i="1"/>
  <c r="AY17" i="1"/>
  <c r="AY20" i="1"/>
  <c r="AX17" i="1"/>
  <c r="AW17" i="1"/>
  <c r="AV17" i="1"/>
  <c r="AU17" i="1"/>
  <c r="AU20" i="1"/>
  <c r="AT17" i="1"/>
  <c r="AT20" i="1"/>
  <c r="AS17" i="1"/>
  <c r="AR17" i="1"/>
  <c r="AQ17" i="1"/>
  <c r="AQ20" i="1"/>
  <c r="AP17" i="1"/>
  <c r="AO17" i="1"/>
  <c r="AN17" i="1"/>
  <c r="AM17" i="1"/>
  <c r="AM20" i="1"/>
  <c r="AL17" i="1"/>
  <c r="AK17" i="1"/>
  <c r="AJ17" i="1"/>
  <c r="AI17" i="1"/>
  <c r="AH17" i="1"/>
  <c r="AG17" i="1"/>
  <c r="AF17" i="1"/>
  <c r="BE11" i="1"/>
  <c r="BD11" i="1"/>
  <c r="BD12" i="1" s="1"/>
  <c r="BC11" i="1"/>
  <c r="BB11" i="1"/>
  <c r="BB12" i="1" s="1"/>
  <c r="BA11" i="1"/>
  <c r="AZ11" i="1"/>
  <c r="AZ12" i="1" s="1"/>
  <c r="AY11" i="1"/>
  <c r="AX11" i="1"/>
  <c r="AX12" i="1" s="1"/>
  <c r="AW11" i="1"/>
  <c r="AW12" i="1" s="1"/>
  <c r="AV11" i="1"/>
  <c r="AU11" i="1"/>
  <c r="AT11" i="1"/>
  <c r="AS11" i="1"/>
  <c r="AR11" i="1"/>
  <c r="AR12" i="1" s="1"/>
  <c r="AQ11" i="1"/>
  <c r="AP11" i="1"/>
  <c r="AP12" i="1" s="1"/>
  <c r="AO11" i="1"/>
  <c r="AO12" i="1" s="1"/>
  <c r="AN11" i="1"/>
  <c r="AN12" i="1" s="1"/>
  <c r="AM11" i="1"/>
  <c r="AL11" i="1"/>
  <c r="AL12" i="1" s="1"/>
  <c r="AK11" i="1"/>
  <c r="AJ11" i="1"/>
  <c r="AJ12" i="1" s="1"/>
  <c r="AI11" i="1"/>
  <c r="AH11" i="1"/>
  <c r="AG11" i="1"/>
  <c r="AG12" i="1" s="1"/>
  <c r="AF11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E12" i="1"/>
  <c r="BD9" i="1"/>
  <c r="BC9" i="1"/>
  <c r="BB9" i="1"/>
  <c r="BA9" i="1"/>
  <c r="BA12" i="1"/>
  <c r="AZ9" i="1"/>
  <c r="AY9" i="1"/>
  <c r="AX9" i="1"/>
  <c r="AW9" i="1"/>
  <c r="AV9" i="1"/>
  <c r="AV12" i="1"/>
  <c r="AU9" i="1"/>
  <c r="AT9" i="1"/>
  <c r="AS9" i="1"/>
  <c r="AS12" i="1"/>
  <c r="AR9" i="1"/>
  <c r="AQ9" i="1"/>
  <c r="AP9" i="1"/>
  <c r="AO9" i="1"/>
  <c r="AN9" i="1"/>
  <c r="AM9" i="1"/>
  <c r="AL9" i="1"/>
  <c r="AK9" i="1"/>
  <c r="AK12" i="1"/>
  <c r="AJ9" i="1"/>
  <c r="AI9" i="1"/>
  <c r="AH9" i="1"/>
  <c r="AG9" i="1"/>
  <c r="AF9" i="1"/>
  <c r="BI5" i="1"/>
  <c r="BI36" i="1"/>
  <c r="BI67" i="1"/>
  <c r="BI98" i="1"/>
  <c r="BI129" i="1"/>
  <c r="BI160" i="1"/>
  <c r="BI191" i="1"/>
  <c r="BI222" i="1"/>
  <c r="BI253" i="1"/>
  <c r="BI284" i="1"/>
  <c r="BI315" i="1"/>
  <c r="BI346" i="1"/>
  <c r="BI377" i="1"/>
  <c r="BI408" i="1"/>
  <c r="BI439" i="1"/>
  <c r="BI470" i="1"/>
  <c r="BF41" i="1"/>
  <c r="AI12" i="1"/>
  <c r="AM12" i="1"/>
  <c r="AQ12" i="1"/>
  <c r="AU12" i="1"/>
  <c r="AY12" i="1"/>
  <c r="BC12" i="1"/>
  <c r="AJ20" i="1"/>
  <c r="AV20" i="1"/>
  <c r="AZ20" i="1"/>
  <c r="BD20" i="1"/>
  <c r="BF9" i="1"/>
  <c r="BF11" i="1"/>
  <c r="BF12" i="1" s="1"/>
  <c r="AG857" i="1"/>
  <c r="BF855" i="1"/>
  <c r="BC857" i="1"/>
  <c r="BF575" i="1"/>
  <c r="AT260" i="1"/>
  <c r="AO43" i="1"/>
  <c r="BF48" i="1"/>
  <c r="BG17" i="1"/>
  <c r="AH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AQ826" i="1"/>
  <c r="BB756" i="1"/>
  <c r="AZ578" i="1"/>
  <c r="BF537" i="1"/>
  <c r="BC547" i="1"/>
  <c r="BF475" i="1"/>
  <c r="AT423" i="1"/>
  <c r="AV454" i="1"/>
  <c r="BD454" i="1"/>
  <c r="BF351" i="1"/>
  <c r="BF327" i="1"/>
  <c r="BF289" i="1"/>
  <c r="BF235" i="1"/>
  <c r="BD206" i="1"/>
  <c r="BF134" i="1"/>
  <c r="BF141" i="1"/>
  <c r="BF110" i="1"/>
  <c r="BF103" i="1"/>
  <c r="BF79" i="1"/>
  <c r="BF72" i="1"/>
  <c r="BG9" i="1"/>
  <c r="BF17" i="1"/>
  <c r="AU73" i="1"/>
  <c r="AU104" i="1"/>
  <c r="AF12" i="1"/>
  <c r="AK71" i="1"/>
  <c r="AS71" i="1"/>
  <c r="AG73" i="1"/>
  <c r="AO73" i="1"/>
  <c r="AG104" i="1"/>
  <c r="AO104" i="1"/>
  <c r="AO105" i="1" s="1"/>
  <c r="AW104" i="1"/>
  <c r="AW105" i="1" s="1"/>
  <c r="BE104" i="1"/>
  <c r="BE105" i="1" s="1"/>
  <c r="AG111" i="1"/>
  <c r="AO111" i="1"/>
  <c r="AW111" i="1"/>
  <c r="BE111" i="1"/>
  <c r="BB135" i="1"/>
  <c r="AX135" i="1"/>
  <c r="AT135" i="1"/>
  <c r="AP135" i="1"/>
  <c r="AL135" i="1"/>
  <c r="AH135" i="1"/>
  <c r="BE135" i="1"/>
  <c r="BA135" i="1"/>
  <c r="AW135" i="1"/>
  <c r="AS135" i="1"/>
  <c r="AO135" i="1"/>
  <c r="AK135" i="1"/>
  <c r="AG135" i="1"/>
  <c r="BD135" i="1"/>
  <c r="BD136" i="1" s="1"/>
  <c r="AZ135" i="1"/>
  <c r="AV135" i="1"/>
  <c r="AR135" i="1"/>
  <c r="AN135" i="1"/>
  <c r="AJ135" i="1"/>
  <c r="AF135" i="1"/>
  <c r="AU135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Q73" i="1"/>
  <c r="AI104" i="1"/>
  <c r="AQ104" i="1"/>
  <c r="AI111" i="1"/>
  <c r="AQ111" i="1"/>
  <c r="AI135" i="1"/>
  <c r="AY135" i="1"/>
  <c r="BB173" i="1"/>
  <c r="AT173" i="1"/>
  <c r="AL173" i="1"/>
  <c r="BE173" i="1"/>
  <c r="BA173" i="1"/>
  <c r="AW173" i="1"/>
  <c r="AS173" i="1"/>
  <c r="AO173" i="1"/>
  <c r="AK173" i="1"/>
  <c r="AG173" i="1"/>
  <c r="BD173" i="1"/>
  <c r="AZ173" i="1"/>
  <c r="AV173" i="1"/>
  <c r="AR173" i="1"/>
  <c r="AR175" i="1"/>
  <c r="AN173" i="1"/>
  <c r="AJ173" i="1"/>
  <c r="AF173" i="1"/>
  <c r="AU173" i="1"/>
  <c r="BG173" i="1"/>
  <c r="BB73" i="1"/>
  <c r="AX73" i="1"/>
  <c r="AT73" i="1"/>
  <c r="AH73" i="1"/>
  <c r="BD73" i="1"/>
  <c r="AV73" i="1"/>
  <c r="AN73" i="1"/>
  <c r="AF73" i="1"/>
  <c r="AM73" i="1"/>
  <c r="BD104" i="1"/>
  <c r="AZ104" i="1"/>
  <c r="AV104" i="1"/>
  <c r="AR104" i="1"/>
  <c r="AN104" i="1"/>
  <c r="AJ104" i="1"/>
  <c r="AJ105" i="1" s="1"/>
  <c r="AF104" i="1"/>
  <c r="BB104" i="1"/>
  <c r="AX104" i="1"/>
  <c r="AT104" i="1"/>
  <c r="AP104" i="1"/>
  <c r="AP105" i="1" s="1"/>
  <c r="AL104" i="1"/>
  <c r="AH104" i="1"/>
  <c r="AM104" i="1"/>
  <c r="BC104" i="1"/>
  <c r="BC105" i="1" s="1"/>
  <c r="BB111" i="1"/>
  <c r="BB113" i="1"/>
  <c r="AX111" i="1"/>
  <c r="AX113" i="1"/>
  <c r="AT111" i="1"/>
  <c r="AP111" i="1"/>
  <c r="AP113" i="1"/>
  <c r="AL111" i="1"/>
  <c r="AH111" i="1"/>
  <c r="AH113" i="1"/>
  <c r="BD111" i="1"/>
  <c r="BD113" i="1"/>
  <c r="AZ111" i="1"/>
  <c r="AV111" i="1"/>
  <c r="AV113" i="1"/>
  <c r="AR111" i="1"/>
  <c r="AN111" i="1"/>
  <c r="AN113" i="1"/>
  <c r="AJ111" i="1"/>
  <c r="AF111" i="1"/>
  <c r="BF111" i="1"/>
  <c r="AM111" i="1"/>
  <c r="AU111" i="1"/>
  <c r="BC111" i="1"/>
  <c r="BC113" i="1"/>
  <c r="BD40" i="1"/>
  <c r="AZ40" i="1"/>
  <c r="AV40" i="1"/>
  <c r="AR40" i="1"/>
  <c r="AN40" i="1"/>
  <c r="AJ40" i="1"/>
  <c r="AF40" i="1"/>
  <c r="AK40" i="1"/>
  <c r="AP40" i="1"/>
  <c r="AU40" i="1"/>
  <c r="BA40" i="1"/>
  <c r="BD42" i="1"/>
  <c r="AZ42" i="1"/>
  <c r="AV42" i="1"/>
  <c r="AR42" i="1"/>
  <c r="AN42" i="1"/>
  <c r="AJ42" i="1"/>
  <c r="AF42" i="1"/>
  <c r="BB42" i="1"/>
  <c r="BB43" i="1" s="1"/>
  <c r="AX42" i="1"/>
  <c r="AX43" i="1"/>
  <c r="AT42" i="1"/>
  <c r="AT43" i="1" s="1"/>
  <c r="AP42" i="1"/>
  <c r="AL42" i="1"/>
  <c r="AL43" i="1"/>
  <c r="AH42" i="1"/>
  <c r="AH43" i="1"/>
  <c r="AM42" i="1"/>
  <c r="AU42" i="1"/>
  <c r="BC42" i="1"/>
  <c r="BC43" i="1"/>
  <c r="BB49" i="1"/>
  <c r="AX49" i="1"/>
  <c r="AT49" i="1"/>
  <c r="AP49" i="1"/>
  <c r="AL49" i="1"/>
  <c r="AH49" i="1"/>
  <c r="BD49" i="1"/>
  <c r="AZ49" i="1"/>
  <c r="AV49" i="1"/>
  <c r="AR49" i="1"/>
  <c r="AN49" i="1"/>
  <c r="AJ49" i="1"/>
  <c r="AF49" i="1"/>
  <c r="AM49" i="1"/>
  <c r="BG49" i="1"/>
  <c r="AU49" i="1"/>
  <c r="BC49" i="1"/>
  <c r="AG71" i="1"/>
  <c r="AO71" i="1"/>
  <c r="AW71" i="1"/>
  <c r="BE71" i="1"/>
  <c r="AK73" i="1"/>
  <c r="AS73" i="1"/>
  <c r="BA73" i="1"/>
  <c r="BD80" i="1"/>
  <c r="AZ80" i="1"/>
  <c r="AV80" i="1"/>
  <c r="AR80" i="1"/>
  <c r="AN80" i="1"/>
  <c r="AJ80" i="1"/>
  <c r="AF80" i="1"/>
  <c r="BB80" i="1"/>
  <c r="BB82" i="1"/>
  <c r="AX80" i="1"/>
  <c r="AT80" i="1"/>
  <c r="AP80" i="1"/>
  <c r="AL80" i="1"/>
  <c r="AL82" i="1"/>
  <c r="AH80" i="1"/>
  <c r="AM80" i="1"/>
  <c r="AU80" i="1"/>
  <c r="BC80" i="1"/>
  <c r="BB102" i="1"/>
  <c r="AX102" i="1"/>
  <c r="AX105" i="1"/>
  <c r="AT102" i="1"/>
  <c r="AP102" i="1"/>
  <c r="AL102" i="1"/>
  <c r="AH102" i="1"/>
  <c r="AH105" i="1"/>
  <c r="BD102" i="1"/>
  <c r="BD105" i="1"/>
  <c r="AZ102" i="1"/>
  <c r="AZ105" i="1"/>
  <c r="AV102" i="1"/>
  <c r="AV105" i="1"/>
  <c r="AR102" i="1"/>
  <c r="AN102" i="1"/>
  <c r="AN105" i="1"/>
  <c r="AJ102" i="1"/>
  <c r="AF102" i="1"/>
  <c r="AM102" i="1"/>
  <c r="AU102" i="1"/>
  <c r="BC102" i="1"/>
  <c r="AK104" i="1"/>
  <c r="AK105" i="1"/>
  <c r="AS104" i="1"/>
  <c r="AS105" i="1"/>
  <c r="BA104" i="1"/>
  <c r="BA105" i="1"/>
  <c r="AK111" i="1"/>
  <c r="AS111" i="1"/>
  <c r="BA111" i="1"/>
  <c r="AM135" i="1"/>
  <c r="BC135" i="1"/>
  <c r="BB164" i="1"/>
  <c r="BB166" i="1"/>
  <c r="BB167" i="1"/>
  <c r="AX164" i="1"/>
  <c r="AT164" i="1"/>
  <c r="AL164" i="1"/>
  <c r="AL166" i="1"/>
  <c r="AL167" i="1" s="1"/>
  <c r="AH164" i="1"/>
  <c r="BE164" i="1"/>
  <c r="BE167" i="1"/>
  <c r="BA164" i="1"/>
  <c r="BA167" i="1"/>
  <c r="AW164" i="1"/>
  <c r="AW167" i="1"/>
  <c r="AS164" i="1"/>
  <c r="AS167" i="1"/>
  <c r="AO164" i="1"/>
  <c r="AO167" i="1"/>
  <c r="AK164" i="1"/>
  <c r="AK167" i="1"/>
  <c r="AG164" i="1"/>
  <c r="BD164" i="1"/>
  <c r="BD167" i="1"/>
  <c r="AZ164" i="1"/>
  <c r="AV164" i="1"/>
  <c r="AR164" i="1"/>
  <c r="AN164" i="1"/>
  <c r="AJ164" i="1"/>
  <c r="AF164" i="1"/>
  <c r="AF166" i="1"/>
  <c r="AF167" i="1" s="1"/>
  <c r="AU164" i="1"/>
  <c r="AI197" i="1"/>
  <c r="AM197" i="1"/>
  <c r="AQ197" i="1"/>
  <c r="AU197" i="1"/>
  <c r="AY197" i="1"/>
  <c r="BC197" i="1"/>
  <c r="BF203" i="1"/>
  <c r="AI226" i="1"/>
  <c r="AI229" i="1"/>
  <c r="AM226" i="1"/>
  <c r="AQ226" i="1"/>
  <c r="AQ229" i="1"/>
  <c r="AU226" i="1"/>
  <c r="AY226" i="1"/>
  <c r="AY229" i="1"/>
  <c r="BD226" i="1"/>
  <c r="BD229" i="1"/>
  <c r="BD234" i="1"/>
  <c r="AZ234" i="1"/>
  <c r="AV234" i="1"/>
  <c r="AR234" i="1"/>
  <c r="AN234" i="1"/>
  <c r="AJ234" i="1"/>
  <c r="AF234" i="1"/>
  <c r="AK234" i="1"/>
  <c r="AP234" i="1"/>
  <c r="AU234" i="1"/>
  <c r="BA234" i="1"/>
  <c r="BB236" i="1"/>
  <c r="AX236" i="1"/>
  <c r="AT236" i="1"/>
  <c r="AP236" i="1"/>
  <c r="AL236" i="1"/>
  <c r="AH236" i="1"/>
  <c r="AJ236" i="1"/>
  <c r="AO236" i="1"/>
  <c r="AU236" i="1"/>
  <c r="AZ236" i="1"/>
  <c r="BE236" i="1"/>
  <c r="BB266" i="1"/>
  <c r="AX266" i="1"/>
  <c r="AT266" i="1"/>
  <c r="AP266" i="1"/>
  <c r="AL266" i="1"/>
  <c r="AH266" i="1"/>
  <c r="BC266" i="1"/>
  <c r="BC268" i="1"/>
  <c r="AW266" i="1"/>
  <c r="AR266" i="1"/>
  <c r="AM266" i="1"/>
  <c r="AG266" i="1"/>
  <c r="AK266" i="1"/>
  <c r="AS266" i="1"/>
  <c r="AZ266" i="1"/>
  <c r="BB290" i="1"/>
  <c r="AX290" i="1"/>
  <c r="AX291" i="1" s="1"/>
  <c r="AT290" i="1"/>
  <c r="AP290" i="1"/>
  <c r="AP291" i="1"/>
  <c r="AL290" i="1"/>
  <c r="AH290" i="1"/>
  <c r="BA290" i="1"/>
  <c r="AV290" i="1"/>
  <c r="AQ290" i="1"/>
  <c r="AK290" i="1"/>
  <c r="AF290" i="1"/>
  <c r="AM290" i="1"/>
  <c r="AS290" i="1"/>
  <c r="AZ290" i="1"/>
  <c r="BE296" i="1"/>
  <c r="BA296" i="1"/>
  <c r="AW296" i="1"/>
  <c r="AS296" i="1"/>
  <c r="AO296" i="1"/>
  <c r="AK296" i="1"/>
  <c r="AG296" i="1"/>
  <c r="BC296" i="1"/>
  <c r="AX296" i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D321" i="1"/>
  <c r="AZ321" i="1"/>
  <c r="AV321" i="1"/>
  <c r="AR321" i="1"/>
  <c r="AN321" i="1"/>
  <c r="AJ321" i="1"/>
  <c r="AF321" i="1"/>
  <c r="BE321" i="1"/>
  <c r="AY321" i="1"/>
  <c r="AT321" i="1"/>
  <c r="AO321" i="1"/>
  <c r="AI321" i="1"/>
  <c r="AL321" i="1"/>
  <c r="AS321" i="1"/>
  <c r="BA321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BD445" i="1"/>
  <c r="AZ445" i="1"/>
  <c r="AV445" i="1"/>
  <c r="AR445" i="1"/>
  <c r="AN445" i="1"/>
  <c r="AJ445" i="1"/>
  <c r="AF445" i="1"/>
  <c r="BE445" i="1"/>
  <c r="AY445" i="1"/>
  <c r="AT445" i="1"/>
  <c r="AO445" i="1"/>
  <c r="AI445" i="1"/>
  <c r="BC445" i="1"/>
  <c r="AX445" i="1"/>
  <c r="AS445" i="1"/>
  <c r="AM445" i="1"/>
  <c r="AH445" i="1"/>
  <c r="BB445" i="1"/>
  <c r="AW445" i="1"/>
  <c r="AQ445" i="1"/>
  <c r="AL445" i="1"/>
  <c r="AG445" i="1"/>
  <c r="BA445" i="1"/>
  <c r="BF451" i="1"/>
  <c r="BF513" i="1"/>
  <c r="AI41" i="1"/>
  <c r="AM41" i="1"/>
  <c r="AQ41" i="1"/>
  <c r="AU41" i="1"/>
  <c r="AY41" i="1"/>
  <c r="AG48" i="1"/>
  <c r="AK48" i="1"/>
  <c r="AO48" i="1"/>
  <c r="AS48" i="1"/>
  <c r="AW48" i="1"/>
  <c r="BA48" i="1"/>
  <c r="BE48" i="1"/>
  <c r="AI50" i="1"/>
  <c r="AM50" i="1"/>
  <c r="AU50" i="1"/>
  <c r="AG72" i="1"/>
  <c r="AK72" i="1"/>
  <c r="AO72" i="1"/>
  <c r="AS72" i="1"/>
  <c r="AW72" i="1"/>
  <c r="BA72" i="1"/>
  <c r="BA74" i="1"/>
  <c r="BE72" i="1"/>
  <c r="AI79" i="1"/>
  <c r="AM79" i="1"/>
  <c r="AQ79" i="1"/>
  <c r="AU79" i="1"/>
  <c r="AY79" i="1"/>
  <c r="AK81" i="1"/>
  <c r="AK82" i="1"/>
  <c r="AO81" i="1"/>
  <c r="AO82" i="1" s="1"/>
  <c r="AS81" i="1"/>
  <c r="AS82" i="1"/>
  <c r="AW81" i="1"/>
  <c r="AW82" i="1" s="1"/>
  <c r="BA81" i="1"/>
  <c r="BA82" i="1"/>
  <c r="BE81" i="1"/>
  <c r="BE82" i="1" s="1"/>
  <c r="AI103" i="1"/>
  <c r="AI105" i="1"/>
  <c r="AM103" i="1"/>
  <c r="AQ103" i="1"/>
  <c r="AU103" i="1"/>
  <c r="AY103" i="1"/>
  <c r="AY105" i="1"/>
  <c r="AG110" i="1"/>
  <c r="AK110" i="1"/>
  <c r="AK113" i="1"/>
  <c r="AO110" i="1"/>
  <c r="AS110" i="1"/>
  <c r="AW110" i="1"/>
  <c r="BA110" i="1"/>
  <c r="BA113" i="1"/>
  <c r="BE110" i="1"/>
  <c r="AI112" i="1"/>
  <c r="AM112" i="1"/>
  <c r="AQ112" i="1"/>
  <c r="AU112" i="1"/>
  <c r="AY112" i="1"/>
  <c r="AH133" i="1"/>
  <c r="AH136" i="1"/>
  <c r="AL133" i="1"/>
  <c r="AP133" i="1"/>
  <c r="AP136" i="1"/>
  <c r="AT133" i="1"/>
  <c r="AT136" i="1"/>
  <c r="AX133" i="1"/>
  <c r="AX136" i="1"/>
  <c r="BB133" i="1"/>
  <c r="AG134" i="1"/>
  <c r="AK134" i="1"/>
  <c r="AK136" i="1"/>
  <c r="AO134" i="1"/>
  <c r="AO136" i="1"/>
  <c r="AS134" i="1"/>
  <c r="AS136" i="1"/>
  <c r="AW134" i="1"/>
  <c r="BA134" i="1"/>
  <c r="BA136" i="1"/>
  <c r="BE134" i="1"/>
  <c r="BE136" i="1"/>
  <c r="AI141" i="1"/>
  <c r="AM141" i="1"/>
  <c r="AQ141" i="1"/>
  <c r="AU141" i="1"/>
  <c r="AY141" i="1"/>
  <c r="AH142" i="1"/>
  <c r="AL142" i="1"/>
  <c r="AP142" i="1"/>
  <c r="AT142" i="1"/>
  <c r="AX142" i="1"/>
  <c r="AX144" i="1"/>
  <c r="BB142" i="1"/>
  <c r="AG143" i="1"/>
  <c r="AK143" i="1"/>
  <c r="AK144" i="1" s="1"/>
  <c r="AO143" i="1"/>
  <c r="AO144" i="1" s="1"/>
  <c r="AS143" i="1"/>
  <c r="AS144" i="1" s="1"/>
  <c r="AW143" i="1"/>
  <c r="AW144" i="1" s="1"/>
  <c r="BA143" i="1"/>
  <c r="BA144" i="1" s="1"/>
  <c r="BE143" i="1"/>
  <c r="BE144" i="1" s="1"/>
  <c r="AI165" i="1"/>
  <c r="AM165" i="1"/>
  <c r="AQ165" i="1"/>
  <c r="AU165" i="1"/>
  <c r="AY165" i="1"/>
  <c r="BG165" i="1"/>
  <c r="AQ166" i="1"/>
  <c r="AQ167" i="1"/>
  <c r="AY166" i="1"/>
  <c r="AY167" i="1"/>
  <c r="AH166" i="1"/>
  <c r="AT166" i="1"/>
  <c r="AX166" i="1"/>
  <c r="AG172" i="1"/>
  <c r="AK172" i="1"/>
  <c r="AO172" i="1"/>
  <c r="AS172" i="1"/>
  <c r="AW172" i="1"/>
  <c r="BA172" i="1"/>
  <c r="BE172" i="1"/>
  <c r="BE175" i="1"/>
  <c r="AI174" i="1"/>
  <c r="AM174" i="1"/>
  <c r="AQ174" i="1"/>
  <c r="AU174" i="1"/>
  <c r="AY174" i="1"/>
  <c r="AY175" i="1" s="1"/>
  <c r="AH195" i="1"/>
  <c r="AL195" i="1"/>
  <c r="AP195" i="1"/>
  <c r="AT195" i="1"/>
  <c r="AX195" i="1"/>
  <c r="BB195" i="1"/>
  <c r="BB198" i="1"/>
  <c r="AG196" i="1"/>
  <c r="AK196" i="1"/>
  <c r="AK197" i="1"/>
  <c r="AK198" i="1"/>
  <c r="AO196" i="1"/>
  <c r="AS196" i="1"/>
  <c r="AW196" i="1"/>
  <c r="BA196" i="1"/>
  <c r="BE196" i="1"/>
  <c r="AF197" i="1"/>
  <c r="AJ197" i="1"/>
  <c r="AN197" i="1"/>
  <c r="AN198" i="1" s="1"/>
  <c r="AR197" i="1"/>
  <c r="AV197" i="1"/>
  <c r="AZ197" i="1"/>
  <c r="BD197" i="1"/>
  <c r="BD198" i="1"/>
  <c r="AI203" i="1"/>
  <c r="AM203" i="1"/>
  <c r="AQ203" i="1"/>
  <c r="AU203" i="1"/>
  <c r="AY203" i="1"/>
  <c r="AH204" i="1"/>
  <c r="AH206" i="1"/>
  <c r="AL204" i="1"/>
  <c r="AP204" i="1"/>
  <c r="AP206" i="1"/>
  <c r="AT204" i="1"/>
  <c r="AX204" i="1"/>
  <c r="AX206" i="1"/>
  <c r="BB204" i="1"/>
  <c r="BB206" i="1"/>
  <c r="AG205" i="1"/>
  <c r="AK205" i="1"/>
  <c r="AK206" i="1"/>
  <c r="AO205" i="1"/>
  <c r="AO206" i="1"/>
  <c r="AS205" i="1"/>
  <c r="AS206" i="1"/>
  <c r="AW205" i="1"/>
  <c r="AW206" i="1"/>
  <c r="BA205" i="1"/>
  <c r="BA206" i="1"/>
  <c r="BE205" i="1"/>
  <c r="BE206" i="1"/>
  <c r="AF226" i="1"/>
  <c r="AJ226" i="1"/>
  <c r="AN226" i="1"/>
  <c r="AN229" i="1"/>
  <c r="AR226" i="1"/>
  <c r="AV226" i="1"/>
  <c r="AV229" i="1"/>
  <c r="AZ226" i="1"/>
  <c r="BE226" i="1"/>
  <c r="AG227" i="1"/>
  <c r="AM227" i="1"/>
  <c r="AR227" i="1"/>
  <c r="AW227" i="1"/>
  <c r="BE228" i="1"/>
  <c r="BA228" i="1"/>
  <c r="BA229" i="1" s="1"/>
  <c r="AW228" i="1"/>
  <c r="AS228" i="1"/>
  <c r="AO228" i="1"/>
  <c r="AK228" i="1"/>
  <c r="AK229" i="1" s="1"/>
  <c r="AG228" i="1"/>
  <c r="AJ228" i="1"/>
  <c r="AP228" i="1"/>
  <c r="AU228" i="1"/>
  <c r="AZ228" i="1"/>
  <c r="AG234" i="1"/>
  <c r="AL234" i="1"/>
  <c r="AL237" i="1"/>
  <c r="AQ234" i="1"/>
  <c r="AW234" i="1"/>
  <c r="BB234" i="1"/>
  <c r="BB237" i="1"/>
  <c r="AF236" i="1"/>
  <c r="AK236" i="1"/>
  <c r="AQ236" i="1"/>
  <c r="AV236" i="1"/>
  <c r="BA236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S291" i="1"/>
  <c r="AG290" i="1"/>
  <c r="AN290" i="1"/>
  <c r="AU290" i="1"/>
  <c r="BC290" i="1"/>
  <c r="AF296" i="1"/>
  <c r="AN296" i="1"/>
  <c r="AU296" i="1"/>
  <c r="BB296" i="1"/>
  <c r="BB299" i="1"/>
  <c r="AG319" i="1"/>
  <c r="AO319" i="1"/>
  <c r="AO322" i="1"/>
  <c r="AV319" i="1"/>
  <c r="BC319" i="1"/>
  <c r="AH320" i="1"/>
  <c r="AN320" i="1"/>
  <c r="AU320" i="1"/>
  <c r="BC320" i="1"/>
  <c r="AG321" i="1"/>
  <c r="AM321" i="1"/>
  <c r="AU321" i="1"/>
  <c r="BB321" i="1"/>
  <c r="AI328" i="1"/>
  <c r="AO328" i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2" i="1"/>
  <c r="AO352" i="1"/>
  <c r="AO353" i="1"/>
  <c r="AW352" i="1"/>
  <c r="BD352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S384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BC384" i="1"/>
  <c r="AK383" i="1"/>
  <c r="AU383" i="1"/>
  <c r="AJ443" i="1"/>
  <c r="BE443" i="1"/>
  <c r="AK445" i="1"/>
  <c r="AI133" i="1"/>
  <c r="AM133" i="1"/>
  <c r="AQ133" i="1"/>
  <c r="AU133" i="1"/>
  <c r="AY133" i="1"/>
  <c r="BC133" i="1"/>
  <c r="BC136" i="1"/>
  <c r="AI142" i="1"/>
  <c r="AM142" i="1"/>
  <c r="AQ142" i="1"/>
  <c r="AU142" i="1"/>
  <c r="AY142" i="1"/>
  <c r="BC142" i="1"/>
  <c r="BC144" i="1"/>
  <c r="AI166" i="1"/>
  <c r="AM166" i="1"/>
  <c r="BG166" i="1" s="1"/>
  <c r="AU166" i="1"/>
  <c r="BC166" i="1"/>
  <c r="BC167" i="1" s="1"/>
  <c r="AI195" i="1"/>
  <c r="AM195" i="1"/>
  <c r="AQ195" i="1"/>
  <c r="AU195" i="1"/>
  <c r="AY195" i="1"/>
  <c r="BC195" i="1"/>
  <c r="AG197" i="1"/>
  <c r="AO197" i="1"/>
  <c r="AS197" i="1"/>
  <c r="AW197" i="1"/>
  <c r="AW198" i="1" s="1"/>
  <c r="BA197" i="1"/>
  <c r="BE197" i="1"/>
  <c r="AI204" i="1"/>
  <c r="AM204" i="1"/>
  <c r="AQ204" i="1"/>
  <c r="AU204" i="1"/>
  <c r="AY204" i="1"/>
  <c r="BC204" i="1"/>
  <c r="AG226" i="1"/>
  <c r="AK226" i="1"/>
  <c r="AO226" i="1"/>
  <c r="AS226" i="1"/>
  <c r="AW226" i="1"/>
  <c r="BA226" i="1"/>
  <c r="AH234" i="1"/>
  <c r="AH237" i="1"/>
  <c r="AM234" i="1"/>
  <c r="AS234" i="1"/>
  <c r="AX234" i="1"/>
  <c r="AX237" i="1"/>
  <c r="BC234" i="1"/>
  <c r="AG236" i="1"/>
  <c r="AM236" i="1"/>
  <c r="AR236" i="1"/>
  <c r="AW236" i="1"/>
  <c r="BC236" i="1"/>
  <c r="BB265" i="1"/>
  <c r="AX265" i="1"/>
  <c r="AX268" i="1"/>
  <c r="AT265" i="1"/>
  <c r="AP265" i="1"/>
  <c r="AL265" i="1"/>
  <c r="AH265" i="1"/>
  <c r="AH268" i="1"/>
  <c r="AJ265" i="1"/>
  <c r="AO265" i="1"/>
  <c r="AU265" i="1"/>
  <c r="AZ265" i="1"/>
  <c r="BE265" i="1"/>
  <c r="AI266" i="1"/>
  <c r="AO266" i="1"/>
  <c r="AV266" i="1"/>
  <c r="BD266" i="1"/>
  <c r="BD268" i="1"/>
  <c r="BD288" i="1"/>
  <c r="AZ288" i="1"/>
  <c r="AV288" i="1"/>
  <c r="AR288" i="1"/>
  <c r="AN288" i="1"/>
  <c r="AJ288" i="1"/>
  <c r="AF288" i="1"/>
  <c r="BB288" i="1"/>
  <c r="BB291" i="1"/>
  <c r="AW288" i="1"/>
  <c r="AQ288" i="1"/>
  <c r="AL288" i="1"/>
  <c r="AL291" i="1"/>
  <c r="AG288" i="1"/>
  <c r="AM288" i="1"/>
  <c r="AT288" i="1"/>
  <c r="AT291" i="1"/>
  <c r="BA288" i="1"/>
  <c r="AI290" i="1"/>
  <c r="AO290" i="1"/>
  <c r="AW290" i="1"/>
  <c r="BD290" i="1"/>
  <c r="AI296" i="1"/>
  <c r="AP296" i="1"/>
  <c r="AV296" i="1"/>
  <c r="BD296" i="1"/>
  <c r="AJ319" i="1"/>
  <c r="AQ319" i="1"/>
  <c r="AW319" i="1"/>
  <c r="AI320" i="1"/>
  <c r="AP320" i="1"/>
  <c r="AX320" i="1"/>
  <c r="BD320" i="1"/>
  <c r="AH321" i="1"/>
  <c r="AH322" i="1" s="1"/>
  <c r="AP321" i="1"/>
  <c r="AW321" i="1"/>
  <c r="BC321" i="1"/>
  <c r="AJ328" i="1"/>
  <c r="AQ328" i="1"/>
  <c r="AY328" i="1"/>
  <c r="AJ352" i="1"/>
  <c r="AR352" i="1"/>
  <c r="AY352" i="1"/>
  <c r="AJ358" i="1"/>
  <c r="AQ358" i="1"/>
  <c r="AJ382" i="1"/>
  <c r="AU382" i="1"/>
  <c r="AU384" i="1"/>
  <c r="AM383" i="1"/>
  <c r="BF389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BF413" i="1"/>
  <c r="AO443" i="1"/>
  <c r="AP445" i="1"/>
  <c r="AI48" i="1"/>
  <c r="AI51" i="1"/>
  <c r="AM48" i="1"/>
  <c r="AQ48" i="1"/>
  <c r="AU48" i="1"/>
  <c r="AY48" i="1"/>
  <c r="AI72" i="1"/>
  <c r="AM72" i="1"/>
  <c r="AQ72" i="1"/>
  <c r="AQ74" i="1"/>
  <c r="AU72" i="1"/>
  <c r="AY72" i="1"/>
  <c r="AI81" i="1"/>
  <c r="AM81" i="1"/>
  <c r="AQ81" i="1"/>
  <c r="AU81" i="1"/>
  <c r="AY81" i="1"/>
  <c r="AI110" i="1"/>
  <c r="AM110" i="1"/>
  <c r="AQ110" i="1"/>
  <c r="AU110" i="1"/>
  <c r="AY110" i="1"/>
  <c r="AF133" i="1"/>
  <c r="AJ133" i="1"/>
  <c r="AJ136" i="1"/>
  <c r="AN133" i="1"/>
  <c r="AR133" i="1"/>
  <c r="AV133" i="1"/>
  <c r="AV136" i="1"/>
  <c r="AZ133" i="1"/>
  <c r="AZ136" i="1"/>
  <c r="AI134" i="1"/>
  <c r="AM134" i="1"/>
  <c r="AQ134" i="1"/>
  <c r="AU134" i="1"/>
  <c r="AY134" i="1"/>
  <c r="AF142" i="1"/>
  <c r="AJ142" i="1"/>
  <c r="AJ144" i="1"/>
  <c r="AN142" i="1"/>
  <c r="AN144" i="1"/>
  <c r="AR142" i="1"/>
  <c r="AR144" i="1"/>
  <c r="AV142" i="1"/>
  <c r="AV144" i="1"/>
  <c r="AZ142" i="1"/>
  <c r="AZ144" i="1"/>
  <c r="AI143" i="1"/>
  <c r="AM143" i="1"/>
  <c r="AQ143" i="1"/>
  <c r="AU143" i="1"/>
  <c r="AY143" i="1"/>
  <c r="AJ166" i="1"/>
  <c r="AJ167" i="1"/>
  <c r="AN166" i="1"/>
  <c r="AR166" i="1"/>
  <c r="AR167" i="1" s="1"/>
  <c r="AV166" i="1"/>
  <c r="AZ166" i="1"/>
  <c r="AZ167" i="1"/>
  <c r="AI172" i="1"/>
  <c r="AI175" i="1"/>
  <c r="AM172" i="1"/>
  <c r="AQ172" i="1"/>
  <c r="AQ175" i="1"/>
  <c r="AU172" i="1"/>
  <c r="AY172" i="1"/>
  <c r="AF195" i="1"/>
  <c r="AJ195" i="1"/>
  <c r="AJ198" i="1"/>
  <c r="AN195" i="1"/>
  <c r="AR195" i="1"/>
  <c r="AR198" i="1"/>
  <c r="AV195" i="1"/>
  <c r="AZ195" i="1"/>
  <c r="AZ198" i="1"/>
  <c r="AI196" i="1"/>
  <c r="AM196" i="1"/>
  <c r="AQ196" i="1"/>
  <c r="AU196" i="1"/>
  <c r="AY196" i="1"/>
  <c r="AH197" i="1"/>
  <c r="AL197" i="1"/>
  <c r="AP197" i="1"/>
  <c r="AT197" i="1"/>
  <c r="AX197" i="1"/>
  <c r="AF204" i="1"/>
  <c r="AJ204" i="1"/>
  <c r="AN204" i="1"/>
  <c r="AN206" i="1"/>
  <c r="AR204" i="1"/>
  <c r="AV204" i="1"/>
  <c r="AV206" i="1"/>
  <c r="AZ204" i="1"/>
  <c r="AI205" i="1"/>
  <c r="AM205" i="1"/>
  <c r="AQ205" i="1"/>
  <c r="AU205" i="1"/>
  <c r="AY205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AI236" i="1"/>
  <c r="AN236" i="1"/>
  <c r="AS236" i="1"/>
  <c r="AY236" i="1"/>
  <c r="BD236" i="1"/>
  <c r="BE257" i="1"/>
  <c r="BE260" i="1"/>
  <c r="BA257" i="1"/>
  <c r="AW257" i="1"/>
  <c r="AW260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0" i="1"/>
  <c r="AR290" i="1"/>
  <c r="AY290" i="1"/>
  <c r="BE290" i="1"/>
  <c r="BE291" i="1"/>
  <c r="AJ296" i="1"/>
  <c r="AQ296" i="1"/>
  <c r="AY296" i="1"/>
  <c r="BB319" i="1"/>
  <c r="AX319" i="1"/>
  <c r="AT319" i="1"/>
  <c r="AT322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AK321" i="1"/>
  <c r="AQ321" i="1"/>
  <c r="AX321" i="1"/>
  <c r="BB328" i="1"/>
  <c r="AX328" i="1"/>
  <c r="AT328" i="1"/>
  <c r="AP328" i="1"/>
  <c r="AL328" i="1"/>
  <c r="AH328" i="1"/>
  <c r="BC328" i="1"/>
  <c r="AW328" i="1"/>
  <c r="AR328" i="1"/>
  <c r="AR330" i="1"/>
  <c r="AM328" i="1"/>
  <c r="AG328" i="1"/>
  <c r="AK328" i="1"/>
  <c r="AS328" i="1"/>
  <c r="AZ328" i="1"/>
  <c r="BB352" i="1"/>
  <c r="AX352" i="1"/>
  <c r="AX353" i="1"/>
  <c r="AT352" i="1"/>
  <c r="AP352" i="1"/>
  <c r="AP353" i="1"/>
  <c r="AL352" i="1"/>
  <c r="AH352" i="1"/>
  <c r="AH353" i="1" s="1"/>
  <c r="BA352" i="1"/>
  <c r="AV352" i="1"/>
  <c r="AQ352" i="1"/>
  <c r="AK352" i="1"/>
  <c r="AK353" i="1"/>
  <c r="AF352" i="1"/>
  <c r="AM352" i="1"/>
  <c r="AS352" i="1"/>
  <c r="AS353" i="1"/>
  <c r="AZ352" i="1"/>
  <c r="BE358" i="1"/>
  <c r="BE361" i="1"/>
  <c r="BA358" i="1"/>
  <c r="AW358" i="1"/>
  <c r="AW361" i="1"/>
  <c r="AS358" i="1"/>
  <c r="AO358" i="1"/>
  <c r="AK358" i="1"/>
  <c r="AG358" i="1"/>
  <c r="BC358" i="1"/>
  <c r="AX358" i="1"/>
  <c r="AR358" i="1"/>
  <c r="AM358" i="1"/>
  <c r="AH358" i="1"/>
  <c r="AL358" i="1"/>
  <c r="AL361" i="1"/>
  <c r="AT358" i="1"/>
  <c r="AZ358" i="1"/>
  <c r="AM382" i="1"/>
  <c r="AX382" i="1"/>
  <c r="BD383" i="1"/>
  <c r="AZ383" i="1"/>
  <c r="AV383" i="1"/>
  <c r="AR383" i="1"/>
  <c r="AR384" i="1"/>
  <c r="AN383" i="1"/>
  <c r="AJ383" i="1"/>
  <c r="AF383" i="1"/>
  <c r="BE383" i="1"/>
  <c r="AY383" i="1"/>
  <c r="AT383" i="1"/>
  <c r="AO383" i="1"/>
  <c r="AI383" i="1"/>
  <c r="BB383" i="1"/>
  <c r="AW383" i="1"/>
  <c r="AQ383" i="1"/>
  <c r="AL383" i="1"/>
  <c r="AG383" i="1"/>
  <c r="AP383" i="1"/>
  <c r="BA383" i="1"/>
  <c r="AU443" i="1"/>
  <c r="AU445" i="1"/>
  <c r="BB390" i="1"/>
  <c r="AX390" i="1"/>
  <c r="AX392" i="1"/>
  <c r="AT390" i="1"/>
  <c r="AP390" i="1"/>
  <c r="AL390" i="1"/>
  <c r="AH390" i="1"/>
  <c r="AJ390" i="1"/>
  <c r="AO390" i="1"/>
  <c r="AU390" i="1"/>
  <c r="AZ390" i="1"/>
  <c r="BE390" i="1"/>
  <c r="AI414" i="1"/>
  <c r="AN414" i="1"/>
  <c r="AS414" i="1"/>
  <c r="AS415" i="1"/>
  <c r="AY414" i="1"/>
  <c r="BE420" i="1"/>
  <c r="BE423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BB454" i="1"/>
  <c r="AX452" i="1"/>
  <c r="AX454" i="1"/>
  <c r="AT452" i="1"/>
  <c r="AP452" i="1"/>
  <c r="AL452" i="1"/>
  <c r="AH452" i="1"/>
  <c r="AH454" i="1"/>
  <c r="BC452" i="1"/>
  <c r="BC454" i="1"/>
  <c r="AW452" i="1"/>
  <c r="AR452" i="1"/>
  <c r="AM452" i="1"/>
  <c r="AG452" i="1"/>
  <c r="AK452" i="1"/>
  <c r="AS452" i="1"/>
  <c r="AZ452" i="1"/>
  <c r="AI474" i="1"/>
  <c r="AP474" i="1"/>
  <c r="AX474" i="1"/>
  <c r="BB476" i="1"/>
  <c r="AX476" i="1"/>
  <c r="AT476" i="1"/>
  <c r="AP476" i="1"/>
  <c r="AL476" i="1"/>
  <c r="AH476" i="1"/>
  <c r="AH477" i="1"/>
  <c r="BA476" i="1"/>
  <c r="AV476" i="1"/>
  <c r="AQ476" i="1"/>
  <c r="AK476" i="1"/>
  <c r="AK477" i="1"/>
  <c r="AF476" i="1"/>
  <c r="AM476" i="1"/>
  <c r="AS476" i="1"/>
  <c r="AS477" i="1"/>
  <c r="AZ476" i="1"/>
  <c r="AZ477" i="1" s="1"/>
  <c r="BE482" i="1"/>
  <c r="BE485" i="1"/>
  <c r="BA482" i="1"/>
  <c r="AW482" i="1"/>
  <c r="AS482" i="1"/>
  <c r="AS485" i="1"/>
  <c r="AO482" i="1"/>
  <c r="AK482" i="1"/>
  <c r="AG482" i="1"/>
  <c r="BC482" i="1"/>
  <c r="BC485" i="1"/>
  <c r="AX482" i="1"/>
  <c r="AX485" i="1"/>
  <c r="AR482" i="1"/>
  <c r="AM482" i="1"/>
  <c r="AH482" i="1"/>
  <c r="AL482" i="1"/>
  <c r="AT482" i="1"/>
  <c r="AT485" i="1"/>
  <c r="AZ482" i="1"/>
  <c r="AJ505" i="1"/>
  <c r="AU505" i="1"/>
  <c r="AU508" i="1"/>
  <c r="AM506" i="1"/>
  <c r="AM508" i="1"/>
  <c r="BD507" i="1"/>
  <c r="AZ507" i="1"/>
  <c r="AV507" i="1"/>
  <c r="AR507" i="1"/>
  <c r="AN507" i="1"/>
  <c r="AJ507" i="1"/>
  <c r="AF507" i="1"/>
  <c r="BB507" i="1"/>
  <c r="AW507" i="1"/>
  <c r="AQ507" i="1"/>
  <c r="AL507" i="1"/>
  <c r="AG507" i="1"/>
  <c r="BE507" i="1"/>
  <c r="AY507" i="1"/>
  <c r="AT507" i="1"/>
  <c r="AO507" i="1"/>
  <c r="AI507" i="1"/>
  <c r="AP507" i="1"/>
  <c r="BA507" i="1"/>
  <c r="BB414" i="1"/>
  <c r="AX414" i="1"/>
  <c r="AX415" i="1"/>
  <c r="AT414" i="1"/>
  <c r="AP414" i="1"/>
  <c r="AL414" i="1"/>
  <c r="AH414" i="1"/>
  <c r="AH415" i="1"/>
  <c r="AJ414" i="1"/>
  <c r="AO414" i="1"/>
  <c r="AU414" i="1"/>
  <c r="AZ414" i="1"/>
  <c r="BE414" i="1"/>
  <c r="BE444" i="1"/>
  <c r="BA444" i="1"/>
  <c r="AW444" i="1"/>
  <c r="AS444" i="1"/>
  <c r="AO444" i="1"/>
  <c r="AK444" i="1"/>
  <c r="AG444" i="1"/>
  <c r="AJ444" i="1"/>
  <c r="AP444" i="1"/>
  <c r="AU444" i="1"/>
  <c r="AZ444" i="1"/>
  <c r="AN454" i="1"/>
  <c r="BE506" i="1"/>
  <c r="BA506" i="1"/>
  <c r="AW506" i="1"/>
  <c r="AW508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AI259" i="1"/>
  <c r="AM259" i="1"/>
  <c r="AQ259" i="1"/>
  <c r="AQ260" i="1"/>
  <c r="AU259" i="1"/>
  <c r="AY259" i="1"/>
  <c r="AY260" i="1" s="1"/>
  <c r="BE267" i="1"/>
  <c r="BA267" i="1"/>
  <c r="AW267" i="1"/>
  <c r="AS267" i="1"/>
  <c r="AO267" i="1"/>
  <c r="AK267" i="1"/>
  <c r="AG267" i="1"/>
  <c r="AJ267" i="1"/>
  <c r="AP267" i="1"/>
  <c r="AU267" i="1"/>
  <c r="AZ267" i="1"/>
  <c r="BD297" i="1"/>
  <c r="AZ297" i="1"/>
  <c r="AV297" i="1"/>
  <c r="AR297" i="1"/>
  <c r="AN297" i="1"/>
  <c r="AJ297" i="1"/>
  <c r="AF297" i="1"/>
  <c r="AK297" i="1"/>
  <c r="AP297" i="1"/>
  <c r="AU297" i="1"/>
  <c r="BA297" i="1"/>
  <c r="BE329" i="1"/>
  <c r="BE330" i="1" s="1"/>
  <c r="BA329" i="1"/>
  <c r="BA330" i="1" s="1"/>
  <c r="AW329" i="1"/>
  <c r="AS329" i="1"/>
  <c r="AS330" i="1"/>
  <c r="AO329" i="1"/>
  <c r="AO330" i="1"/>
  <c r="AK329" i="1"/>
  <c r="AG329" i="1"/>
  <c r="AJ329" i="1"/>
  <c r="AP329" i="1"/>
  <c r="AU329" i="1"/>
  <c r="AZ329" i="1"/>
  <c r="BD359" i="1"/>
  <c r="AZ359" i="1"/>
  <c r="AV359" i="1"/>
  <c r="AR359" i="1"/>
  <c r="AN359" i="1"/>
  <c r="AJ359" i="1"/>
  <c r="AF359" i="1"/>
  <c r="AF361" i="1"/>
  <c r="AK359" i="1"/>
  <c r="AP359" i="1"/>
  <c r="AU359" i="1"/>
  <c r="BA359" i="1"/>
  <c r="AG390" i="1"/>
  <c r="AM390" i="1"/>
  <c r="AR390" i="1"/>
  <c r="AW390" i="1"/>
  <c r="AW391" i="1"/>
  <c r="AW392" i="1"/>
  <c r="BC390" i="1"/>
  <c r="BE391" i="1"/>
  <c r="BA391" i="1"/>
  <c r="BA392" i="1" s="1"/>
  <c r="AS391" i="1"/>
  <c r="AS392" i="1" s="1"/>
  <c r="AO391" i="1"/>
  <c r="AK391" i="1"/>
  <c r="AK392" i="1"/>
  <c r="AG391" i="1"/>
  <c r="AJ391" i="1"/>
  <c r="AP391" i="1"/>
  <c r="AU391" i="1"/>
  <c r="AZ391" i="1"/>
  <c r="AF414" i="1"/>
  <c r="AK414" i="1"/>
  <c r="AK415" i="1"/>
  <c r="AQ414" i="1"/>
  <c r="AV414" i="1"/>
  <c r="BA414" i="1"/>
  <c r="AH420" i="1"/>
  <c r="AM420" i="1"/>
  <c r="AR420" i="1"/>
  <c r="AX420" i="1"/>
  <c r="BC420" i="1"/>
  <c r="BD421" i="1"/>
  <c r="AZ421" i="1"/>
  <c r="AV421" i="1"/>
  <c r="AV423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BD477" i="1"/>
  <c r="AZ474" i="1"/>
  <c r="AV474" i="1"/>
  <c r="AR474" i="1"/>
  <c r="AN474" i="1"/>
  <c r="AJ474" i="1"/>
  <c r="AJ477" i="1"/>
  <c r="AF474" i="1"/>
  <c r="BB474" i="1"/>
  <c r="AW474" i="1"/>
  <c r="AQ474" i="1"/>
  <c r="AL474" i="1"/>
  <c r="AG474" i="1"/>
  <c r="AM474" i="1"/>
  <c r="AT474" i="1"/>
  <c r="AT477" i="1"/>
  <c r="BA474" i="1"/>
  <c r="BB505" i="1"/>
  <c r="AX505" i="1"/>
  <c r="AT505" i="1"/>
  <c r="AP505" i="1"/>
  <c r="AL505" i="1"/>
  <c r="AL508" i="1"/>
  <c r="AH505" i="1"/>
  <c r="BA505" i="1"/>
  <c r="AV505" i="1"/>
  <c r="AQ505" i="1"/>
  <c r="AK505" i="1"/>
  <c r="AF505" i="1"/>
  <c r="BD505" i="1"/>
  <c r="AY505" i="1"/>
  <c r="AS505" i="1"/>
  <c r="AS508" i="1"/>
  <c r="AN505" i="1"/>
  <c r="AI505" i="1"/>
  <c r="AO505" i="1"/>
  <c r="AZ505" i="1"/>
  <c r="AZ508" i="1"/>
  <c r="AH506" i="1"/>
  <c r="AR506" i="1"/>
  <c r="BC506" i="1"/>
  <c r="BC508" i="1"/>
  <c r="BD536" i="1"/>
  <c r="AZ536" i="1"/>
  <c r="AV536" i="1"/>
  <c r="AR536" i="1"/>
  <c r="AR539" i="1"/>
  <c r="AN536" i="1"/>
  <c r="AJ536" i="1"/>
  <c r="AF536" i="1"/>
  <c r="AK536" i="1"/>
  <c r="AP536" i="1"/>
  <c r="AU536" i="1"/>
  <c r="BA536" i="1"/>
  <c r="BB538" i="1"/>
  <c r="AX538" i="1"/>
  <c r="AX539" i="1" s="1"/>
  <c r="AT538" i="1"/>
  <c r="AT539" i="1" s="1"/>
  <c r="AP538" i="1"/>
  <c r="AL538" i="1"/>
  <c r="AH538" i="1"/>
  <c r="AH539" i="1"/>
  <c r="AJ538" i="1"/>
  <c r="AO538" i="1"/>
  <c r="AO539" i="1" s="1"/>
  <c r="AU538" i="1"/>
  <c r="AZ538" i="1"/>
  <c r="BE538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F599" i="1"/>
  <c r="BE453" i="1"/>
  <c r="BE454" i="1"/>
  <c r="BA453" i="1"/>
  <c r="BA454" i="1"/>
  <c r="AW453" i="1"/>
  <c r="AS453" i="1"/>
  <c r="AO453" i="1"/>
  <c r="AO454" i="1"/>
  <c r="AK453" i="1"/>
  <c r="AG453" i="1"/>
  <c r="AJ453" i="1"/>
  <c r="AJ454" i="1"/>
  <c r="AP453" i="1"/>
  <c r="AU453" i="1"/>
  <c r="AZ453" i="1"/>
  <c r="BD483" i="1"/>
  <c r="BD485" i="1"/>
  <c r="AZ483" i="1"/>
  <c r="AV483" i="1"/>
  <c r="AR483" i="1"/>
  <c r="AN483" i="1"/>
  <c r="AN485" i="1"/>
  <c r="AJ483" i="1"/>
  <c r="AJ485" i="1"/>
  <c r="AF483" i="1"/>
  <c r="AK483" i="1"/>
  <c r="AP483" i="1"/>
  <c r="AU483" i="1"/>
  <c r="BA483" i="1"/>
  <c r="AG514" i="1"/>
  <c r="AM514" i="1"/>
  <c r="AR514" i="1"/>
  <c r="AW514" i="1"/>
  <c r="BE515" i="1"/>
  <c r="BA515" i="1"/>
  <c r="BA516" i="1"/>
  <c r="AW515" i="1"/>
  <c r="AS515" i="1"/>
  <c r="AS516" i="1" s="1"/>
  <c r="AO515" i="1"/>
  <c r="AK515" i="1"/>
  <c r="AK516" i="1"/>
  <c r="AG515" i="1"/>
  <c r="AJ515" i="1"/>
  <c r="AP515" i="1"/>
  <c r="AU515" i="1"/>
  <c r="AZ515" i="1"/>
  <c r="AG536" i="1"/>
  <c r="AL536" i="1"/>
  <c r="AQ536" i="1"/>
  <c r="AW536" i="1"/>
  <c r="BB536" i="1"/>
  <c r="AF538" i="1"/>
  <c r="AK538" i="1"/>
  <c r="AQ538" i="1"/>
  <c r="AV538" i="1"/>
  <c r="BA538" i="1"/>
  <c r="AH544" i="1"/>
  <c r="AH547" i="1"/>
  <c r="AM544" i="1"/>
  <c r="AM546" i="1"/>
  <c r="AM547" i="1"/>
  <c r="AR544" i="1"/>
  <c r="AX544" i="1"/>
  <c r="AX547" i="1"/>
  <c r="BD545" i="1"/>
  <c r="BD547" i="1"/>
  <c r="AZ545" i="1"/>
  <c r="AV545" i="1"/>
  <c r="AR545" i="1"/>
  <c r="AN545" i="1"/>
  <c r="AN547" i="1"/>
  <c r="AJ545" i="1"/>
  <c r="AF545" i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O570" i="1" s="1"/>
  <c r="AT569" i="1"/>
  <c r="AY569" i="1"/>
  <c r="AJ577" i="1"/>
  <c r="AJ578" i="1" s="1"/>
  <c r="AR577" i="1"/>
  <c r="AR578" i="1"/>
  <c r="AI598" i="1"/>
  <c r="AS598" i="1"/>
  <c r="BE669" i="1"/>
  <c r="BA669" i="1"/>
  <c r="AW669" i="1"/>
  <c r="AS669" i="1"/>
  <c r="AO669" i="1"/>
  <c r="AK669" i="1"/>
  <c r="AG669" i="1"/>
  <c r="AG671" i="1"/>
  <c r="BD669" i="1"/>
  <c r="AY669" i="1"/>
  <c r="AT669" i="1"/>
  <c r="AN669" i="1"/>
  <c r="AI669" i="1"/>
  <c r="BC669" i="1"/>
  <c r="AX669" i="1"/>
  <c r="AR669" i="1"/>
  <c r="AM669" i="1"/>
  <c r="AH669" i="1"/>
  <c r="AV669" i="1"/>
  <c r="AL669" i="1"/>
  <c r="AU669" i="1"/>
  <c r="AJ669" i="1"/>
  <c r="BB669" i="1"/>
  <c r="AQ669" i="1"/>
  <c r="AF669" i="1"/>
  <c r="BB567" i="1"/>
  <c r="AX567" i="1"/>
  <c r="AX570" i="1"/>
  <c r="AT567" i="1"/>
  <c r="AP567" i="1"/>
  <c r="AL567" i="1"/>
  <c r="AH567" i="1"/>
  <c r="AJ567" i="1"/>
  <c r="AO567" i="1"/>
  <c r="AU567" i="1"/>
  <c r="AZ567" i="1"/>
  <c r="BE567" i="1"/>
  <c r="BE570" i="1"/>
  <c r="BD569" i="1"/>
  <c r="BD570" i="1" s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E578" i="1"/>
  <c r="BA577" i="1"/>
  <c r="BA578" i="1"/>
  <c r="AW577" i="1"/>
  <c r="AW578" i="1" s="1"/>
  <c r="AS577" i="1"/>
  <c r="AS578" i="1"/>
  <c r="AO577" i="1"/>
  <c r="AO578" i="1" s="1"/>
  <c r="AK577" i="1"/>
  <c r="AK578" i="1"/>
  <c r="AG577" i="1"/>
  <c r="AG578" i="1" s="1"/>
  <c r="AM577" i="1"/>
  <c r="AU577" i="1"/>
  <c r="BC577" i="1"/>
  <c r="BC578" i="1" s="1"/>
  <c r="BB629" i="1"/>
  <c r="AX629" i="1"/>
  <c r="AT629" i="1"/>
  <c r="AP629" i="1"/>
  <c r="AL629" i="1"/>
  <c r="AH629" i="1"/>
  <c r="BF629" i="1" s="1"/>
  <c r="BD629" i="1"/>
  <c r="AY629" i="1"/>
  <c r="AS629" i="1"/>
  <c r="AN629" i="1"/>
  <c r="AN632" i="1" s="1"/>
  <c r="AI629" i="1"/>
  <c r="BC629" i="1"/>
  <c r="AW629" i="1"/>
  <c r="AR629" i="1"/>
  <c r="AR632" i="1" s="1"/>
  <c r="AM629" i="1"/>
  <c r="AG629" i="1"/>
  <c r="BA629" i="1"/>
  <c r="AV629" i="1"/>
  <c r="AV632" i="1" s="1"/>
  <c r="AQ629" i="1"/>
  <c r="AK629" i="1"/>
  <c r="AF629" i="1"/>
  <c r="AZ629" i="1"/>
  <c r="AP669" i="1"/>
  <c r="BB514" i="1"/>
  <c r="BB516" i="1"/>
  <c r="AX514" i="1"/>
  <c r="AT514" i="1"/>
  <c r="AP514" i="1"/>
  <c r="AP516" i="1"/>
  <c r="AL514" i="1"/>
  <c r="AL516" i="1"/>
  <c r="AH514" i="1"/>
  <c r="AJ514" i="1"/>
  <c r="AJ516" i="1"/>
  <c r="AO514" i="1"/>
  <c r="AO516" i="1"/>
  <c r="AU514" i="1"/>
  <c r="AZ514" i="1"/>
  <c r="BE514" i="1"/>
  <c r="BE516" i="1"/>
  <c r="AI536" i="1"/>
  <c r="AO536" i="1"/>
  <c r="AT536" i="1"/>
  <c r="AY536" i="1"/>
  <c r="BE536" i="1"/>
  <c r="AI538" i="1"/>
  <c r="AN538" i="1"/>
  <c r="AS538" i="1"/>
  <c r="AS539" i="1"/>
  <c r="AY538" i="1"/>
  <c r="BD538" i="1"/>
  <c r="BE544" i="1"/>
  <c r="BA544" i="1"/>
  <c r="AW544" i="1"/>
  <c r="AS544" i="1"/>
  <c r="AS547" i="1"/>
  <c r="AO544" i="1"/>
  <c r="AK544" i="1"/>
  <c r="AG544" i="1"/>
  <c r="AJ544" i="1"/>
  <c r="AP544" i="1"/>
  <c r="AU544" i="1"/>
  <c r="AZ544" i="1"/>
  <c r="AF567" i="1"/>
  <c r="AK567" i="1"/>
  <c r="AQ567" i="1"/>
  <c r="AV567" i="1"/>
  <c r="AV570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N578" i="1" s="1"/>
  <c r="AV577" i="1"/>
  <c r="AV578" i="1"/>
  <c r="BD577" i="1"/>
  <c r="BD578" i="1" s="1"/>
  <c r="BD598" i="1"/>
  <c r="AZ598" i="1"/>
  <c r="AZ600" i="1"/>
  <c r="AZ601" i="1"/>
  <c r="AV598" i="1"/>
  <c r="AR598" i="1"/>
  <c r="AR601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X600" i="1"/>
  <c r="AX601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BB632" i="1" s="1"/>
  <c r="AW631" i="1"/>
  <c r="AQ631" i="1"/>
  <c r="AL631" i="1"/>
  <c r="AG631" i="1"/>
  <c r="BA631" i="1"/>
  <c r="BF637" i="1"/>
  <c r="AZ669" i="1"/>
  <c r="AI289" i="1"/>
  <c r="AM289" i="1"/>
  <c r="AQ289" i="1"/>
  <c r="AU289" i="1"/>
  <c r="AY289" i="1"/>
  <c r="AI298" i="1"/>
  <c r="AM298" i="1"/>
  <c r="AQ298" i="1"/>
  <c r="AU298" i="1"/>
  <c r="AY298" i="1"/>
  <c r="AI327" i="1"/>
  <c r="AM327" i="1"/>
  <c r="AQ327" i="1"/>
  <c r="AU327" i="1"/>
  <c r="AY327" i="1"/>
  <c r="AI351" i="1"/>
  <c r="AI353" i="1"/>
  <c r="AM351" i="1"/>
  <c r="AQ351" i="1"/>
  <c r="AU351" i="1"/>
  <c r="AY351" i="1"/>
  <c r="AY353" i="1"/>
  <c r="AI360" i="1"/>
  <c r="AM360" i="1"/>
  <c r="AQ360" i="1"/>
  <c r="AU360" i="1"/>
  <c r="AY360" i="1"/>
  <c r="AY361" i="1" s="1"/>
  <c r="AI389" i="1"/>
  <c r="AI392" i="1"/>
  <c r="AM389" i="1"/>
  <c r="AQ389" i="1"/>
  <c r="AQ392" i="1"/>
  <c r="AU389" i="1"/>
  <c r="AY389" i="1"/>
  <c r="AI413" i="1"/>
  <c r="AM413" i="1"/>
  <c r="AQ413" i="1"/>
  <c r="AU413" i="1"/>
  <c r="AY413" i="1"/>
  <c r="AI422" i="1"/>
  <c r="AI423" i="1" s="1"/>
  <c r="AM422" i="1"/>
  <c r="AQ422" i="1"/>
  <c r="AQ423" i="1"/>
  <c r="AU422" i="1"/>
  <c r="AY422" i="1"/>
  <c r="AY423" i="1"/>
  <c r="AI451" i="1"/>
  <c r="AI454" i="1"/>
  <c r="AM451" i="1"/>
  <c r="AQ451" i="1"/>
  <c r="AQ454" i="1"/>
  <c r="AU451" i="1"/>
  <c r="AY451" i="1"/>
  <c r="AI475" i="1"/>
  <c r="AM475" i="1"/>
  <c r="AQ475" i="1"/>
  <c r="AU475" i="1"/>
  <c r="AU477" i="1"/>
  <c r="AY475" i="1"/>
  <c r="AY477" i="1"/>
  <c r="AI484" i="1"/>
  <c r="AI485" i="1"/>
  <c r="AM484" i="1"/>
  <c r="AQ484" i="1"/>
  <c r="AQ485" i="1"/>
  <c r="AU484" i="1"/>
  <c r="AY484" i="1"/>
  <c r="AY485" i="1" s="1"/>
  <c r="AI513" i="1"/>
  <c r="AM513" i="1"/>
  <c r="AQ513" i="1"/>
  <c r="AU513" i="1"/>
  <c r="AU516" i="1"/>
  <c r="AY513" i="1"/>
  <c r="AY516" i="1"/>
  <c r="AI537" i="1"/>
  <c r="AM537" i="1"/>
  <c r="AM539" i="1"/>
  <c r="AQ537" i="1"/>
  <c r="AU537" i="1"/>
  <c r="AY537" i="1"/>
  <c r="AI546" i="1"/>
  <c r="AI547" i="1"/>
  <c r="AQ546" i="1"/>
  <c r="AQ547" i="1" s="1"/>
  <c r="AU546" i="1"/>
  <c r="AY546" i="1"/>
  <c r="AY547" i="1" s="1"/>
  <c r="AI575" i="1"/>
  <c r="AM575" i="1"/>
  <c r="AQ575" i="1"/>
  <c r="AU575" i="1"/>
  <c r="AY575" i="1"/>
  <c r="AH576" i="1"/>
  <c r="AL576" i="1"/>
  <c r="AP576" i="1"/>
  <c r="AP578" i="1"/>
  <c r="AT576" i="1"/>
  <c r="AX576" i="1"/>
  <c r="AX578" i="1"/>
  <c r="BB576" i="1"/>
  <c r="AI600" i="1"/>
  <c r="AN600" i="1"/>
  <c r="AS600" i="1"/>
  <c r="AY600" i="1"/>
  <c r="BE606" i="1"/>
  <c r="BE609" i="1"/>
  <c r="BA606" i="1"/>
  <c r="AW606" i="1"/>
  <c r="AS606" i="1"/>
  <c r="AO606" i="1"/>
  <c r="AK606" i="1"/>
  <c r="AG606" i="1"/>
  <c r="AJ606" i="1"/>
  <c r="AP606" i="1"/>
  <c r="AU606" i="1"/>
  <c r="AZ606" i="1"/>
  <c r="AH607" i="1"/>
  <c r="AH609" i="1"/>
  <c r="AM607" i="1"/>
  <c r="AS607" i="1"/>
  <c r="AX607" i="1"/>
  <c r="AX609" i="1"/>
  <c r="BC607" i="1"/>
  <c r="AI630" i="1"/>
  <c r="AN630" i="1"/>
  <c r="AT630" i="1"/>
  <c r="AY630" i="1"/>
  <c r="BB638" i="1"/>
  <c r="BB640" i="1"/>
  <c r="AX638" i="1"/>
  <c r="BF638" i="1" s="1"/>
  <c r="AT638" i="1"/>
  <c r="AP638" i="1"/>
  <c r="AL638" i="1"/>
  <c r="AL640" i="1"/>
  <c r="AH638" i="1"/>
  <c r="AJ638" i="1"/>
  <c r="AO638" i="1"/>
  <c r="AU638" i="1"/>
  <c r="BG638" i="1" s="1"/>
  <c r="AZ638" i="1"/>
  <c r="BE638" i="1"/>
  <c r="AH639" i="1"/>
  <c r="AM639" i="1"/>
  <c r="AR639" i="1"/>
  <c r="AR640" i="1" s="1"/>
  <c r="AX639" i="1"/>
  <c r="BC639" i="1"/>
  <c r="BE660" i="1"/>
  <c r="BE663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AM67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U702" i="1" s="1"/>
  <c r="AK701" i="1"/>
  <c r="BC701" i="1"/>
  <c r="AS701" i="1"/>
  <c r="AH701" i="1"/>
  <c r="AI576" i="1"/>
  <c r="AM576" i="1"/>
  <c r="AQ576" i="1"/>
  <c r="AU576" i="1"/>
  <c r="AY576" i="1"/>
  <c r="BB600" i="1"/>
  <c r="BB601" i="1"/>
  <c r="AT600" i="1"/>
  <c r="AP600" i="1"/>
  <c r="AL600" i="1"/>
  <c r="AL601" i="1"/>
  <c r="AH600" i="1"/>
  <c r="AH601" i="1" s="1"/>
  <c r="AJ600" i="1"/>
  <c r="AO600" i="1"/>
  <c r="AU600" i="1"/>
  <c r="BE600" i="1"/>
  <c r="AI607" i="1"/>
  <c r="AO607" i="1"/>
  <c r="AT607" i="1"/>
  <c r="AT609" i="1"/>
  <c r="AY607" i="1"/>
  <c r="BE630" i="1"/>
  <c r="BA630" i="1"/>
  <c r="AW630" i="1"/>
  <c r="AW632" i="1" s="1"/>
  <c r="AS630" i="1"/>
  <c r="AO630" i="1"/>
  <c r="AK630" i="1"/>
  <c r="AG630" i="1"/>
  <c r="BG630" i="1" s="1"/>
  <c r="AJ630" i="1"/>
  <c r="AP630" i="1"/>
  <c r="AU630" i="1"/>
  <c r="AU632" i="1"/>
  <c r="AZ630" i="1"/>
  <c r="AI639" i="1"/>
  <c r="AN639" i="1"/>
  <c r="AN640" i="1"/>
  <c r="AT639" i="1"/>
  <c r="AY639" i="1"/>
  <c r="BD661" i="1"/>
  <c r="AZ661" i="1"/>
  <c r="AV661" i="1"/>
  <c r="AR661" i="1"/>
  <c r="AN661" i="1"/>
  <c r="AJ661" i="1"/>
  <c r="AJ663" i="1" s="1"/>
  <c r="AF661" i="1"/>
  <c r="BB661" i="1"/>
  <c r="AW661" i="1"/>
  <c r="AQ661" i="1"/>
  <c r="AL661" i="1"/>
  <c r="AG661" i="1"/>
  <c r="AM661" i="1"/>
  <c r="AT661" i="1"/>
  <c r="BA661" i="1"/>
  <c r="AV671" i="1"/>
  <c r="BC671" i="1"/>
  <c r="AP701" i="1"/>
  <c r="BC609" i="1"/>
  <c r="BD607" i="1"/>
  <c r="BD609" i="1"/>
  <c r="AZ607" i="1"/>
  <c r="AV607" i="1"/>
  <c r="AR607" i="1"/>
  <c r="AN607" i="1"/>
  <c r="AN609" i="1"/>
  <c r="AJ607" i="1"/>
  <c r="AF607" i="1"/>
  <c r="AK607" i="1"/>
  <c r="AP607" i="1"/>
  <c r="AU607" i="1"/>
  <c r="BA607" i="1"/>
  <c r="BE639" i="1"/>
  <c r="BA639" i="1"/>
  <c r="BA640" i="1"/>
  <c r="AW639" i="1"/>
  <c r="AW640" i="1" s="1"/>
  <c r="AS639" i="1"/>
  <c r="AS640" i="1" s="1"/>
  <c r="AO639" i="1"/>
  <c r="AK639" i="1"/>
  <c r="AK640" i="1" s="1"/>
  <c r="AG639" i="1"/>
  <c r="AG640" i="1" s="1"/>
  <c r="AJ639" i="1"/>
  <c r="AP639" i="1"/>
  <c r="AP640" i="1" s="1"/>
  <c r="AU639" i="1"/>
  <c r="AZ639" i="1"/>
  <c r="BC661" i="1"/>
  <c r="BA701" i="1"/>
  <c r="BD692" i="1"/>
  <c r="AZ692" i="1"/>
  <c r="AV692" i="1"/>
  <c r="AR692" i="1"/>
  <c r="AR694" i="1" s="1"/>
  <c r="AN692" i="1"/>
  <c r="AJ692" i="1"/>
  <c r="AF692" i="1"/>
  <c r="BC692" i="1"/>
  <c r="AX692" i="1"/>
  <c r="AS692" i="1"/>
  <c r="AM692" i="1"/>
  <c r="AH692" i="1"/>
  <c r="AL692" i="1"/>
  <c r="AL694" i="1"/>
  <c r="AT692" i="1"/>
  <c r="AT694" i="1" s="1"/>
  <c r="BA692" i="1"/>
  <c r="AM702" i="1"/>
  <c r="BE700" i="1"/>
  <c r="BA700" i="1"/>
  <c r="AW700" i="1"/>
  <c r="AW702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Q609" i="1"/>
  <c r="AU608" i="1"/>
  <c r="AY608" i="1"/>
  <c r="AI637" i="1"/>
  <c r="AM637" i="1"/>
  <c r="AM640" i="1"/>
  <c r="AQ637" i="1"/>
  <c r="AU637" i="1"/>
  <c r="AY637" i="1"/>
  <c r="AY640" i="1" s="1"/>
  <c r="BB668" i="1"/>
  <c r="AX668" i="1"/>
  <c r="AT668" i="1"/>
  <c r="AP668" i="1"/>
  <c r="AL668" i="1"/>
  <c r="AH668" i="1"/>
  <c r="AH671" i="1" s="1"/>
  <c r="AJ668" i="1"/>
  <c r="AO668" i="1"/>
  <c r="AO671" i="1"/>
  <c r="AU668" i="1"/>
  <c r="AZ668" i="1"/>
  <c r="BE668" i="1"/>
  <c r="BB670" i="1"/>
  <c r="AX670" i="1"/>
  <c r="AT670" i="1"/>
  <c r="AP670" i="1"/>
  <c r="AP671" i="1" s="1"/>
  <c r="BD670" i="1"/>
  <c r="AY670" i="1"/>
  <c r="AS670" i="1"/>
  <c r="AN670" i="1"/>
  <c r="AN671" i="1"/>
  <c r="AJ670" i="1"/>
  <c r="AF670" i="1"/>
  <c r="AK670" i="1"/>
  <c r="AQ670" i="1"/>
  <c r="AW670" i="1"/>
  <c r="BE670" i="1"/>
  <c r="AG692" i="1"/>
  <c r="AO692" i="1"/>
  <c r="AU692" i="1"/>
  <c r="BB692" i="1"/>
  <c r="BB694" i="1" s="1"/>
  <c r="BB699" i="1"/>
  <c r="AX699" i="1"/>
  <c r="AT699" i="1"/>
  <c r="AP699" i="1"/>
  <c r="AL699" i="1"/>
  <c r="AL702" i="1" s="1"/>
  <c r="AH699" i="1"/>
  <c r="BA699" i="1"/>
  <c r="AV699" i="1"/>
  <c r="AQ699" i="1"/>
  <c r="AK699" i="1"/>
  <c r="AF699" i="1"/>
  <c r="BD699" i="1"/>
  <c r="AY699" i="1"/>
  <c r="AY702" i="1"/>
  <c r="AS699" i="1"/>
  <c r="AN699" i="1"/>
  <c r="AI699" i="1"/>
  <c r="AO699" i="1"/>
  <c r="AZ699" i="1"/>
  <c r="AH700" i="1"/>
  <c r="AR700" i="1"/>
  <c r="BC700" i="1"/>
  <c r="BC702" i="1" s="1"/>
  <c r="BC733" i="1"/>
  <c r="AI692" i="1"/>
  <c r="AP692" i="1"/>
  <c r="AW692" i="1"/>
  <c r="BE692" i="1"/>
  <c r="BF72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X733" i="1" s="1"/>
  <c r="AT732" i="1"/>
  <c r="AP732" i="1"/>
  <c r="AL732" i="1"/>
  <c r="AH732" i="1"/>
  <c r="AH733" i="1" s="1"/>
  <c r="AJ732" i="1"/>
  <c r="AO732" i="1"/>
  <c r="AU732" i="1"/>
  <c r="AZ732" i="1"/>
  <c r="BE732" i="1"/>
  <c r="AJ761" i="1"/>
  <c r="AU761" i="1"/>
  <c r="BE761" i="1"/>
  <c r="BE786" i="1"/>
  <c r="BA786" i="1"/>
  <c r="BA787" i="1" s="1"/>
  <c r="AW786" i="1"/>
  <c r="AW787" i="1"/>
  <c r="AS786" i="1"/>
  <c r="AS787" i="1" s="1"/>
  <c r="AO786" i="1"/>
  <c r="AK786" i="1"/>
  <c r="AG786" i="1"/>
  <c r="BD786" i="1"/>
  <c r="AY786" i="1"/>
  <c r="AT786" i="1"/>
  <c r="AT787" i="1" s="1"/>
  <c r="AN786" i="1"/>
  <c r="AN787" i="1" s="1"/>
  <c r="AI786" i="1"/>
  <c r="BC786" i="1"/>
  <c r="AX786" i="1"/>
  <c r="AR786" i="1"/>
  <c r="AR787" i="1" s="1"/>
  <c r="AM786" i="1"/>
  <c r="AH786" i="1"/>
  <c r="AP786" i="1"/>
  <c r="AZ786" i="1"/>
  <c r="BE724" i="1"/>
  <c r="BA724" i="1"/>
  <c r="BA725" i="1" s="1"/>
  <c r="AW724" i="1"/>
  <c r="AW725" i="1" s="1"/>
  <c r="AS724" i="1"/>
  <c r="AS725" i="1" s="1"/>
  <c r="AO724" i="1"/>
  <c r="AK724" i="1"/>
  <c r="AK725" i="1" s="1"/>
  <c r="AG724" i="1"/>
  <c r="AJ724" i="1"/>
  <c r="AP724" i="1"/>
  <c r="AU724" i="1"/>
  <c r="AZ724" i="1"/>
  <c r="AG730" i="1"/>
  <c r="AL730" i="1"/>
  <c r="AL733" i="1" s="1"/>
  <c r="AQ730" i="1"/>
  <c r="AW730" i="1"/>
  <c r="AW733" i="1" s="1"/>
  <c r="BB730" i="1"/>
  <c r="AF732" i="1"/>
  <c r="AK732" i="1"/>
  <c r="AQ732" i="1"/>
  <c r="AV732" i="1"/>
  <c r="BA732" i="1"/>
  <c r="BD754" i="1"/>
  <c r="AZ754" i="1"/>
  <c r="AV754" i="1"/>
  <c r="AV756" i="1" s="1"/>
  <c r="AR754" i="1"/>
  <c r="AN754" i="1"/>
  <c r="AN756" i="1" s="1"/>
  <c r="AJ754" i="1"/>
  <c r="AF754" i="1"/>
  <c r="BC754" i="1"/>
  <c r="AX754" i="1"/>
  <c r="AS754" i="1"/>
  <c r="AM754" i="1"/>
  <c r="AH754" i="1"/>
  <c r="AH756" i="1" s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AH764" i="1" s="1"/>
  <c r="BB763" i="1"/>
  <c r="AW763" i="1"/>
  <c r="AQ763" i="1"/>
  <c r="AL763" i="1"/>
  <c r="AG763" i="1"/>
  <c r="AP763" i="1"/>
  <c r="BA763" i="1"/>
  <c r="AF786" i="1"/>
  <c r="AF787" i="1" s="1"/>
  <c r="AQ786" i="1"/>
  <c r="BB786" i="1"/>
  <c r="BB787" i="1" s="1"/>
  <c r="BC75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V764" i="1"/>
  <c r="AQ761" i="1"/>
  <c r="AK761" i="1"/>
  <c r="AF761" i="1"/>
  <c r="AO761" i="1"/>
  <c r="AZ761" i="1"/>
  <c r="BC787" i="1"/>
  <c r="AI662" i="1"/>
  <c r="AM662" i="1"/>
  <c r="AQ662" i="1"/>
  <c r="AU662" i="1"/>
  <c r="AU663" i="1"/>
  <c r="AY662" i="1"/>
  <c r="BE691" i="1"/>
  <c r="BE694" i="1" s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T725" i="1" s="1"/>
  <c r="AP723" i="1"/>
  <c r="AL723" i="1"/>
  <c r="AH723" i="1"/>
  <c r="AJ723" i="1"/>
  <c r="AJ725" i="1" s="1"/>
  <c r="AO723" i="1"/>
  <c r="AU723" i="1"/>
  <c r="AZ723" i="1"/>
  <c r="BE723" i="1"/>
  <c r="AH724" i="1"/>
  <c r="AH725" i="1" s="1"/>
  <c r="AM724" i="1"/>
  <c r="AR724" i="1"/>
  <c r="AR725" i="1" s="1"/>
  <c r="AX724" i="1"/>
  <c r="BC724" i="1"/>
  <c r="BC725" i="1" s="1"/>
  <c r="AI730" i="1"/>
  <c r="AO730" i="1"/>
  <c r="AT730" i="1"/>
  <c r="AT733" i="1" s="1"/>
  <c r="AY730" i="1"/>
  <c r="BE730" i="1"/>
  <c r="BE733" i="1" s="1"/>
  <c r="AI732" i="1"/>
  <c r="AN732" i="1"/>
  <c r="AS732" i="1"/>
  <c r="AS733" i="1" s="1"/>
  <c r="AY732" i="1"/>
  <c r="BD732" i="1"/>
  <c r="BE753" i="1"/>
  <c r="BA753" i="1"/>
  <c r="BA756" i="1" s="1"/>
  <c r="AW753" i="1"/>
  <c r="AS753" i="1"/>
  <c r="AS756" i="1"/>
  <c r="AO753" i="1"/>
  <c r="AK753" i="1"/>
  <c r="AK756" i="1" s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BD764" i="1"/>
  <c r="AK787" i="1"/>
  <c r="AL786" i="1"/>
  <c r="AV786" i="1"/>
  <c r="AV787" i="1" s="1"/>
  <c r="BF815" i="1"/>
  <c r="AI762" i="1"/>
  <c r="AN762" i="1"/>
  <c r="AT762" i="1"/>
  <c r="AY762" i="1"/>
  <c r="BB785" i="1"/>
  <c r="AX785" i="1"/>
  <c r="AX787" i="1" s="1"/>
  <c r="AT785" i="1"/>
  <c r="AP785" i="1"/>
  <c r="AP787" i="1" s="1"/>
  <c r="AL785" i="1"/>
  <c r="AH785" i="1"/>
  <c r="BF785" i="1" s="1"/>
  <c r="AJ785" i="1"/>
  <c r="AO785" i="1"/>
  <c r="AU785" i="1"/>
  <c r="AZ785" i="1"/>
  <c r="BE785" i="1"/>
  <c r="BE787" i="1"/>
  <c r="AI792" i="1"/>
  <c r="AO792" i="1"/>
  <c r="AT792" i="1"/>
  <c r="AY792" i="1"/>
  <c r="AK794" i="1"/>
  <c r="AS794" i="1"/>
  <c r="AS795" i="1"/>
  <c r="AK816" i="1"/>
  <c r="BF846" i="1"/>
  <c r="BB847" i="1"/>
  <c r="AX847" i="1"/>
  <c r="AX849" i="1" s="1"/>
  <c r="AT847" i="1"/>
  <c r="AP847" i="1"/>
  <c r="AL847" i="1"/>
  <c r="AH847" i="1"/>
  <c r="AH849" i="1"/>
  <c r="BD847" i="1"/>
  <c r="BD849" i="1" s="1"/>
  <c r="AY847" i="1"/>
  <c r="AS847" i="1"/>
  <c r="AN847" i="1"/>
  <c r="AI847" i="1"/>
  <c r="BC847" i="1"/>
  <c r="BC849" i="1" s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BB795" i="1" s="1"/>
  <c r="AX794" i="1"/>
  <c r="AX795" i="1" s="1"/>
  <c r="AT794" i="1"/>
  <c r="AP794" i="1"/>
  <c r="AL794" i="1"/>
  <c r="AL795" i="1" s="1"/>
  <c r="AH794" i="1"/>
  <c r="AH795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AR849" i="1"/>
  <c r="BE877" i="1"/>
  <c r="BA877" i="1"/>
  <c r="BA880" i="1" s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P942" i="1" s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BF947" i="1"/>
  <c r="AI693" i="1"/>
  <c r="AM693" i="1"/>
  <c r="AQ693" i="1"/>
  <c r="AQ694" i="1" s="1"/>
  <c r="AU693" i="1"/>
  <c r="AY693" i="1"/>
  <c r="AY694" i="1" s="1"/>
  <c r="AI722" i="1"/>
  <c r="AI725" i="1" s="1"/>
  <c r="AM722" i="1"/>
  <c r="AQ722" i="1"/>
  <c r="AU722" i="1"/>
  <c r="AY722" i="1"/>
  <c r="AI731" i="1"/>
  <c r="AM731" i="1"/>
  <c r="AM733" i="1" s="1"/>
  <c r="AQ731" i="1"/>
  <c r="AU731" i="1"/>
  <c r="AY731" i="1"/>
  <c r="AI755" i="1"/>
  <c r="AM755" i="1"/>
  <c r="AQ755" i="1"/>
  <c r="AU755" i="1"/>
  <c r="AY755" i="1"/>
  <c r="AY756" i="1" s="1"/>
  <c r="AI784" i="1"/>
  <c r="AM784" i="1"/>
  <c r="AQ784" i="1"/>
  <c r="AQ787" i="1"/>
  <c r="AU784" i="1"/>
  <c r="AY784" i="1"/>
  <c r="AI793" i="1"/>
  <c r="AI795" i="1" s="1"/>
  <c r="AM793" i="1"/>
  <c r="AQ793" i="1"/>
  <c r="AQ795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S826" i="1" s="1"/>
  <c r="AX825" i="1"/>
  <c r="AI848" i="1"/>
  <c r="AN848" i="1"/>
  <c r="AT848" i="1"/>
  <c r="AY848" i="1"/>
  <c r="BD854" i="1"/>
  <c r="BD857" i="1" s="1"/>
  <c r="AZ854" i="1"/>
  <c r="AV854" i="1"/>
  <c r="AV857" i="1" s="1"/>
  <c r="AR854" i="1"/>
  <c r="AN854" i="1"/>
  <c r="AN857" i="1" s="1"/>
  <c r="AJ854" i="1"/>
  <c r="AF854" i="1"/>
  <c r="AK854" i="1"/>
  <c r="AP854" i="1"/>
  <c r="AU854" i="1"/>
  <c r="BA854" i="1"/>
  <c r="BA857" i="1" s="1"/>
  <c r="BB856" i="1"/>
  <c r="BB857" i="1" s="1"/>
  <c r="AX856" i="1"/>
  <c r="AX857" i="1" s="1"/>
  <c r="AT856" i="1"/>
  <c r="AT857" i="1" s="1"/>
  <c r="AP856" i="1"/>
  <c r="AL856" i="1"/>
  <c r="AL857" i="1"/>
  <c r="AH856" i="1"/>
  <c r="AJ856" i="1"/>
  <c r="AO856" i="1"/>
  <c r="AO857" i="1"/>
  <c r="AU856" i="1"/>
  <c r="AZ856" i="1"/>
  <c r="BE856" i="1"/>
  <c r="BE857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R888" i="1" s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P888" i="1" s="1"/>
  <c r="AK887" i="1"/>
  <c r="AK888" i="1" s="1"/>
  <c r="AF887" i="1"/>
  <c r="AO887" i="1"/>
  <c r="BE887" i="1"/>
  <c r="AO939" i="1"/>
  <c r="AO942" i="1" s="1"/>
  <c r="BD941" i="1"/>
  <c r="AZ941" i="1"/>
  <c r="AV941" i="1"/>
  <c r="AR941" i="1"/>
  <c r="AN941" i="1"/>
  <c r="AJ941" i="1"/>
  <c r="AF941" i="1"/>
  <c r="BE941" i="1"/>
  <c r="BE942" i="1" s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AU942" i="1" s="1"/>
  <c r="BE848" i="1"/>
  <c r="BE849" i="1"/>
  <c r="BA848" i="1"/>
  <c r="BA849" i="1" s="1"/>
  <c r="AW848" i="1"/>
  <c r="AS848" i="1"/>
  <c r="AO848" i="1"/>
  <c r="AO849" i="1" s="1"/>
  <c r="AK848" i="1"/>
  <c r="AK849" i="1"/>
  <c r="AG848" i="1"/>
  <c r="AJ848" i="1"/>
  <c r="AJ849" i="1" s="1"/>
  <c r="AP848" i="1"/>
  <c r="AU848" i="1"/>
  <c r="AZ848" i="1"/>
  <c r="AH877" i="1"/>
  <c r="AH880" i="1" s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BG878" i="1" s="1"/>
  <c r="AP878" i="1"/>
  <c r="AU878" i="1"/>
  <c r="BA878" i="1"/>
  <c r="AZ939" i="1"/>
  <c r="AI815" i="1"/>
  <c r="AM815" i="1"/>
  <c r="AQ815" i="1"/>
  <c r="AU815" i="1"/>
  <c r="AY815" i="1"/>
  <c r="BB823" i="1"/>
  <c r="BB826" i="1"/>
  <c r="AX823" i="1"/>
  <c r="AT823" i="1"/>
  <c r="AP823" i="1"/>
  <c r="AL823" i="1"/>
  <c r="AH823" i="1"/>
  <c r="AH826" i="1"/>
  <c r="AJ823" i="1"/>
  <c r="AO823" i="1"/>
  <c r="AU823" i="1"/>
  <c r="AZ823" i="1"/>
  <c r="BE823" i="1"/>
  <c r="BD825" i="1"/>
  <c r="BD826" i="1" s="1"/>
  <c r="AZ825" i="1"/>
  <c r="AV825" i="1"/>
  <c r="AV826" i="1" s="1"/>
  <c r="AR825" i="1"/>
  <c r="AR826" i="1" s="1"/>
  <c r="AN825" i="1"/>
  <c r="AN826" i="1" s="1"/>
  <c r="AJ825" i="1"/>
  <c r="AF825" i="1"/>
  <c r="AF826" i="1"/>
  <c r="AK825" i="1"/>
  <c r="AP825" i="1"/>
  <c r="AU825" i="1"/>
  <c r="BA825" i="1"/>
  <c r="BA826" i="1" s="1"/>
  <c r="AF848" i="1"/>
  <c r="AL848" i="1"/>
  <c r="AQ848" i="1"/>
  <c r="AV848" i="1"/>
  <c r="AV849" i="1" s="1"/>
  <c r="BB848" i="1"/>
  <c r="BB849" i="1" s="1"/>
  <c r="AI877" i="1"/>
  <c r="AN877" i="1"/>
  <c r="AT877" i="1"/>
  <c r="AY877" i="1"/>
  <c r="BD877" i="1"/>
  <c r="AG878" i="1"/>
  <c r="AL878" i="1"/>
  <c r="AQ878" i="1"/>
  <c r="AW878" i="1"/>
  <c r="BB878" i="1"/>
  <c r="BD885" i="1"/>
  <c r="BD888" i="1" s="1"/>
  <c r="AZ885" i="1"/>
  <c r="AZ888" i="1" s="1"/>
  <c r="AV885" i="1"/>
  <c r="AV888" i="1" s="1"/>
  <c r="AR885" i="1"/>
  <c r="AN885" i="1"/>
  <c r="AN888" i="1"/>
  <c r="AJ885" i="1"/>
  <c r="AJ888" i="1" s="1"/>
  <c r="AF885" i="1"/>
  <c r="BB885" i="1"/>
  <c r="AX885" i="1"/>
  <c r="AT885" i="1"/>
  <c r="AP885" i="1"/>
  <c r="AL885" i="1"/>
  <c r="AL888" i="1" s="1"/>
  <c r="AH885" i="1"/>
  <c r="AH888" i="1" s="1"/>
  <c r="AM885" i="1"/>
  <c r="AU885" i="1"/>
  <c r="BC885" i="1"/>
  <c r="BC888" i="1" s="1"/>
  <c r="AW887" i="1"/>
  <c r="BA941" i="1"/>
  <c r="AI817" i="1"/>
  <c r="AM817" i="1"/>
  <c r="AQ817" i="1"/>
  <c r="AQ818" i="1" s="1"/>
  <c r="AU817" i="1"/>
  <c r="AY817" i="1"/>
  <c r="AI846" i="1"/>
  <c r="AM846" i="1"/>
  <c r="AQ846" i="1"/>
  <c r="AU846" i="1"/>
  <c r="AY846" i="1"/>
  <c r="AI855" i="1"/>
  <c r="AM855" i="1"/>
  <c r="AQ855" i="1"/>
  <c r="AQ857" i="1" s="1"/>
  <c r="AU855" i="1"/>
  <c r="AY855" i="1"/>
  <c r="AI879" i="1"/>
  <c r="AM879" i="1"/>
  <c r="AQ879" i="1"/>
  <c r="AU879" i="1"/>
  <c r="AY879" i="1"/>
  <c r="AY880" i="1" s="1"/>
  <c r="AG886" i="1"/>
  <c r="AK886" i="1"/>
  <c r="AO886" i="1"/>
  <c r="AS886" i="1"/>
  <c r="AW886" i="1"/>
  <c r="BA886" i="1"/>
  <c r="BA888" i="1" s="1"/>
  <c r="BE886" i="1"/>
  <c r="AM909" i="1"/>
  <c r="AI886" i="1"/>
  <c r="AI888" i="1" s="1"/>
  <c r="AM886" i="1"/>
  <c r="AQ886" i="1"/>
  <c r="AU886" i="1"/>
  <c r="AY886" i="1"/>
  <c r="AY888" i="1" s="1"/>
  <c r="BB909" i="1"/>
  <c r="AX909" i="1"/>
  <c r="AT909" i="1"/>
  <c r="AP909" i="1"/>
  <c r="AL909" i="1"/>
  <c r="AH909" i="1"/>
  <c r="BE909" i="1"/>
  <c r="BE911" i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BD950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H911" i="1" s="1"/>
  <c r="AL908" i="1"/>
  <c r="AP908" i="1"/>
  <c r="AT908" i="1"/>
  <c r="AX908" i="1"/>
  <c r="AX911" i="1" s="1"/>
  <c r="BB908" i="1"/>
  <c r="AF910" i="1"/>
  <c r="AF911" i="1" s="1"/>
  <c r="AJ910" i="1"/>
  <c r="AJ911" i="1" s="1"/>
  <c r="AN910" i="1"/>
  <c r="AR910" i="1"/>
  <c r="AR911" i="1" s="1"/>
  <c r="AV910" i="1"/>
  <c r="AZ910" i="1"/>
  <c r="BD910" i="1"/>
  <c r="BD911" i="1" s="1"/>
  <c r="AF916" i="1"/>
  <c r="AL916" i="1"/>
  <c r="AQ916" i="1"/>
  <c r="AV916" i="1"/>
  <c r="BB916" i="1"/>
  <c r="AI917" i="1"/>
  <c r="AO917" i="1"/>
  <c r="AT917" i="1"/>
  <c r="AT919" i="1" s="1"/>
  <c r="AY917" i="1"/>
  <c r="BE940" i="1"/>
  <c r="BA940" i="1"/>
  <c r="AW940" i="1"/>
  <c r="AW942" i="1" s="1"/>
  <c r="AS940" i="1"/>
  <c r="AS942" i="1" s="1"/>
  <c r="AO940" i="1"/>
  <c r="AK940" i="1"/>
  <c r="AG940" i="1"/>
  <c r="AJ940" i="1"/>
  <c r="AJ942" i="1" s="1"/>
  <c r="AP940" i="1"/>
  <c r="AU940" i="1"/>
  <c r="AZ940" i="1"/>
  <c r="AI908" i="1"/>
  <c r="AM908" i="1"/>
  <c r="AM911" i="1"/>
  <c r="AQ908" i="1"/>
  <c r="AU908" i="1"/>
  <c r="AU911" i="1" s="1"/>
  <c r="AY908" i="1"/>
  <c r="BC908" i="1"/>
  <c r="BC911" i="1" s="1"/>
  <c r="AG910" i="1"/>
  <c r="AG911" i="1" s="1"/>
  <c r="AK910" i="1"/>
  <c r="AO910" i="1"/>
  <c r="AS910" i="1"/>
  <c r="AS911" i="1" s="1"/>
  <c r="AW910" i="1"/>
  <c r="AW911" i="1" s="1"/>
  <c r="BA910" i="1"/>
  <c r="BA911" i="1" s="1"/>
  <c r="AH916" i="1"/>
  <c r="AM916" i="1"/>
  <c r="AR916" i="1"/>
  <c r="AX916" i="1"/>
  <c r="BC916" i="1"/>
  <c r="BG916" i="1" s="1"/>
  <c r="BD917" i="1"/>
  <c r="AZ917" i="1"/>
  <c r="AV917" i="1"/>
  <c r="AV919" i="1" s="1"/>
  <c r="AR917" i="1"/>
  <c r="AN917" i="1"/>
  <c r="AJ917" i="1"/>
  <c r="AF917" i="1"/>
  <c r="AK917" i="1"/>
  <c r="AP917" i="1"/>
  <c r="AU917" i="1"/>
  <c r="BA917" i="1"/>
  <c r="AF940" i="1"/>
  <c r="AL940" i="1"/>
  <c r="AQ940" i="1"/>
  <c r="AQ942" i="1" s="1"/>
  <c r="AV940" i="1"/>
  <c r="BB940" i="1"/>
  <c r="AI918" i="1"/>
  <c r="AM918" i="1"/>
  <c r="AM919" i="1" s="1"/>
  <c r="AQ918" i="1"/>
  <c r="AU918" i="1"/>
  <c r="AY918" i="1"/>
  <c r="AY919" i="1"/>
  <c r="AI947" i="1"/>
  <c r="BG947" i="1" s="1"/>
  <c r="AM947" i="1"/>
  <c r="AQ947" i="1"/>
  <c r="AU947" i="1"/>
  <c r="AY947" i="1"/>
  <c r="AH948" i="1"/>
  <c r="AL948" i="1"/>
  <c r="AP948" i="1"/>
  <c r="AT948" i="1"/>
  <c r="AX948" i="1"/>
  <c r="BB948" i="1"/>
  <c r="AG949" i="1"/>
  <c r="AG950" i="1" s="1"/>
  <c r="AK949" i="1"/>
  <c r="AK950" i="1" s="1"/>
  <c r="AO949" i="1"/>
  <c r="AO950" i="1" s="1"/>
  <c r="AS949" i="1"/>
  <c r="AS950" i="1" s="1"/>
  <c r="AW949" i="1"/>
  <c r="AW950" i="1" s="1"/>
  <c r="BA949" i="1"/>
  <c r="BA950" i="1"/>
  <c r="BE949" i="1"/>
  <c r="BE950" i="1" s="1"/>
  <c r="AI948" i="1"/>
  <c r="AM948" i="1"/>
  <c r="BG948" i="1" s="1"/>
  <c r="AQ948" i="1"/>
  <c r="AU948" i="1"/>
  <c r="AY948" i="1"/>
  <c r="BC948" i="1"/>
  <c r="BC950" i="1"/>
  <c r="AH949" i="1"/>
  <c r="AL949" i="1"/>
  <c r="AL950" i="1" s="1"/>
  <c r="AP949" i="1"/>
  <c r="AT949" i="1"/>
  <c r="AX949" i="1"/>
  <c r="AX950" i="1" s="1"/>
  <c r="BB949" i="1"/>
  <c r="AF948" i="1"/>
  <c r="AJ948" i="1"/>
  <c r="BF948" i="1" s="1"/>
  <c r="AJ950" i="1"/>
  <c r="AN948" i="1"/>
  <c r="AN950" i="1" s="1"/>
  <c r="AR948" i="1"/>
  <c r="AV948" i="1"/>
  <c r="AV950" i="1" s="1"/>
  <c r="AZ948" i="1"/>
  <c r="AZ950" i="1"/>
  <c r="AI949" i="1"/>
  <c r="AI950" i="1" s="1"/>
  <c r="AM949" i="1"/>
  <c r="AQ949" i="1"/>
  <c r="AU949" i="1"/>
  <c r="AY949" i="1"/>
  <c r="BI501" i="1"/>
  <c r="BI563" i="1"/>
  <c r="BI625" i="1"/>
  <c r="BI687" i="1"/>
  <c r="BI749" i="1"/>
  <c r="BI811" i="1"/>
  <c r="BI873" i="1"/>
  <c r="BI935" i="1"/>
  <c r="BI532" i="1"/>
  <c r="BI594" i="1"/>
  <c r="BI656" i="1"/>
  <c r="BI718" i="1"/>
  <c r="BI780" i="1"/>
  <c r="BI842" i="1"/>
  <c r="BI904" i="1"/>
  <c r="AO888" i="1"/>
  <c r="AS849" i="1"/>
  <c r="AT849" i="1"/>
  <c r="AL849" i="1"/>
  <c r="AW849" i="1"/>
  <c r="AP857" i="1"/>
  <c r="AP756" i="1"/>
  <c r="BG762" i="1"/>
  <c r="AS764" i="1"/>
  <c r="AR764" i="1"/>
  <c r="AL764" i="1"/>
  <c r="AK733" i="1"/>
  <c r="BG732" i="1"/>
  <c r="AX725" i="1"/>
  <c r="AO702" i="1"/>
  <c r="BB702" i="1"/>
  <c r="AQ671" i="1"/>
  <c r="AZ671" i="1"/>
  <c r="AY663" i="1"/>
  <c r="AM663" i="1"/>
  <c r="AY671" i="1"/>
  <c r="AH640" i="1"/>
  <c r="AX640" i="1"/>
  <c r="BB578" i="1"/>
  <c r="AL578" i="1"/>
  <c r="AJ570" i="1"/>
  <c r="AL539" i="1"/>
  <c r="AP539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S322" i="1"/>
  <c r="BE322" i="1"/>
  <c r="AH291" i="1"/>
  <c r="AR291" i="1"/>
  <c r="BG297" i="1"/>
  <c r="AZ291" i="1"/>
  <c r="AN291" i="1"/>
  <c r="AK291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AK942" i="1"/>
  <c r="AV911" i="1"/>
  <c r="AK911" i="1"/>
  <c r="AK919" i="1"/>
  <c r="AZ911" i="1"/>
  <c r="AO911" i="1"/>
  <c r="BB911" i="1"/>
  <c r="AN911" i="1"/>
  <c r="BE888" i="1"/>
  <c r="AK880" i="1"/>
  <c r="AQ849" i="1"/>
  <c r="BG855" i="1"/>
  <c r="AI849" i="1"/>
  <c r="AH857" i="1"/>
  <c r="AU857" i="1"/>
  <c r="BG847" i="1"/>
  <c r="AP849" i="1"/>
  <c r="AJ826" i="1"/>
  <c r="BF824" i="1"/>
  <c r="BG824" i="1"/>
  <c r="BG816" i="1"/>
  <c r="AM826" i="1"/>
  <c r="BG793" i="1"/>
  <c r="AU795" i="1"/>
  <c r="AQ764" i="1"/>
  <c r="AM764" i="1"/>
  <c r="AX764" i="1"/>
  <c r="AI764" i="1"/>
  <c r="AM756" i="1"/>
  <c r="AU764" i="1"/>
  <c r="BF762" i="1"/>
  <c r="BG754" i="1"/>
  <c r="AJ764" i="1"/>
  <c r="AI733" i="1"/>
  <c r="BB733" i="1"/>
  <c r="AP725" i="1"/>
  <c r="BE725" i="1"/>
  <c r="AN702" i="1"/>
  <c r="AQ702" i="1"/>
  <c r="AR702" i="1"/>
  <c r="AW694" i="1"/>
  <c r="AI694" i="1"/>
  <c r="AI702" i="1"/>
  <c r="BD702" i="1"/>
  <c r="AK671" i="1"/>
  <c r="AX671" i="1"/>
  <c r="BG661" i="1"/>
  <c r="AW663" i="1"/>
  <c r="AW671" i="1"/>
  <c r="BF669" i="1"/>
  <c r="BD671" i="1"/>
  <c r="AS671" i="1"/>
  <c r="BE640" i="1"/>
  <c r="AJ640" i="1"/>
  <c r="AT640" i="1"/>
  <c r="AQ632" i="1"/>
  <c r="AM632" i="1"/>
  <c r="AI632" i="1"/>
  <c r="BD632" i="1"/>
  <c r="AZ640" i="1"/>
  <c r="AO640" i="1"/>
  <c r="AO632" i="1"/>
  <c r="AI609" i="1"/>
  <c r="BG599" i="1"/>
  <c r="BG607" i="1"/>
  <c r="AY609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X477" i="1"/>
  <c r="AG454" i="1"/>
  <c r="AZ415" i="1"/>
  <c r="AN415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W353" i="1"/>
  <c r="BD353" i="1"/>
  <c r="AU361" i="1"/>
  <c r="AM361" i="1"/>
  <c r="BA322" i="1"/>
  <c r="BF328" i="1"/>
  <c r="AX322" i="1"/>
  <c r="AW322" i="1"/>
  <c r="AM322" i="1"/>
  <c r="AQ322" i="1"/>
  <c r="AW330" i="1"/>
  <c r="AP330" i="1"/>
  <c r="AJ322" i="1"/>
  <c r="AU322" i="1"/>
  <c r="AK330" i="1"/>
  <c r="BG328" i="1"/>
  <c r="AY291" i="1"/>
  <c r="BG289" i="1"/>
  <c r="BD291" i="1"/>
  <c r="AV291" i="1"/>
  <c r="AQ291" i="1"/>
  <c r="AK268" i="1"/>
  <c r="AU268" i="1"/>
  <c r="BA268" i="1"/>
  <c r="BG258" i="1"/>
  <c r="AW268" i="1"/>
  <c r="AQ268" i="1"/>
  <c r="AU260" i="1"/>
  <c r="AZ268" i="1"/>
  <c r="BF258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BG142" i="1"/>
  <c r="AM136" i="1"/>
  <c r="AU136" i="1"/>
  <c r="AM113" i="1"/>
  <c r="AL105" i="1"/>
  <c r="BB105" i="1"/>
  <c r="AU113" i="1"/>
  <c r="BG103" i="1"/>
  <c r="AT105" i="1"/>
  <c r="AO74" i="1"/>
  <c r="BG80" i="1"/>
  <c r="BB74" i="1"/>
  <c r="BG79" i="1"/>
  <c r="AV74" i="1"/>
  <c r="AM888" i="1"/>
  <c r="AJ795" i="1"/>
  <c r="BG753" i="1"/>
  <c r="BG691" i="1"/>
  <c r="AG694" i="1"/>
  <c r="AZ764" i="1"/>
  <c r="AI756" i="1"/>
  <c r="BF753" i="1"/>
  <c r="BG692" i="1"/>
  <c r="AV880" i="1"/>
  <c r="BF854" i="1"/>
  <c r="BB942" i="1"/>
  <c r="BF823" i="1"/>
  <c r="BG731" i="1"/>
  <c r="BG660" i="1"/>
  <c r="AG601" i="1"/>
  <c r="BG598" i="1"/>
  <c r="AP570" i="1"/>
  <c r="AF539" i="1"/>
  <c r="BF536" i="1"/>
  <c r="BF444" i="1"/>
  <c r="BG475" i="1"/>
  <c r="AP423" i="1"/>
  <c r="AG361" i="1"/>
  <c r="BG358" i="1"/>
  <c r="AF136" i="1"/>
  <c r="BF133" i="1"/>
  <c r="BG236" i="1"/>
  <c r="BG197" i="1"/>
  <c r="AP361" i="1"/>
  <c r="BC322" i="1"/>
  <c r="AN268" i="1"/>
  <c r="AG237" i="1"/>
  <c r="BG234" i="1"/>
  <c r="BF197" i="1"/>
  <c r="BG110" i="1"/>
  <c r="BF544" i="1"/>
  <c r="AG446" i="1"/>
  <c r="BG443" i="1"/>
  <c r="AP446" i="1"/>
  <c r="BG320" i="1"/>
  <c r="BF319" i="1"/>
  <c r="BF290" i="1"/>
  <c r="AV237" i="1"/>
  <c r="AF105" i="1"/>
  <c r="BF102" i="1"/>
  <c r="AF113" i="1"/>
  <c r="AS74" i="1"/>
  <c r="AI911" i="1"/>
  <c r="AZ826" i="1"/>
  <c r="BF887" i="1"/>
  <c r="AJ857" i="1"/>
  <c r="AZ857" i="1"/>
  <c r="AK826" i="1"/>
  <c r="BG815" i="1"/>
  <c r="AM725" i="1"/>
  <c r="AG942" i="1"/>
  <c r="BC942" i="1"/>
  <c r="AY942" i="1"/>
  <c r="AP880" i="1"/>
  <c r="BG846" i="1"/>
  <c r="BD795" i="1"/>
  <c r="BD756" i="1"/>
  <c r="AY733" i="1"/>
  <c r="AU694" i="1"/>
  <c r="BB764" i="1"/>
  <c r="AN764" i="1"/>
  <c r="AG733" i="1"/>
  <c r="BG730" i="1"/>
  <c r="BA733" i="1"/>
  <c r="AF733" i="1"/>
  <c r="BF730" i="1"/>
  <c r="AV733" i="1"/>
  <c r="AV702" i="1"/>
  <c r="AP702" i="1"/>
  <c r="BB671" i="1"/>
  <c r="BF700" i="1"/>
  <c r="BF607" i="1"/>
  <c r="BF661" i="1"/>
  <c r="BF701" i="1"/>
  <c r="AF671" i="1"/>
  <c r="BF668" i="1"/>
  <c r="AT663" i="1"/>
  <c r="BG606" i="1"/>
  <c r="AM578" i="1"/>
  <c r="BG631" i="1"/>
  <c r="AT601" i="1"/>
  <c r="AN601" i="1"/>
  <c r="BF577" i="1"/>
  <c r="BF578" i="1"/>
  <c r="BA570" i="1"/>
  <c r="AF570" i="1"/>
  <c r="BF567" i="1"/>
  <c r="AH632" i="1"/>
  <c r="AT570" i="1"/>
  <c r="BG669" i="1"/>
  <c r="AF578" i="1"/>
  <c r="AY570" i="1"/>
  <c r="AQ539" i="1"/>
  <c r="BG483" i="1"/>
  <c r="AH578" i="1"/>
  <c r="AM570" i="1"/>
  <c r="AU539" i="1"/>
  <c r="AJ539" i="1"/>
  <c r="AZ539" i="1"/>
  <c r="AH508" i="1"/>
  <c r="AM477" i="1"/>
  <c r="BG359" i="1"/>
  <c r="BF506" i="1"/>
  <c r="BF420" i="1"/>
  <c r="AJ392" i="1"/>
  <c r="BG389" i="1"/>
  <c r="AU446" i="1"/>
  <c r="BF383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M291" i="1"/>
  <c r="AW291" i="1"/>
  <c r="BB268" i="1"/>
  <c r="BC237" i="1"/>
  <c r="BG195" i="1"/>
  <c r="AY136" i="1"/>
  <c r="AI136" i="1"/>
  <c r="BE446" i="1"/>
  <c r="AO384" i="1"/>
  <c r="AV384" i="1"/>
  <c r="AL384" i="1"/>
  <c r="AI361" i="1"/>
  <c r="BG350" i="1"/>
  <c r="BB353" i="1"/>
  <c r="AR353" i="1"/>
  <c r="AU299" i="1"/>
  <c r="BF266" i="1"/>
  <c r="AI268" i="1"/>
  <c r="AM260" i="1"/>
  <c r="AW237" i="1"/>
  <c r="BG228" i="1"/>
  <c r="BG229" i="1" s="1"/>
  <c r="AZ229" i="1"/>
  <c r="AJ229" i="1"/>
  <c r="AY206" i="1"/>
  <c r="AI206" i="1"/>
  <c r="AX198" i="1"/>
  <c r="AH198" i="1"/>
  <c r="AG175" i="1"/>
  <c r="AQ144" i="1"/>
  <c r="AS113" i="1"/>
  <c r="AM82" i="1"/>
  <c r="BG72" i="1"/>
  <c r="BG48" i="1"/>
  <c r="AQ446" i="1"/>
  <c r="AM446" i="1"/>
  <c r="AI446" i="1"/>
  <c r="BD446" i="1"/>
  <c r="AT446" i="1"/>
  <c r="BF382" i="1"/>
  <c r="BF321" i="1"/>
  <c r="BF322" i="1" s="1"/>
  <c r="AF322" i="1"/>
  <c r="AU237" i="1"/>
  <c r="AJ237" i="1"/>
  <c r="AZ237" i="1"/>
  <c r="AN167" i="1"/>
  <c r="AH167" i="1"/>
  <c r="AX167" i="1"/>
  <c r="AG74" i="1"/>
  <c r="BG71" i="1"/>
  <c r="BF49" i="1"/>
  <c r="AN43" i="1"/>
  <c r="BD43" i="1"/>
  <c r="BF104" i="1"/>
  <c r="AU74" i="1"/>
  <c r="AF74" i="1"/>
  <c r="BF71" i="1"/>
  <c r="BG135" i="1"/>
  <c r="BG136" i="1" s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BG445" i="1"/>
  <c r="AK446" i="1"/>
  <c r="BF390" i="1"/>
  <c r="AZ43" i="1"/>
  <c r="AY911" i="1"/>
  <c r="AP919" i="1"/>
  <c r="AX826" i="1"/>
  <c r="AZ942" i="1"/>
  <c r="AY849" i="1"/>
  <c r="AM818" i="1"/>
  <c r="AM942" i="1"/>
  <c r="BD942" i="1"/>
  <c r="AI857" i="1"/>
  <c r="AG849" i="1"/>
  <c r="AK795" i="1"/>
  <c r="AN849" i="1"/>
  <c r="AX756" i="1"/>
  <c r="AF764" i="1"/>
  <c r="BF761" i="1"/>
  <c r="BA764" i="1"/>
  <c r="AW764" i="1"/>
  <c r="AP764" i="1"/>
  <c r="BF75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U609" i="1"/>
  <c r="AY578" i="1"/>
  <c r="AI578" i="1"/>
  <c r="BF598" i="1"/>
  <c r="AY601" i="1"/>
  <c r="AP601" i="1"/>
  <c r="BG544" i="1"/>
  <c r="BE539" i="1"/>
  <c r="AI539" i="1"/>
  <c r="AF632" i="1"/>
  <c r="BA632" i="1"/>
  <c r="AS632" i="1"/>
  <c r="AL632" i="1"/>
  <c r="BG577" i="1"/>
  <c r="BG578" i="1" s="1"/>
  <c r="BF569" i="1"/>
  <c r="AS570" i="1"/>
  <c r="BF538" i="1"/>
  <c r="BF539" i="1" s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BG444" i="1"/>
  <c r="AJ508" i="1"/>
  <c r="AH485" i="1"/>
  <c r="BF482" i="1"/>
  <c r="AP477" i="1"/>
  <c r="BG420" i="1"/>
  <c r="AG392" i="1"/>
  <c r="AF423" i="1"/>
  <c r="AK322" i="1"/>
  <c r="AY322" i="1"/>
  <c r="AY299" i="1"/>
  <c r="AU291" i="1"/>
  <c r="BF265" i="1"/>
  <c r="AN136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A353" i="1"/>
  <c r="AL353" i="1"/>
  <c r="AF353" i="1"/>
  <c r="BF350" i="1"/>
  <c r="AV353" i="1"/>
  <c r="AQ237" i="1"/>
  <c r="AF229" i="1"/>
  <c r="BF226" i="1"/>
  <c r="AU206" i="1"/>
  <c r="AT198" i="1"/>
  <c r="BG141" i="1"/>
  <c r="AM144" i="1"/>
  <c r="BG134" i="1"/>
  <c r="AY82" i="1"/>
  <c r="AI82" i="1"/>
  <c r="AZ446" i="1"/>
  <c r="AV446" i="1"/>
  <c r="AR446" i="1"/>
  <c r="AN446" i="1"/>
  <c r="AH446" i="1"/>
  <c r="AX446" i="1"/>
  <c r="BG382" i="1"/>
  <c r="AM299" i="1"/>
  <c r="AG299" i="1"/>
  <c r="BG296" i="1"/>
  <c r="BG266" i="1"/>
  <c r="AG268" i="1"/>
  <c r="AN237" i="1"/>
  <c r="BD237" i="1"/>
  <c r="AU229" i="1"/>
  <c r="AU167" i="1"/>
  <c r="AG167" i="1"/>
  <c r="AU105" i="1"/>
  <c r="BF80" i="1"/>
  <c r="BE74" i="1"/>
  <c r="AR43" i="1"/>
  <c r="AI291" i="1"/>
  <c r="AM74" i="1"/>
  <c r="AT74" i="1"/>
  <c r="BF257" i="1"/>
  <c r="BF135" i="1"/>
  <c r="BG104" i="1"/>
  <c r="BG133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AX888" i="1"/>
  <c r="BF917" i="1"/>
  <c r="BB888" i="1"/>
  <c r="BF848" i="1"/>
  <c r="AU826" i="1"/>
  <c r="AG826" i="1"/>
  <c r="BG823" i="1"/>
  <c r="AM787" i="1"/>
  <c r="AV942" i="1"/>
  <c r="AI942" i="1"/>
  <c r="AT942" i="1"/>
  <c r="AY795" i="1"/>
  <c r="AU756" i="1"/>
  <c r="BG722" i="1"/>
  <c r="AQ950" i="1"/>
  <c r="AQ911" i="1"/>
  <c r="AF919" i="1"/>
  <c r="BF916" i="1"/>
  <c r="AP911" i="1"/>
  <c r="AI919" i="1"/>
  <c r="AU849" i="1"/>
  <c r="AU888" i="1"/>
  <c r="AF888" i="1"/>
  <c r="BD880" i="1"/>
  <c r="AO826" i="1"/>
  <c r="AP826" i="1"/>
  <c r="AY818" i="1"/>
  <c r="AI818" i="1"/>
  <c r="BB880" i="1"/>
  <c r="AF880" i="1"/>
  <c r="AU725" i="1"/>
  <c r="AF942" i="1"/>
  <c r="BA942" i="1"/>
  <c r="AR942" i="1"/>
  <c r="AN942" i="1"/>
  <c r="AH942" i="1"/>
  <c r="AX942" i="1"/>
  <c r="BG877" i="1"/>
  <c r="BF816" i="1"/>
  <c r="AF795" i="1"/>
  <c r="AV795" i="1"/>
  <c r="BF847" i="1"/>
  <c r="BF849" i="1" s="1"/>
  <c r="AF849" i="1"/>
  <c r="AT795" i="1"/>
  <c r="AG787" i="1"/>
  <c r="BG854" i="1"/>
  <c r="AF756" i="1"/>
  <c r="AQ756" i="1"/>
  <c r="AO733" i="1"/>
  <c r="AZ725" i="1"/>
  <c r="AG725" i="1"/>
  <c r="AJ694" i="1"/>
  <c r="AG764" i="1"/>
  <c r="BG761" i="1"/>
  <c r="BC764" i="1"/>
  <c r="AQ733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BG668" i="1"/>
  <c r="AI663" i="1"/>
  <c r="AU578" i="1"/>
  <c r="AU330" i="1"/>
  <c r="BF660" i="1"/>
  <c r="BE632" i="1"/>
  <c r="AJ601" i="1"/>
  <c r="BE601" i="1"/>
  <c r="AU601" i="1"/>
  <c r="BG569" i="1"/>
  <c r="BG570" i="1" s="1"/>
  <c r="AQ570" i="1"/>
  <c r="AU547" i="1"/>
  <c r="AY539" i="1"/>
  <c r="BG513" i="1"/>
  <c r="AK632" i="1"/>
  <c r="BG629" i="1"/>
  <c r="BC632" i="1"/>
  <c r="AY632" i="1"/>
  <c r="AP632" i="1"/>
  <c r="AU570" i="1"/>
  <c r="AL570" i="1"/>
  <c r="BB570" i="1"/>
  <c r="AS601" i="1"/>
  <c r="AN570" i="1"/>
  <c r="BF545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BF297" i="1"/>
  <c r="BG506" i="1"/>
  <c r="AG508" i="1"/>
  <c r="BF452" i="1"/>
  <c r="AM485" i="1"/>
  <c r="BG482" i="1"/>
  <c r="BG452" i="1"/>
  <c r="BG451" i="1"/>
  <c r="AU423" i="1"/>
  <c r="AK423" i="1"/>
  <c r="BA423" i="1"/>
  <c r="BG383" i="1"/>
  <c r="AI322" i="1"/>
  <c r="BD322" i="1"/>
  <c r="AQ299" i="1"/>
  <c r="AO291" i="1"/>
  <c r="AV268" i="1"/>
  <c r="BG257" i="1"/>
  <c r="BE237" i="1"/>
  <c r="AI237" i="1"/>
  <c r="BB229" i="1"/>
  <c r="BF204" i="1"/>
  <c r="AF206" i="1"/>
  <c r="AV198" i="1"/>
  <c r="AF198" i="1"/>
  <c r="BF195" i="1"/>
  <c r="AM175" i="1"/>
  <c r="AQ113" i="1"/>
  <c r="AM51" i="1"/>
  <c r="AO415" i="1"/>
  <c r="BG412" i="1"/>
  <c r="BB415" i="1"/>
  <c r="AG384" i="1"/>
  <c r="AQ361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21" i="1"/>
  <c r="BG319" i="1"/>
  <c r="AG322" i="1"/>
  <c r="BF296" i="1"/>
  <c r="BG290" i="1"/>
  <c r="AS268" i="1"/>
  <c r="BF236" i="1"/>
  <c r="BG227" i="1"/>
  <c r="AQ206" i="1"/>
  <c r="BG196" i="1"/>
  <c r="AP198" i="1"/>
  <c r="BG143" i="1"/>
  <c r="BG144" i="1" s="1"/>
  <c r="AY144" i="1"/>
  <c r="AI144" i="1"/>
  <c r="AU82" i="1"/>
  <c r="BF445" i="1"/>
  <c r="AF446" i="1"/>
  <c r="BF443" i="1"/>
  <c r="BA446" i="1"/>
  <c r="AW446" i="1"/>
  <c r="AS446" i="1"/>
  <c r="AL446" i="1"/>
  <c r="BB446" i="1"/>
  <c r="BF320" i="1"/>
  <c r="AR299" i="1"/>
  <c r="AK237" i="1"/>
  <c r="AR237" i="1"/>
  <c r="BF164" i="1"/>
  <c r="AV167" i="1"/>
  <c r="AM105" i="1"/>
  <c r="AR105" i="1"/>
  <c r="BF42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84" i="1"/>
  <c r="BG733" i="1"/>
  <c r="BF446" i="1"/>
  <c r="BG322" i="1"/>
  <c r="BF291" i="1"/>
  <c r="BF198" i="1"/>
  <c r="BG105" i="1"/>
  <c r="BG702" i="1"/>
  <c r="BG198" i="1"/>
  <c r="BG384" i="1"/>
  <c r="BF136" i="1"/>
  <c r="BG291" i="1"/>
  <c r="BF105" i="1"/>
  <c r="BF570" i="1"/>
  <c r="BG237" i="1"/>
  <c r="BF43" i="1"/>
  <c r="BF237" i="1"/>
  <c r="BF702" i="1"/>
  <c r="BG446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7" i="1"/>
  <c r="E31" i="1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C723" i="1"/>
  <c r="AB723" i="1"/>
  <c r="AA29" i="10"/>
  <c r="AA61" i="10" s="1"/>
  <c r="K29" i="10"/>
  <c r="K61" i="10" s="1"/>
  <c r="AC29" i="5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57" i="1"/>
  <c r="AB278" i="1"/>
  <c r="AB279" i="1"/>
  <c r="AB280" i="1"/>
  <c r="C7" i="11"/>
  <c r="C9" i="11"/>
  <c r="C37" i="1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26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71" i="1"/>
  <c r="AB7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02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29" i="1"/>
  <c r="C27" i="1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60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691" i="1"/>
  <c r="C32" i="11"/>
  <c r="AB308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46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77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0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C12" i="1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319" i="1"/>
  <c r="C18" i="1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412" i="1"/>
  <c r="C21" i="1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C26" i="1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C216" i="1"/>
  <c r="AC123" i="1"/>
  <c r="AC154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C898" i="1"/>
  <c r="AC74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557" i="1"/>
  <c r="AC526" i="1"/>
  <c r="AC527" i="1"/>
  <c r="AC278" i="1"/>
  <c r="AC279" i="1"/>
  <c r="AC280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A963" i="1"/>
  <c r="Z963" i="1"/>
  <c r="Y963" i="1"/>
  <c r="X963" i="1"/>
  <c r="W963" i="1"/>
  <c r="V963" i="1"/>
  <c r="U963" i="1"/>
  <c r="T963" i="1"/>
  <c r="S963" i="1"/>
  <c r="R963" i="1"/>
  <c r="Q963" i="1"/>
  <c r="BY942" i="1" s="1"/>
  <c r="P963" i="1"/>
  <c r="O963" i="1"/>
  <c r="N963" i="1"/>
  <c r="M963" i="1"/>
  <c r="L963" i="1"/>
  <c r="K963" i="1"/>
  <c r="J963" i="1"/>
  <c r="I963" i="1"/>
  <c r="BQ944" i="1" s="1"/>
  <c r="H963" i="1"/>
  <c r="G963" i="1"/>
  <c r="F963" i="1"/>
  <c r="E963" i="1"/>
  <c r="D963" i="1"/>
  <c r="C963" i="1"/>
  <c r="B963" i="1"/>
  <c r="A36" i="1"/>
  <c r="A67" i="1"/>
  <c r="A98" i="1"/>
  <c r="A129" i="1"/>
  <c r="A160" i="1"/>
  <c r="A191" i="1"/>
  <c r="A222" i="1"/>
  <c r="A253" i="1"/>
  <c r="A284" i="1"/>
  <c r="A315" i="1"/>
  <c r="A346" i="1"/>
  <c r="A377" i="1"/>
  <c r="A408" i="1"/>
  <c r="A439" i="1"/>
  <c r="A470" i="1"/>
  <c r="A501" i="1"/>
  <c r="A532" i="1"/>
  <c r="A563" i="1"/>
  <c r="A594" i="1"/>
  <c r="A625" i="1"/>
  <c r="A656" i="1"/>
  <c r="A687" i="1"/>
  <c r="A718" i="1"/>
  <c r="A749" i="1"/>
  <c r="A780" i="1"/>
  <c r="A811" i="1"/>
  <c r="A842" i="1"/>
  <c r="A873" i="1"/>
  <c r="A904" i="1"/>
  <c r="A935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CH881" i="1" s="1"/>
  <c r="Y901" i="1"/>
  <c r="X901" i="1"/>
  <c r="W901" i="1"/>
  <c r="V901" i="1"/>
  <c r="CD882" i="1" s="1"/>
  <c r="U901" i="1"/>
  <c r="T901" i="1"/>
  <c r="S901" i="1"/>
  <c r="R901" i="1"/>
  <c r="BZ881" i="1" s="1"/>
  <c r="Q901" i="1"/>
  <c r="P901" i="1"/>
  <c r="O901" i="1"/>
  <c r="N901" i="1"/>
  <c r="BV880" i="1" s="1"/>
  <c r="M901" i="1"/>
  <c r="L901" i="1"/>
  <c r="K901" i="1"/>
  <c r="J901" i="1"/>
  <c r="BR883" i="1" s="1"/>
  <c r="I901" i="1"/>
  <c r="H901" i="1"/>
  <c r="G901" i="1"/>
  <c r="F901" i="1"/>
  <c r="BN882" i="1" s="1"/>
  <c r="E901" i="1"/>
  <c r="D901" i="1"/>
  <c r="C901" i="1"/>
  <c r="B901" i="1"/>
  <c r="BJ881" i="1" s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61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319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71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8" i="1"/>
  <c r="AC164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195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26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57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288" i="1"/>
  <c r="AC309" i="1"/>
  <c r="AC412" i="1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02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33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50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D8" i="10"/>
  <c r="L8" i="10"/>
  <c r="F10" i="10"/>
  <c r="AJ8" i="10" s="1"/>
  <c r="F9" i="10"/>
  <c r="AJ7" i="10" s="1"/>
  <c r="F11" i="10"/>
  <c r="AJ9" i="10" s="1"/>
  <c r="N10" i="10"/>
  <c r="AR8" i="10" s="1"/>
  <c r="V10" i="10"/>
  <c r="AZ8" i="10" s="1"/>
  <c r="L12" i="10"/>
  <c r="AP10" i="10" s="1"/>
  <c r="D12" i="10"/>
  <c r="AH10" i="10" s="1"/>
  <c r="F12" i="10"/>
  <c r="AJ10" i="10" s="1"/>
  <c r="H12" i="10"/>
  <c r="AL10" i="10" s="1"/>
  <c r="J12" i="10"/>
  <c r="AN10" i="10" s="1"/>
  <c r="N12" i="10"/>
  <c r="AR10" i="10" s="1"/>
  <c r="P12" i="10"/>
  <c r="AT10" i="10" s="1"/>
  <c r="R12" i="10"/>
  <c r="AV10" i="10" s="1"/>
  <c r="T12" i="10"/>
  <c r="AX10" i="10" s="1"/>
  <c r="V12" i="10"/>
  <c r="AZ10" i="10" s="1"/>
  <c r="X12" i="10"/>
  <c r="BB10" i="10" s="1"/>
  <c r="Z12" i="10"/>
  <c r="BD10" i="10" s="1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AB7" i="10" s="1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/>
  <c r="B30" i="10"/>
  <c r="B62" i="10" s="1"/>
  <c r="F30" i="10"/>
  <c r="H30" i="10"/>
  <c r="H62" i="10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B312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AC622" i="1"/>
  <c r="AC498" i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8" i="1"/>
  <c r="BQ939" i="1"/>
  <c r="BQ947" i="1"/>
  <c r="BQ951" i="1"/>
  <c r="BQ952" i="1"/>
  <c r="BQ954" i="1"/>
  <c r="BQ955" i="1"/>
  <c r="BQ956" i="1"/>
  <c r="BQ958" i="1"/>
  <c r="BQ959" i="1"/>
  <c r="BQ942" i="1"/>
  <c r="BQ950" i="1"/>
  <c r="BQ941" i="1"/>
  <c r="BQ949" i="1"/>
  <c r="BQ945" i="1"/>
  <c r="BQ961" i="1"/>
  <c r="BQ962" i="1"/>
  <c r="BY946" i="1"/>
  <c r="BY950" i="1"/>
  <c r="BY941" i="1"/>
  <c r="BY949" i="1"/>
  <c r="BY951" i="1"/>
  <c r="BY952" i="1"/>
  <c r="BY954" i="1"/>
  <c r="BY955" i="1"/>
  <c r="BY956" i="1"/>
  <c r="BY958" i="1"/>
  <c r="BY959" i="1"/>
  <c r="BY940" i="1"/>
  <c r="BY948" i="1"/>
  <c r="BY939" i="1"/>
  <c r="BY947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6" i="1" s="1"/>
  <c r="CK932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32" i="1" s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CK928" i="1"/>
  <c r="CK912" i="1"/>
  <c r="BG908" i="1"/>
  <c r="BG939" i="1"/>
  <c r="BF940" i="1"/>
  <c r="BF909" i="1"/>
  <c r="AB61" i="9"/>
  <c r="BN880" i="1"/>
  <c r="BN888" i="1"/>
  <c r="BN892" i="1"/>
  <c r="BN879" i="1"/>
  <c r="BN896" i="1"/>
  <c r="BN900" i="1"/>
  <c r="BZ879" i="1"/>
  <c r="BZ887" i="1"/>
  <c r="BZ892" i="1"/>
  <c r="BZ880" i="1"/>
  <c r="BZ897" i="1"/>
  <c r="BZ884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8" i="1"/>
  <c r="BV886" i="1"/>
  <c r="BV891" i="1"/>
  <c r="BV881" i="1"/>
  <c r="BV895" i="1"/>
  <c r="BV899" i="1"/>
  <c r="CH879" i="1"/>
  <c r="CH887" i="1"/>
  <c r="CH892" i="1"/>
  <c r="CH878" i="1"/>
  <c r="CH897" i="1"/>
  <c r="CH886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9" i="1"/>
  <c r="BJ887" i="1"/>
  <c r="BJ892" i="1"/>
  <c r="BJ878" i="1"/>
  <c r="BJ896" i="1"/>
  <c r="BJ900" i="1"/>
  <c r="BR881" i="1"/>
  <c r="BR889" i="1"/>
  <c r="BR893" i="1"/>
  <c r="BR878" i="1"/>
  <c r="BR897" i="1"/>
  <c r="BR882" i="1"/>
  <c r="CD880" i="1"/>
  <c r="CD888" i="1"/>
  <c r="CD892" i="1"/>
  <c r="CD885" i="1"/>
  <c r="CD897" i="1"/>
  <c r="CD87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CJ880" i="1" s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70" i="1" s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70" i="1" s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70" i="1" s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70" i="1" s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E11" i="10" s="1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39" i="1" s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39" i="1" s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808" i="1" s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97" i="1"/>
  <c r="BL798" i="1"/>
  <c r="BL801" i="1"/>
  <c r="BL802" i="1"/>
  <c r="BL805" i="1"/>
  <c r="BL784" i="1"/>
  <c r="BL792" i="1"/>
  <c r="BL796" i="1"/>
  <c r="BL795" i="1"/>
  <c r="BL786" i="1"/>
  <c r="BL807" i="1"/>
  <c r="BL794" i="1"/>
  <c r="BP794" i="1"/>
  <c r="BP796" i="1"/>
  <c r="BP799" i="1"/>
  <c r="BP800" i="1"/>
  <c r="BP803" i="1"/>
  <c r="BP804" i="1"/>
  <c r="BP789" i="1"/>
  <c r="BP793" i="1"/>
  <c r="BP788" i="1"/>
  <c r="BP792" i="1"/>
  <c r="BP806" i="1"/>
  <c r="BP787" i="1"/>
  <c r="BT791" i="1"/>
  <c r="BT795" i="1"/>
  <c r="BT798" i="1"/>
  <c r="BT799" i="1"/>
  <c r="BT802" i="1"/>
  <c r="BT803" i="1"/>
  <c r="BT790" i="1"/>
  <c r="BT794" i="1"/>
  <c r="BT793" i="1"/>
  <c r="BT788" i="1"/>
  <c r="BT784" i="1"/>
  <c r="BT792" i="1"/>
  <c r="BX788" i="1"/>
  <c r="BX792" i="1"/>
  <c r="BX798" i="1"/>
  <c r="BX799" i="1"/>
  <c r="BX802" i="1"/>
  <c r="BX803" i="1"/>
  <c r="BX791" i="1"/>
  <c r="BX795" i="1"/>
  <c r="BX794" i="1"/>
  <c r="BX785" i="1"/>
  <c r="BX805" i="1"/>
  <c r="BX807" i="1"/>
  <c r="CB789" i="1"/>
  <c r="CB793" i="1"/>
  <c r="CB798" i="1"/>
  <c r="CB799" i="1"/>
  <c r="CB802" i="1"/>
  <c r="CB803" i="1"/>
  <c r="CB788" i="1"/>
  <c r="CB792" i="1"/>
  <c r="CB795" i="1"/>
  <c r="CB790" i="1"/>
  <c r="CB794" i="1"/>
  <c r="CB806" i="1"/>
  <c r="CF790" i="1"/>
  <c r="CF794" i="1"/>
  <c r="CF798" i="1"/>
  <c r="CF799" i="1"/>
  <c r="CF802" i="1"/>
  <c r="CF803" i="1"/>
  <c r="CF789" i="1"/>
  <c r="CF793" i="1"/>
  <c r="CF792" i="1"/>
  <c r="CF795" i="1"/>
  <c r="CF791" i="1"/>
  <c r="CF787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8" i="1"/>
  <c r="BK789" i="1"/>
  <c r="BK792" i="1"/>
  <c r="BK793" i="1"/>
  <c r="BK796" i="1"/>
  <c r="BK797" i="1"/>
  <c r="BK798" i="1"/>
  <c r="BK802" i="1"/>
  <c r="BK799" i="1"/>
  <c r="BK803" i="1"/>
  <c r="BO784" i="1"/>
  <c r="BO785" i="1"/>
  <c r="BO788" i="1"/>
  <c r="BO789" i="1"/>
  <c r="BO792" i="1"/>
  <c r="BO793" i="1"/>
  <c r="BO798" i="1"/>
  <c r="BO802" i="1"/>
  <c r="BO801" i="1"/>
  <c r="BO805" i="1"/>
  <c r="BO800" i="1"/>
  <c r="BO804" i="1"/>
  <c r="BS784" i="1"/>
  <c r="BS785" i="1"/>
  <c r="BS788" i="1"/>
  <c r="BS789" i="1"/>
  <c r="BS792" i="1"/>
  <c r="BS793" i="1"/>
  <c r="BS799" i="1"/>
  <c r="BS803" i="1"/>
  <c r="BS798" i="1"/>
  <c r="BS802" i="1"/>
  <c r="BS797" i="1"/>
  <c r="BS801" i="1"/>
  <c r="BW784" i="1"/>
  <c r="BW785" i="1"/>
  <c r="BW788" i="1"/>
  <c r="BW789" i="1"/>
  <c r="BW792" i="1"/>
  <c r="BW793" i="1"/>
  <c r="BW796" i="1"/>
  <c r="BW800" i="1"/>
  <c r="BW803" i="1"/>
  <c r="BW797" i="1"/>
  <c r="BW802" i="1"/>
  <c r="BW805" i="1"/>
  <c r="CA784" i="1"/>
  <c r="CA785" i="1"/>
  <c r="CA788" i="1"/>
  <c r="CA789" i="1"/>
  <c r="CA792" i="1"/>
  <c r="CA793" i="1"/>
  <c r="CA797" i="1"/>
  <c r="CA801" i="1"/>
  <c r="CA804" i="1"/>
  <c r="CA798" i="1"/>
  <c r="CA805" i="1"/>
  <c r="CA806" i="1"/>
  <c r="CA802" i="1"/>
  <c r="CE784" i="1"/>
  <c r="CE785" i="1"/>
  <c r="CE787" i="1"/>
  <c r="CE788" i="1"/>
  <c r="CE789" i="1"/>
  <c r="CE791" i="1"/>
  <c r="CE792" i="1"/>
  <c r="CE793" i="1"/>
  <c r="CE795" i="1"/>
  <c r="CE798" i="1"/>
  <c r="CE802" i="1"/>
  <c r="CE797" i="1"/>
  <c r="CE801" i="1"/>
  <c r="CE796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CK771" i="1"/>
  <c r="CK767" i="1"/>
  <c r="CK763" i="1"/>
  <c r="CK759" i="1"/>
  <c r="CK755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CK753" i="1"/>
  <c r="CK775" i="1"/>
  <c r="CK774" i="1"/>
  <c r="CK776" i="1"/>
  <c r="CK770" i="1"/>
  <c r="CK766" i="1"/>
  <c r="CK762" i="1"/>
  <c r="CK758" i="1"/>
  <c r="CK754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CK773" i="1"/>
  <c r="CK769" i="1"/>
  <c r="CK765" i="1"/>
  <c r="CK761" i="1"/>
  <c r="CK757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CK772" i="1"/>
  <c r="CK768" i="1"/>
  <c r="CK764" i="1"/>
  <c r="CK760" i="1"/>
  <c r="CK756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CJ738" i="1" s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4" i="1" s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53" i="1" s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53" i="1" s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53" i="1" s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E26" i="11"/>
  <c r="CK619" i="1"/>
  <c r="CK620" i="1"/>
  <c r="CK621" i="1"/>
  <c r="CK598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CK609" i="1"/>
  <c r="AB622" i="1"/>
  <c r="CJ605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06" i="1"/>
  <c r="BK609" i="1"/>
  <c r="BK611" i="1"/>
  <c r="BK613" i="1"/>
  <c r="BK614" i="1"/>
  <c r="BK615" i="1"/>
  <c r="BK616" i="1"/>
  <c r="BK617" i="1"/>
  <c r="BK618" i="1"/>
  <c r="BK619" i="1"/>
  <c r="BK620" i="1"/>
  <c r="BK621" i="1"/>
  <c r="BK622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CK612" i="1"/>
  <c r="CK604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CK615" i="1"/>
  <c r="CK607" i="1"/>
  <c r="CK603" i="1"/>
  <c r="CK599" i="1"/>
  <c r="L13" i="10"/>
  <c r="AP11" i="10" s="1"/>
  <c r="T9" i="10"/>
  <c r="AX7" i="10"/>
  <c r="D9" i="10"/>
  <c r="AH7" i="10" s="1"/>
  <c r="CJ599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BV622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CK613" i="1"/>
  <c r="CK601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CK616" i="1"/>
  <c r="CK608" i="1"/>
  <c r="CK600" i="1"/>
  <c r="CK61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CK618" i="1"/>
  <c r="CK614" i="1"/>
  <c r="CK610" i="1"/>
  <c r="CK606" i="1"/>
  <c r="CK602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CK617" i="1"/>
  <c r="CK605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AB591" i="1"/>
  <c r="CJ586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CJ585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80" i="1"/>
  <c r="CK568" i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CK587" i="1"/>
  <c r="CK579" i="1"/>
  <c r="CK575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CK585" i="1"/>
  <c r="CK581" i="1"/>
  <c r="CK573" i="1"/>
  <c r="CK569" i="1"/>
  <c r="CJ574" i="1"/>
  <c r="CJ580" i="1"/>
  <c r="CJ576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46" i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CK554" i="1"/>
  <c r="CK542" i="1"/>
  <c r="CK538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K522" i="1"/>
  <c r="CK510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CK525" i="1"/>
  <c r="CK521" i="1"/>
  <c r="CK517" i="1"/>
  <c r="CK513" i="1"/>
  <c r="CK509" i="1"/>
  <c r="AB529" i="1"/>
  <c r="CJ516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K518" i="1"/>
  <c r="CK506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K524" i="1"/>
  <c r="CK520" i="1"/>
  <c r="CK516" i="1"/>
  <c r="CK512" i="1"/>
  <c r="CK508" i="1"/>
  <c r="CJ523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E23" i="11"/>
  <c r="CK505" i="1"/>
  <c r="CK527" i="1"/>
  <c r="CK526" i="1"/>
  <c r="CK528" i="1"/>
  <c r="CK51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CK523" i="1"/>
  <c r="CK519" i="1"/>
  <c r="CK515" i="1"/>
  <c r="CK511" i="1"/>
  <c r="CK507" i="1"/>
  <c r="E22" i="11"/>
  <c r="CK474" i="1"/>
  <c r="CK495" i="1"/>
  <c r="CK496" i="1"/>
  <c r="CK49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CK491" i="1"/>
  <c r="CK47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CK494" i="1"/>
  <c r="CK490" i="1"/>
  <c r="CK486" i="1"/>
  <c r="CK482" i="1"/>
  <c r="CK478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CK48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CK493" i="1"/>
  <c r="CK489" i="1"/>
  <c r="CK485" i="1"/>
  <c r="CK481" i="1"/>
  <c r="CK477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CK487" i="1"/>
  <c r="CK475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K492" i="1"/>
  <c r="CK488" i="1"/>
  <c r="CK484" i="1"/>
  <c r="CK480" i="1"/>
  <c r="CK476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AS8" i="10" s="1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S95" i="8" s="1"/>
  <c r="O31" i="8"/>
  <c r="O87" i="8" s="1"/>
  <c r="K31" i="8"/>
  <c r="K91" i="8" s="1"/>
  <c r="G31" i="8"/>
  <c r="G89" i="8" s="1"/>
  <c r="AC11" i="8"/>
  <c r="X31" i="8"/>
  <c r="X93" i="8"/>
  <c r="L31" i="8"/>
  <c r="L94" i="8" s="1"/>
  <c r="AB10" i="8"/>
  <c r="Q31" i="8"/>
  <c r="Q77" i="8" s="1"/>
  <c r="M31" i="8"/>
  <c r="M72" i="8" s="1"/>
  <c r="AC9" i="8"/>
  <c r="R31" i="8"/>
  <c r="R93" i="8"/>
  <c r="N31" i="8"/>
  <c r="N80" i="8" s="1"/>
  <c r="J31" i="8"/>
  <c r="J84" i="8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AC312" i="1"/>
  <c r="CK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AB312" i="1"/>
  <c r="CJ293" i="1"/>
  <c r="CJ301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J302" i="1"/>
  <c r="CJ290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J24" i="10"/>
  <c r="C23" i="10"/>
  <c r="X18" i="10"/>
  <c r="P18" i="10"/>
  <c r="H18" i="10"/>
  <c r="Z8" i="10"/>
  <c r="E8" i="10"/>
  <c r="C9" i="10"/>
  <c r="AG7" i="10"/>
  <c r="K9" i="10"/>
  <c r="AO7" i="10" s="1"/>
  <c r="S9" i="10"/>
  <c r="AW7" i="10" s="1"/>
  <c r="S10" i="10"/>
  <c r="AW8" i="10" s="1"/>
  <c r="S11" i="10"/>
  <c r="AW9" i="10" s="1"/>
  <c r="AA9" i="10"/>
  <c r="BE7" i="10" s="1"/>
  <c r="C13" i="10"/>
  <c r="AG11" i="10" s="1"/>
  <c r="K13" i="10"/>
  <c r="AO11" i="10" s="1"/>
  <c r="S13" i="10"/>
  <c r="AW11" i="10" s="1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S85" i="8"/>
  <c r="L93" i="8"/>
  <c r="L79" i="8"/>
  <c r="Q94" i="8"/>
  <c r="N90" i="8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CK227" i="1"/>
  <c r="G11" i="10"/>
  <c r="AK9" i="10" s="1"/>
  <c r="G9" i="10"/>
  <c r="AK7" i="10" s="1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28" i="1"/>
  <c r="BP230" i="1"/>
  <c r="BP232" i="1"/>
  <c r="BP234" i="1"/>
  <c r="BP236" i="1"/>
  <c r="BP244" i="1"/>
  <c r="BP245" i="1"/>
  <c r="BP246" i="1"/>
  <c r="BP247" i="1"/>
  <c r="BP248" i="1"/>
  <c r="BP249" i="1"/>
  <c r="BP250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28" i="1"/>
  <c r="CF230" i="1"/>
  <c r="CF232" i="1"/>
  <c r="CF234" i="1"/>
  <c r="CF236" i="1"/>
  <c r="CF244" i="1"/>
  <c r="CF245" i="1"/>
  <c r="CF246" i="1"/>
  <c r="CF247" i="1"/>
  <c r="CF248" i="1"/>
  <c r="CF249" i="1"/>
  <c r="CF250" i="1"/>
  <c r="AC60" i="8"/>
  <c r="Q13" i="10"/>
  <c r="AU11" i="10" s="1"/>
  <c r="CK246" i="1"/>
  <c r="CK242" i="1"/>
  <c r="CK238" i="1"/>
  <c r="CK234" i="1"/>
  <c r="CK230" i="1"/>
  <c r="U16" i="10"/>
  <c r="M16" i="10"/>
  <c r="V15" i="10"/>
  <c r="U12" i="10"/>
  <c r="AY10" i="10"/>
  <c r="M12" i="10"/>
  <c r="AQ10" i="10" s="1"/>
  <c r="E12" i="10"/>
  <c r="AI10" i="10" s="1"/>
  <c r="N11" i="10"/>
  <c r="AR9" i="10" s="1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K243" i="1"/>
  <c r="CK231" i="1"/>
  <c r="W23" i="10"/>
  <c r="L10" i="10"/>
  <c r="AP8" i="10" s="1"/>
  <c r="T18" i="10"/>
  <c r="V79" i="8"/>
  <c r="I31" i="8"/>
  <c r="I85" i="8" s="1"/>
  <c r="P31" i="8"/>
  <c r="P74" i="8" s="1"/>
  <c r="P95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BY250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CK245" i="1"/>
  <c r="CK241" i="1"/>
  <c r="CK237" i="1"/>
  <c r="CK233" i="1"/>
  <c r="CK229" i="1"/>
  <c r="C11" i="10"/>
  <c r="AG9" i="10" s="1"/>
  <c r="W13" i="10"/>
  <c r="BA11" i="10" s="1"/>
  <c r="O17" i="10"/>
  <c r="G21" i="10"/>
  <c r="W21" i="10"/>
  <c r="G25" i="10"/>
  <c r="W25" i="10"/>
  <c r="C27" i="10"/>
  <c r="T8" i="10"/>
  <c r="H10" i="10"/>
  <c r="AL8" i="10" s="1"/>
  <c r="Z11" i="10"/>
  <c r="BD9" i="10" s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K239" i="1"/>
  <c r="CK235" i="1"/>
  <c r="G19" i="10"/>
  <c r="D18" i="10"/>
  <c r="T92" i="8"/>
  <c r="Z31" i="8"/>
  <c r="Z88" i="8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K244" i="1"/>
  <c r="CK240" i="1"/>
  <c r="CK236" i="1"/>
  <c r="CK232" i="1"/>
  <c r="CK228" i="1"/>
  <c r="I9" i="10"/>
  <c r="AM7" i="10" s="1"/>
  <c r="CG198" i="1"/>
  <c r="CG202" i="1"/>
  <c r="CG206" i="1"/>
  <c r="CG195" i="1"/>
  <c r="CG196" i="1"/>
  <c r="CG197" i="1"/>
  <c r="CG199" i="1"/>
  <c r="CG200" i="1"/>
  <c r="CG201" i="1"/>
  <c r="CG203" i="1"/>
  <c r="CG204" i="1"/>
  <c r="CG205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0" i="1"/>
  <c r="CC203" i="1"/>
  <c r="CC207" i="1"/>
  <c r="CC209" i="1"/>
  <c r="CC211" i="1"/>
  <c r="CC212" i="1"/>
  <c r="CC213" i="1"/>
  <c r="CC214" i="1"/>
  <c r="CC215" i="1"/>
  <c r="CC216" i="1"/>
  <c r="CC217" i="1"/>
  <c r="CC218" i="1"/>
  <c r="CC219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AB219" i="1"/>
  <c r="CJ196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J200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199" i="1"/>
  <c r="BN202" i="1"/>
  <c r="BN203" i="1"/>
  <c r="BN207" i="1"/>
  <c r="BN208" i="1"/>
  <c r="BN209" i="1"/>
  <c r="BN210" i="1"/>
  <c r="BN211" i="1"/>
  <c r="BN21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CJ209" i="1"/>
  <c r="CJ213" i="1"/>
  <c r="CJ201" i="1"/>
  <c r="CJ197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2" i="1"/>
  <c r="CE179" i="1"/>
  <c r="CE183" i="1"/>
  <c r="CE187" i="1"/>
  <c r="CE188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68" i="1"/>
  <c r="BY171" i="1"/>
  <c r="BY172" i="1"/>
  <c r="BY18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AC157" i="1"/>
  <c r="CK142" i="1"/>
  <c r="G31" i="5"/>
  <c r="G87" i="5" s="1"/>
  <c r="O31" i="5"/>
  <c r="M31" i="5"/>
  <c r="M85" i="5" s="1"/>
  <c r="U31" i="5"/>
  <c r="U92" i="5" s="1"/>
  <c r="C31" i="5"/>
  <c r="C75" i="5" s="1"/>
  <c r="K31" i="5"/>
  <c r="S31" i="5"/>
  <c r="S83" i="5" s="1"/>
  <c r="AA31" i="5"/>
  <c r="AA92" i="5" s="1"/>
  <c r="I31" i="5"/>
  <c r="I91" i="5" s="1"/>
  <c r="Y31" i="5"/>
  <c r="V31" i="5"/>
  <c r="V74" i="5" s="1"/>
  <c r="N31" i="5"/>
  <c r="N90" i="5" s="1"/>
  <c r="F31" i="5"/>
  <c r="F85" i="5" s="1"/>
  <c r="X31" i="5"/>
  <c r="P31" i="5"/>
  <c r="P88" i="5" s="1"/>
  <c r="Z31" i="5"/>
  <c r="Z92" i="5" s="1"/>
  <c r="R31" i="5"/>
  <c r="R92" i="5" s="1"/>
  <c r="J31" i="5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CK152" i="1"/>
  <c r="O23" i="10"/>
  <c r="W19" i="10"/>
  <c r="W11" i="10"/>
  <c r="BA9" i="10"/>
  <c r="O11" i="10"/>
  <c r="AS9" i="10" s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AV9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CK73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E10" i="10"/>
  <c r="AI8" i="10" s="1"/>
  <c r="E11" i="10"/>
  <c r="AI9" i="10" s="1"/>
  <c r="I11" i="10"/>
  <c r="AM9" i="10" s="1"/>
  <c r="Q11" i="10"/>
  <c r="AU9" i="10" s="1"/>
  <c r="Y11" i="10"/>
  <c r="BC9" i="10" s="1"/>
  <c r="E13" i="10"/>
  <c r="AI11" i="10" s="1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BD8" i="10" s="1"/>
  <c r="R10" i="10"/>
  <c r="AV8" i="10" s="1"/>
  <c r="J10" i="10"/>
  <c r="AN8" i="10" s="1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V89" i="8"/>
  <c r="T91" i="8"/>
  <c r="G73" i="8"/>
  <c r="AB29" i="9"/>
  <c r="V29" i="10"/>
  <c r="V61" i="10"/>
  <c r="N29" i="10"/>
  <c r="N61" i="10" s="1"/>
  <c r="F29" i="10"/>
  <c r="F61" i="10"/>
  <c r="U30" i="10"/>
  <c r="U62" i="10" s="1"/>
  <c r="C23" i="11"/>
  <c r="C8" i="11"/>
  <c r="C36" i="11"/>
  <c r="C16" i="11"/>
  <c r="C14" i="11"/>
  <c r="C7" i="10"/>
  <c r="K7" i="10"/>
  <c r="S7" i="10"/>
  <c r="AA7" i="10"/>
  <c r="AC28" i="5"/>
  <c r="AC30" i="5"/>
  <c r="V85" i="8"/>
  <c r="V76" i="8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V88" i="8"/>
  <c r="Z29" i="10"/>
  <c r="Z61" i="10" s="1"/>
  <c r="R29" i="10"/>
  <c r="R61" i="10"/>
  <c r="J29" i="10"/>
  <c r="J61" i="10" s="1"/>
  <c r="B29" i="10"/>
  <c r="B61" i="10" s="1"/>
  <c r="Q30" i="10"/>
  <c r="Q62" i="10" s="1"/>
  <c r="E30" i="10"/>
  <c r="E62" i="10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/>
  <c r="U10" i="10"/>
  <c r="AY8" i="10" s="1"/>
  <c r="U31" i="9"/>
  <c r="U82" i="9" s="1"/>
  <c r="M10" i="10"/>
  <c r="AQ8" i="10" s="1"/>
  <c r="I10" i="10"/>
  <c r="AM8" i="10" s="1"/>
  <c r="AM12" i="10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BA10" i="10" s="1"/>
  <c r="O20" i="10"/>
  <c r="G24" i="10"/>
  <c r="W31" i="5"/>
  <c r="I74" i="9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BC8" i="10" s="1"/>
  <c r="Y9" i="10"/>
  <c r="BC7" i="10" s="1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AS10" i="10" s="1"/>
  <c r="W16" i="10"/>
  <c r="W20" i="10"/>
  <c r="W24" i="10"/>
  <c r="Q31" i="5"/>
  <c r="Q78" i="5" s="1"/>
  <c r="I78" i="9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D95" i="9" s="1"/>
  <c r="Q10" i="10"/>
  <c r="AU8" i="10" s="1"/>
  <c r="Q31" i="9"/>
  <c r="Q78" i="9" s="1"/>
  <c r="E31" i="9"/>
  <c r="E78" i="9" s="1"/>
  <c r="E95" i="9" s="1"/>
  <c r="AC10" i="9"/>
  <c r="R31" i="9"/>
  <c r="R77" i="9" s="1"/>
  <c r="F31" i="9"/>
  <c r="F73" i="9" s="1"/>
  <c r="W8" i="10"/>
  <c r="W31" i="9"/>
  <c r="W80" i="9" s="1"/>
  <c r="K31" i="9"/>
  <c r="G12" i="10"/>
  <c r="AK10" i="10" s="1"/>
  <c r="O24" i="10"/>
  <c r="E31" i="5"/>
  <c r="I82" i="9"/>
  <c r="M31" i="9"/>
  <c r="M82" i="9" s="1"/>
  <c r="G16" i="10"/>
  <c r="O16" i="10"/>
  <c r="G20" i="10"/>
  <c r="AB10" i="5"/>
  <c r="B10" i="10"/>
  <c r="AF8" i="10" s="1"/>
  <c r="AB18" i="5"/>
  <c r="B18" i="10"/>
  <c r="AC27" i="5"/>
  <c r="U25" i="10"/>
  <c r="E25" i="10"/>
  <c r="U17" i="10"/>
  <c r="U9" i="10"/>
  <c r="AY7" i="10" s="1"/>
  <c r="U11" i="10"/>
  <c r="AY9" i="10" s="1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AS7" i="10" s="1"/>
  <c r="W9" i="10"/>
  <c r="BA7" i="10" s="1"/>
  <c r="X10" i="10"/>
  <c r="BB8" i="10" s="1"/>
  <c r="T16" i="10"/>
  <c r="AB11" i="9"/>
  <c r="V27" i="10"/>
  <c r="N27" i="10"/>
  <c r="C26" i="10"/>
  <c r="H17" i="10"/>
  <c r="AA14" i="10"/>
  <c r="C14" i="10"/>
  <c r="AA10" i="10"/>
  <c r="BE8" i="10" s="1"/>
  <c r="K10" i="10"/>
  <c r="AO8" i="10" s="1"/>
  <c r="C10" i="10"/>
  <c r="AG8" i="10" s="1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BB11" i="10" s="1"/>
  <c r="P13" i="10"/>
  <c r="AT11" i="10" s="1"/>
  <c r="H13" i="10"/>
  <c r="AL11" i="10" s="1"/>
  <c r="P9" i="10"/>
  <c r="AT7" i="10" s="1"/>
  <c r="U8" i="10"/>
  <c r="M8" i="10"/>
  <c r="AC11" i="5"/>
  <c r="M11" i="10"/>
  <c r="AQ9" i="10" s="1"/>
  <c r="C12" i="10"/>
  <c r="AG10" i="10" s="1"/>
  <c r="K12" i="10"/>
  <c r="AO10" i="10" s="1"/>
  <c r="S12" i="10"/>
  <c r="AW10" i="10" s="1"/>
  <c r="AA12" i="10"/>
  <c r="BE10" i="10" s="1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AP7" i="10" s="1"/>
  <c r="L11" i="10"/>
  <c r="AP9" i="10" s="1"/>
  <c r="AB19" i="8"/>
  <c r="U31" i="8"/>
  <c r="J11" i="10"/>
  <c r="AN9" i="10" s="1"/>
  <c r="Z15" i="10"/>
  <c r="G91" i="8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E95" i="8" s="1"/>
  <c r="G18" i="10"/>
  <c r="O18" i="10"/>
  <c r="W18" i="10"/>
  <c r="G26" i="10"/>
  <c r="W26" i="10"/>
  <c r="F15" i="10"/>
  <c r="AB33" i="1"/>
  <c r="CJ15" i="1"/>
  <c r="AC8" i="8"/>
  <c r="AB9" i="8"/>
  <c r="AC21" i="5"/>
  <c r="AB14" i="5"/>
  <c r="AC33" i="1"/>
  <c r="CK15" i="1"/>
  <c r="Q25" i="10"/>
  <c r="P10" i="10"/>
  <c r="AT8" i="10" s="1"/>
  <c r="P11" i="10"/>
  <c r="AT9" i="10" s="1"/>
  <c r="R8" i="10"/>
  <c r="AC9" i="5"/>
  <c r="K11" i="10"/>
  <c r="AO9" i="10" s="1"/>
  <c r="AA11" i="10"/>
  <c r="BE9" i="10" s="1"/>
  <c r="G13" i="10"/>
  <c r="O13" i="10"/>
  <c r="AS11" i="10" s="1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AF9" i="10" s="1"/>
  <c r="D11" i="10"/>
  <c r="AH9" i="10" s="1"/>
  <c r="H11" i="10"/>
  <c r="AL9" i="10" s="1"/>
  <c r="T11" i="10"/>
  <c r="AX9" i="10" s="1"/>
  <c r="V11" i="10"/>
  <c r="AZ9" i="10" s="1"/>
  <c r="X11" i="10"/>
  <c r="BB9" i="10" s="1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CJ153" i="1"/>
  <c r="Y8" i="10"/>
  <c r="AC62" i="8"/>
  <c r="AB932" i="1"/>
  <c r="CJ912" i="1" s="1"/>
  <c r="AB12" i="5"/>
  <c r="T13" i="10"/>
  <c r="AX11" i="10" s="1"/>
  <c r="D13" i="10"/>
  <c r="AH11" i="10" s="1"/>
  <c r="AB808" i="1"/>
  <c r="CJ795" i="1"/>
  <c r="B28" i="10"/>
  <c r="B16" i="10"/>
  <c r="B31" i="8"/>
  <c r="B88" i="8" s="1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BC11" i="10" s="1"/>
  <c r="U13" i="10"/>
  <c r="AY11" i="10" s="1"/>
  <c r="M13" i="10"/>
  <c r="AQ11" i="10" s="1"/>
  <c r="I13" i="10"/>
  <c r="AM11" i="10" s="1"/>
  <c r="T10" i="10"/>
  <c r="AX8" i="10" s="1"/>
  <c r="D10" i="10"/>
  <c r="AH8" i="10" s="1"/>
  <c r="Q9" i="10"/>
  <c r="AU7" i="10" s="1"/>
  <c r="M9" i="10"/>
  <c r="AQ7" i="10" s="1"/>
  <c r="J8" i="10"/>
  <c r="Q8" i="10"/>
  <c r="I12" i="10"/>
  <c r="AM10" i="10" s="1"/>
  <c r="Q12" i="10"/>
  <c r="AU10" i="10" s="1"/>
  <c r="Y12" i="10"/>
  <c r="BC10" i="10" s="1"/>
  <c r="AC15" i="5"/>
  <c r="C15" i="10"/>
  <c r="AC17" i="5"/>
  <c r="G17" i="10"/>
  <c r="K23" i="10"/>
  <c r="AA23" i="10"/>
  <c r="I24" i="10"/>
  <c r="Q24" i="10"/>
  <c r="Y24" i="10"/>
  <c r="AC405" i="1"/>
  <c r="AC95" i="1"/>
  <c r="CK88" i="1"/>
  <c r="AB343" i="1"/>
  <c r="CJ321" i="1"/>
  <c r="X14" i="10"/>
  <c r="P14" i="10"/>
  <c r="H14" i="10"/>
  <c r="R15" i="10"/>
  <c r="B15" i="10"/>
  <c r="AB24" i="5"/>
  <c r="AC839" i="1"/>
  <c r="AB560" i="1"/>
  <c r="CJ542" i="1"/>
  <c r="V8" i="10"/>
  <c r="F8" i="10"/>
  <c r="AB8" i="5"/>
  <c r="X9" i="10"/>
  <c r="BB7" i="10" s="1"/>
  <c r="BB12" i="10" s="1"/>
  <c r="H9" i="10"/>
  <c r="AL7" i="10" s="1"/>
  <c r="AB20" i="5"/>
  <c r="AB22" i="5"/>
  <c r="N16" i="10"/>
  <c r="F16" i="10"/>
  <c r="AB16" i="5"/>
  <c r="AB28" i="5"/>
  <c r="AB30" i="5"/>
  <c r="CK294" i="1"/>
  <c r="AC219" i="1"/>
  <c r="CK215" i="1"/>
  <c r="AC901" i="1"/>
  <c r="CK887" i="1" s="1"/>
  <c r="CK885" i="1"/>
  <c r="AB498" i="1"/>
  <c r="CJ479" i="1"/>
  <c r="AB126" i="1"/>
  <c r="CJ107" i="1"/>
  <c r="CK146" i="1"/>
  <c r="AC963" i="1"/>
  <c r="CK946" i="1"/>
  <c r="AA8" i="10"/>
  <c r="S8" i="10"/>
  <c r="K8" i="10"/>
  <c r="C8" i="10"/>
  <c r="AB715" i="1"/>
  <c r="CJ706" i="1"/>
  <c r="AB95" i="1"/>
  <c r="CJ83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R78" i="8"/>
  <c r="K81" i="8"/>
  <c r="K82" i="8"/>
  <c r="K74" i="8"/>
  <c r="K90" i="8"/>
  <c r="K77" i="8"/>
  <c r="W83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L78" i="8"/>
  <c r="L84" i="8"/>
  <c r="I87" i="8"/>
  <c r="M71" i="9"/>
  <c r="M73" i="9"/>
  <c r="M91" i="9"/>
  <c r="V62" i="10"/>
  <c r="F62" i="10"/>
  <c r="Y62" i="10"/>
  <c r="AB62" i="8"/>
  <c r="AC64" i="1"/>
  <c r="CK60" i="1"/>
  <c r="AC467" i="1"/>
  <c r="AC126" i="1"/>
  <c r="CK109" i="1"/>
  <c r="AC374" i="1"/>
  <c r="CK361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AC281" i="1"/>
  <c r="CK263" i="1"/>
  <c r="AB281" i="1"/>
  <c r="CJ271" i="1"/>
  <c r="O8" i="10"/>
  <c r="B13" i="10"/>
  <c r="AF11" i="10" s="1"/>
  <c r="B9" i="10"/>
  <c r="AF7" i="10" s="1"/>
  <c r="Z13" i="10"/>
  <c r="BD11" i="10" s="1"/>
  <c r="V13" i="10"/>
  <c r="AZ11" i="10" s="1"/>
  <c r="R13" i="10"/>
  <c r="AV11" i="10" s="1"/>
  <c r="N13" i="10"/>
  <c r="AR11" i="10" s="1"/>
  <c r="J13" i="10"/>
  <c r="F13" i="10"/>
  <c r="AJ11" i="10" s="1"/>
  <c r="Z9" i="10"/>
  <c r="BD7" i="10" s="1"/>
  <c r="V9" i="10"/>
  <c r="AZ7" i="10" s="1"/>
  <c r="R9" i="10"/>
  <c r="AV7" i="10" s="1"/>
  <c r="N9" i="10"/>
  <c r="AR7" i="10" s="1"/>
  <c r="J9" i="10"/>
  <c r="AN7" i="10" s="1"/>
  <c r="G8" i="10"/>
  <c r="AC715" i="1"/>
  <c r="CK697" i="1" s="1"/>
  <c r="AB436" i="1"/>
  <c r="AB64" i="1"/>
  <c r="CJ42" i="1"/>
  <c r="AB684" i="1"/>
  <c r="CJ675" i="1"/>
  <c r="AC684" i="1"/>
  <c r="CK680" i="1" s="1"/>
  <c r="CK684" i="1" s="1"/>
  <c r="CK678" i="1"/>
  <c r="AB467" i="1"/>
  <c r="AB405" i="1"/>
  <c r="AB250" i="1"/>
  <c r="AC653" i="1"/>
  <c r="CK650" i="1" s="1"/>
  <c r="AB963" i="1"/>
  <c r="CJ949" i="1" s="1"/>
  <c r="CJ963" i="1" s="1"/>
  <c r="CJ617" i="1"/>
  <c r="AB374" i="1"/>
  <c r="CJ351" i="1"/>
  <c r="AB870" i="1"/>
  <c r="CJ865" i="1" s="1"/>
  <c r="AB11" i="5"/>
  <c r="AB19" i="5"/>
  <c r="AB27" i="5"/>
  <c r="AB839" i="1"/>
  <c r="CJ817" i="1" s="1"/>
  <c r="CJ839" i="1" s="1"/>
  <c r="CJ825" i="1"/>
  <c r="AC870" i="1"/>
  <c r="CK852" i="1"/>
  <c r="AB188" i="1"/>
  <c r="CJ181" i="1"/>
  <c r="AB9" i="5"/>
  <c r="AB17" i="5"/>
  <c r="AB25" i="5"/>
  <c r="AC808" i="1"/>
  <c r="CK790" i="1" s="1"/>
  <c r="CK799" i="1"/>
  <c r="CJ524" i="1"/>
  <c r="AB653" i="1"/>
  <c r="CJ646" i="1"/>
  <c r="AB7" i="5"/>
  <c r="AB15" i="5"/>
  <c r="AB23" i="5"/>
  <c r="AB777" i="1"/>
  <c r="C22" i="11"/>
  <c r="C33" i="11"/>
  <c r="C30" i="11"/>
  <c r="C29" i="11"/>
  <c r="CK103" i="1"/>
  <c r="CJ118" i="1"/>
  <c r="CJ109" i="1"/>
  <c r="BX126" i="1"/>
  <c r="BP126" i="1"/>
  <c r="BZ95" i="1"/>
  <c r="CJ77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K13" i="1"/>
  <c r="CK26" i="1"/>
  <c r="CH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F33" i="1"/>
  <c r="BV33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P73" i="8"/>
  <c r="M77" i="9"/>
  <c r="M94" i="9"/>
  <c r="M83" i="9"/>
  <c r="M89" i="9"/>
  <c r="M92" i="9"/>
  <c r="M76" i="9"/>
  <c r="O85" i="8"/>
  <c r="M80" i="9"/>
  <c r="M78" i="9"/>
  <c r="M87" i="9"/>
  <c r="M93" i="8"/>
  <c r="X80" i="8"/>
  <c r="J76" i="8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91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E33" i="1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J730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V72" i="8"/>
  <c r="V74" i="8"/>
  <c r="V75" i="8"/>
  <c r="V77" i="8"/>
  <c r="V78" i="8"/>
  <c r="V82" i="8"/>
  <c r="V83" i="8"/>
  <c r="V84" i="8"/>
  <c r="V86" i="8"/>
  <c r="V87" i="8"/>
  <c r="V91" i="8"/>
  <c r="V92" i="8"/>
  <c r="V93" i="8"/>
  <c r="V94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L71" i="8"/>
  <c r="L80" i="8"/>
  <c r="L89" i="8"/>
  <c r="L87" i="8"/>
  <c r="K93" i="8"/>
  <c r="CJ606" i="1"/>
  <c r="L77" i="8"/>
  <c r="K92" i="8"/>
  <c r="K71" i="8"/>
  <c r="K76" i="8"/>
  <c r="K80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U91" i="5"/>
  <c r="L89" i="5"/>
  <c r="CK939" i="1"/>
  <c r="CK960" i="1"/>
  <c r="CK961" i="1"/>
  <c r="CK962" i="1"/>
  <c r="CK952" i="1"/>
  <c r="CJ951" i="1"/>
  <c r="CK951" i="1"/>
  <c r="CK945" i="1"/>
  <c r="CK963" i="1" s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CJ899" i="1"/>
  <c r="CK891" i="1"/>
  <c r="CK886" i="1"/>
  <c r="CK888" i="1"/>
  <c r="CB901" i="1"/>
  <c r="CJ895" i="1"/>
  <c r="CK881" i="1"/>
  <c r="CK897" i="1"/>
  <c r="CI901" i="1"/>
  <c r="CE901" i="1"/>
  <c r="CA901" i="1"/>
  <c r="BW901" i="1"/>
  <c r="BS901" i="1"/>
  <c r="BO901" i="1"/>
  <c r="BK901" i="1"/>
  <c r="S79" i="8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K879" i="1"/>
  <c r="CK895" i="1"/>
  <c r="CG901" i="1"/>
  <c r="CC901" i="1"/>
  <c r="BY901" i="1"/>
  <c r="BU901" i="1"/>
  <c r="BQ901" i="1"/>
  <c r="BM901" i="1"/>
  <c r="CJ897" i="1"/>
  <c r="CK892" i="1"/>
  <c r="CK878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85" i="1"/>
  <c r="CK880" i="1"/>
  <c r="CK896" i="1"/>
  <c r="CF901" i="1"/>
  <c r="BX901" i="1"/>
  <c r="BT901" i="1"/>
  <c r="BP901" i="1"/>
  <c r="BL901" i="1"/>
  <c r="CK894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K785" i="1"/>
  <c r="CK801" i="1"/>
  <c r="CJ800" i="1"/>
  <c r="CK794" i="1"/>
  <c r="CJ789" i="1"/>
  <c r="CK787" i="1"/>
  <c r="CK803" i="1"/>
  <c r="CJ798" i="1"/>
  <c r="CJ791" i="1"/>
  <c r="CJ785" i="1"/>
  <c r="BZ808" i="1"/>
  <c r="BR808" i="1"/>
  <c r="CK784" i="1"/>
  <c r="CK805" i="1"/>
  <c r="CK806" i="1"/>
  <c r="CK807" i="1"/>
  <c r="CK789" i="1"/>
  <c r="CJ788" i="1"/>
  <c r="CJ804" i="1"/>
  <c r="CI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CJ753" i="1"/>
  <c r="CJ775" i="1"/>
  <c r="CJ774" i="1"/>
  <c r="CJ776" i="1"/>
  <c r="CJ768" i="1"/>
  <c r="CJ761" i="1"/>
  <c r="CK777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J737" i="1"/>
  <c r="CD746" i="1"/>
  <c r="CJ726" i="1"/>
  <c r="CJ724" i="1"/>
  <c r="L88" i="5"/>
  <c r="AA72" i="5"/>
  <c r="Z83" i="5"/>
  <c r="CA746" i="1"/>
  <c r="BK746" i="1"/>
  <c r="CJ728" i="1"/>
  <c r="CJ735" i="1"/>
  <c r="CJ727" i="1"/>
  <c r="CJ740" i="1"/>
  <c r="CJ729" i="1"/>
  <c r="BV746" i="1"/>
  <c r="L73" i="5"/>
  <c r="AA78" i="5"/>
  <c r="Z77" i="5"/>
  <c r="Z82" i="5"/>
  <c r="U88" i="5"/>
  <c r="N84" i="5"/>
  <c r="N80" i="5"/>
  <c r="CJ742" i="1"/>
  <c r="CJ741" i="1"/>
  <c r="CJ733" i="1"/>
  <c r="CJ725" i="1"/>
  <c r="CG746" i="1"/>
  <c r="BQ746" i="1"/>
  <c r="D30" i="11"/>
  <c r="G30" i="11" s="1"/>
  <c r="CJ743" i="1"/>
  <c r="CJ744" i="1"/>
  <c r="CJ745" i="1"/>
  <c r="CJ722" i="1"/>
  <c r="BR746" i="1"/>
  <c r="L92" i="5"/>
  <c r="AA82" i="5"/>
  <c r="Z79" i="5"/>
  <c r="Z88" i="5"/>
  <c r="U80" i="5"/>
  <c r="N78" i="5"/>
  <c r="CJ736" i="1"/>
  <c r="CJ739" i="1"/>
  <c r="CJ731" i="1"/>
  <c r="CJ723" i="1"/>
  <c r="CJ732" i="1"/>
  <c r="CJ734" i="1"/>
  <c r="CJ694" i="1"/>
  <c r="CJ697" i="1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J645" i="1"/>
  <c r="CJ642" i="1"/>
  <c r="CJ635" i="1"/>
  <c r="CJ636" i="1"/>
  <c r="CK633" i="1"/>
  <c r="CJ633" i="1"/>
  <c r="CJ649" i="1"/>
  <c r="BN653" i="1"/>
  <c r="CD653" i="1"/>
  <c r="CJ639" i="1"/>
  <c r="BL653" i="1"/>
  <c r="BP653" i="1"/>
  <c r="CB653" i="1"/>
  <c r="CK636" i="1"/>
  <c r="CJ630" i="1"/>
  <c r="CJ648" i="1"/>
  <c r="BQ653" i="1"/>
  <c r="BY653" i="1"/>
  <c r="CC653" i="1"/>
  <c r="CG653" i="1"/>
  <c r="CK632" i="1"/>
  <c r="CA653" i="1"/>
  <c r="CJ640" i="1"/>
  <c r="CJ638" i="1"/>
  <c r="BS653" i="1"/>
  <c r="CJ637" i="1"/>
  <c r="BZ653" i="1"/>
  <c r="CK630" i="1"/>
  <c r="BW653" i="1"/>
  <c r="CJ643" i="1"/>
  <c r="CJ629" i="1"/>
  <c r="CJ652" i="1"/>
  <c r="CJ650" i="1"/>
  <c r="CJ651" i="1"/>
  <c r="CJ632" i="1"/>
  <c r="BM653" i="1"/>
  <c r="BU653" i="1"/>
  <c r="CI653" i="1"/>
  <c r="CK648" i="1"/>
  <c r="CJ644" i="1"/>
  <c r="CE653" i="1"/>
  <c r="CK631" i="1"/>
  <c r="CJ641" i="1"/>
  <c r="BJ653" i="1"/>
  <c r="BR653" i="1"/>
  <c r="CH653" i="1"/>
  <c r="CJ634" i="1"/>
  <c r="CJ631" i="1"/>
  <c r="CJ647" i="1"/>
  <c r="BX653" i="1"/>
  <c r="CF653" i="1"/>
  <c r="BO653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K622" i="1"/>
  <c r="CI591" i="1"/>
  <c r="J85" i="5"/>
  <c r="BY591" i="1"/>
  <c r="BQ591" i="1"/>
  <c r="CH591" i="1"/>
  <c r="CD591" i="1"/>
  <c r="BZ591" i="1"/>
  <c r="BR591" i="1"/>
  <c r="K76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BV591" i="1"/>
  <c r="BN591" i="1"/>
  <c r="BJ591" i="1"/>
  <c r="X81" i="5"/>
  <c r="O88" i="5"/>
  <c r="D25" i="11"/>
  <c r="G25" i="11"/>
  <c r="CJ567" i="1"/>
  <c r="CJ575" i="1"/>
  <c r="CJ579" i="1"/>
  <c r="CJ581" i="1"/>
  <c r="CJ582" i="1"/>
  <c r="CJ588" i="1"/>
  <c r="CJ589" i="1"/>
  <c r="CJ590" i="1"/>
  <c r="CJ591" i="1"/>
  <c r="CA591" i="1"/>
  <c r="BK591" i="1"/>
  <c r="E25" i="11"/>
  <c r="CK567" i="1"/>
  <c r="CK588" i="1"/>
  <c r="CK590" i="1"/>
  <c r="CK589" i="1"/>
  <c r="CB591" i="1"/>
  <c r="BX591" i="1"/>
  <c r="BP591" i="1"/>
  <c r="CK578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K529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CK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J86" i="5"/>
  <c r="CJ320" i="1"/>
  <c r="BM312" i="1"/>
  <c r="CK308" i="1"/>
  <c r="BK312" i="1"/>
  <c r="BS312" i="1"/>
  <c r="CA312" i="1"/>
  <c r="CI312" i="1"/>
  <c r="CK292" i="1"/>
  <c r="D16" i="1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O80" i="5"/>
  <c r="J72" i="5"/>
  <c r="J75" i="5"/>
  <c r="X72" i="5"/>
  <c r="X76" i="5"/>
  <c r="X82" i="5"/>
  <c r="Y76" i="5"/>
  <c r="J85" i="9"/>
  <c r="L75" i="9"/>
  <c r="Y88" i="5"/>
  <c r="J81" i="9"/>
  <c r="Y74" i="5"/>
  <c r="AA80" i="9"/>
  <c r="O81" i="5"/>
  <c r="K81" i="5"/>
  <c r="K77" i="5"/>
  <c r="O89" i="5"/>
  <c r="O83" i="5"/>
  <c r="O78" i="5"/>
  <c r="J73" i="5"/>
  <c r="J88" i="5"/>
  <c r="Y82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O84" i="5"/>
  <c r="J80" i="5"/>
  <c r="Y92" i="5"/>
  <c r="X84" i="5"/>
  <c r="AA72" i="9"/>
  <c r="Y78" i="5"/>
  <c r="C80" i="9"/>
  <c r="X92" i="5"/>
  <c r="Y90" i="5"/>
  <c r="O73" i="5"/>
  <c r="K86" i="5"/>
  <c r="K85" i="5"/>
  <c r="O74" i="5"/>
  <c r="O87" i="5"/>
  <c r="O86" i="5"/>
  <c r="J83" i="5"/>
  <c r="J82" i="5"/>
  <c r="Y87" i="5"/>
  <c r="Y81" i="5"/>
  <c r="J78" i="5"/>
  <c r="J92" i="5"/>
  <c r="J87" i="5"/>
  <c r="CJ268" i="1"/>
  <c r="CK262" i="1"/>
  <c r="CJ261" i="1"/>
  <c r="CJ277" i="1"/>
  <c r="CK271" i="1"/>
  <c r="BQ281" i="1"/>
  <c r="CJ266" i="1"/>
  <c r="CK264" i="1"/>
  <c r="CJ259" i="1"/>
  <c r="CJ275" i="1"/>
  <c r="CK273" i="1"/>
  <c r="K80" i="5"/>
  <c r="O72" i="5"/>
  <c r="J91" i="5"/>
  <c r="Y85" i="5"/>
  <c r="X78" i="5"/>
  <c r="X89" i="5"/>
  <c r="Z81" i="9"/>
  <c r="X90" i="5"/>
  <c r="Y86" i="5"/>
  <c r="Y75" i="5"/>
  <c r="Z85" i="9"/>
  <c r="AA84" i="9"/>
  <c r="H79" i="9"/>
  <c r="K72" i="5"/>
  <c r="K82" i="5"/>
  <c r="O79" i="5"/>
  <c r="O75" i="5"/>
  <c r="O76" i="5"/>
  <c r="O77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K250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72" i="8"/>
  <c r="Z73" i="8"/>
  <c r="Z74" i="8"/>
  <c r="Z76" i="8"/>
  <c r="Z78" i="8"/>
  <c r="Z79" i="8"/>
  <c r="Z80" i="8"/>
  <c r="Z85" i="8"/>
  <c r="Z86" i="8"/>
  <c r="Z87" i="8"/>
  <c r="Z89" i="8"/>
  <c r="Z90" i="8"/>
  <c r="Z91" i="8"/>
  <c r="Z93" i="8"/>
  <c r="Z94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D79" i="9"/>
  <c r="U86" i="9"/>
  <c r="E90" i="9"/>
  <c r="W88" i="9"/>
  <c r="T75" i="9"/>
  <c r="W72" i="9"/>
  <c r="X91" i="9"/>
  <c r="O72" i="9"/>
  <c r="O80" i="9"/>
  <c r="R81" i="9"/>
  <c r="AB19" i="10"/>
  <c r="U31" i="10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AC26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2" i="5"/>
  <c r="E81" i="5"/>
  <c r="E90" i="5"/>
  <c r="E80" i="5"/>
  <c r="E82" i="5"/>
  <c r="E91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5" i="9" s="1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84" i="5"/>
  <c r="W88" i="5"/>
  <c r="W76" i="5"/>
  <c r="W87" i="5"/>
  <c r="W82" i="5"/>
  <c r="W85" i="5"/>
  <c r="W91" i="5"/>
  <c r="W89" i="5"/>
  <c r="W81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73" i="8"/>
  <c r="E74" i="8"/>
  <c r="E75" i="8"/>
  <c r="E76" i="8"/>
  <c r="E79" i="8"/>
  <c r="E80" i="8"/>
  <c r="E81" i="8"/>
  <c r="E82" i="8"/>
  <c r="E84" i="8"/>
  <c r="E87" i="8"/>
  <c r="E88" i="8"/>
  <c r="E89" i="8"/>
  <c r="E91" i="8"/>
  <c r="E93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72" i="8"/>
  <c r="D79" i="8"/>
  <c r="D80" i="8"/>
  <c r="D81" i="8"/>
  <c r="D82" i="8"/>
  <c r="D85" i="8"/>
  <c r="D87" i="8"/>
  <c r="D88" i="8"/>
  <c r="B71" i="8"/>
  <c r="B72" i="8"/>
  <c r="B74" i="8"/>
  <c r="B75" i="8"/>
  <c r="B80" i="8"/>
  <c r="B81" i="8"/>
  <c r="B82" i="8"/>
  <c r="B84" i="8"/>
  <c r="B85" i="8"/>
  <c r="B87" i="8"/>
  <c r="B92" i="8"/>
  <c r="B93" i="8"/>
  <c r="AC17" i="10"/>
  <c r="AC25" i="10"/>
  <c r="AC27" i="10"/>
  <c r="D7" i="11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72" i="8"/>
  <c r="U78" i="8"/>
  <c r="U86" i="8"/>
  <c r="U95" i="8" s="1"/>
  <c r="U89" i="8"/>
  <c r="D29" i="11"/>
  <c r="G29" i="11" s="1"/>
  <c r="D22" i="11"/>
  <c r="G22" i="11"/>
  <c r="E19" i="11"/>
  <c r="AC12" i="10"/>
  <c r="AB26" i="10"/>
  <c r="AB16" i="10"/>
  <c r="D36" i="11"/>
  <c r="G36" i="11" s="1"/>
  <c r="D11" i="11"/>
  <c r="G11" i="11"/>
  <c r="AC22" i="10"/>
  <c r="AB31" i="9"/>
  <c r="C31" i="10"/>
  <c r="E37" i="11"/>
  <c r="E35" i="11"/>
  <c r="AC23" i="10"/>
  <c r="AB10" i="10"/>
  <c r="AC21" i="10"/>
  <c r="AB28" i="10"/>
  <c r="AC9" i="10"/>
  <c r="AC24" i="10"/>
  <c r="I61" i="10"/>
  <c r="AC29" i="10"/>
  <c r="AC31" i="5"/>
  <c r="AC87" i="5" s="1"/>
  <c r="K31" i="10"/>
  <c r="E11" i="11"/>
  <c r="E13" i="11"/>
  <c r="D24" i="11"/>
  <c r="G24" i="11"/>
  <c r="D17" i="11"/>
  <c r="G17" i="11"/>
  <c r="D32" i="11"/>
  <c r="G32" i="11" s="1"/>
  <c r="AB23" i="10"/>
  <c r="AC61" i="9"/>
  <c r="D9" i="11"/>
  <c r="G9" i="11"/>
  <c r="D10" i="11"/>
  <c r="G10" i="11"/>
  <c r="E16" i="11"/>
  <c r="E9" i="11"/>
  <c r="M31" i="10"/>
  <c r="AB14" i="10"/>
  <c r="Y31" i="10"/>
  <c r="Y85" i="10" s="1"/>
  <c r="Y61" i="10"/>
  <c r="AB81" i="8"/>
  <c r="D18" i="11"/>
  <c r="G18" i="11"/>
  <c r="D28" i="11"/>
  <c r="G28" i="11"/>
  <c r="D27" i="11"/>
  <c r="G27" i="11" s="1"/>
  <c r="D19" i="11"/>
  <c r="G19" i="11"/>
  <c r="D8" i="11"/>
  <c r="AB11" i="10"/>
  <c r="D31" i="10"/>
  <c r="D73" i="10" s="1"/>
  <c r="D14" i="11"/>
  <c r="G14" i="11"/>
  <c r="Z31" i="10"/>
  <c r="Z78" i="10" s="1"/>
  <c r="E15" i="11"/>
  <c r="D31" i="11"/>
  <c r="G31" i="11" s="1"/>
  <c r="D26" i="11"/>
  <c r="G26" i="11"/>
  <c r="D23" i="11"/>
  <c r="G23" i="11"/>
  <c r="E34" i="11"/>
  <c r="D37" i="11"/>
  <c r="G37" i="11"/>
  <c r="D21" i="11"/>
  <c r="G21" i="11"/>
  <c r="D20" i="11"/>
  <c r="G20" i="11"/>
  <c r="H31" i="10"/>
  <c r="H75" i="10" s="1"/>
  <c r="X31" i="10"/>
  <c r="D15" i="11"/>
  <c r="E17" i="11"/>
  <c r="AB17" i="10"/>
  <c r="E18" i="11"/>
  <c r="E8" i="11"/>
  <c r="D12" i="11"/>
  <c r="D33" i="11"/>
  <c r="G33" i="11"/>
  <c r="D34" i="11"/>
  <c r="G34" i="11" s="1"/>
  <c r="E27" i="11"/>
  <c r="E28" i="11"/>
  <c r="E29" i="11"/>
  <c r="L31" i="10"/>
  <c r="L92" i="10" s="1"/>
  <c r="E10" i="11"/>
  <c r="E21" i="11"/>
  <c r="CK64" i="1"/>
  <c r="CJ64" i="1"/>
  <c r="CK33" i="1"/>
  <c r="CJ33" i="1"/>
  <c r="X95" i="8"/>
  <c r="J95" i="8"/>
  <c r="AB87" i="8"/>
  <c r="AB77" i="8"/>
  <c r="AB71" i="8"/>
  <c r="AB74" i="8"/>
  <c r="AB79" i="8"/>
  <c r="AB72" i="8"/>
  <c r="AB86" i="8"/>
  <c r="AB82" i="8"/>
  <c r="AB94" i="8"/>
  <c r="AB75" i="8"/>
  <c r="R74" i="8"/>
  <c r="R95" i="8" s="1"/>
  <c r="L90" i="8"/>
  <c r="L95" i="8" s="1"/>
  <c r="L91" i="8"/>
  <c r="CK870" i="1"/>
  <c r="CK839" i="1"/>
  <c r="CJ808" i="1"/>
  <c r="CJ777" i="1"/>
  <c r="AC84" i="9"/>
  <c r="CJ715" i="1"/>
  <c r="AC87" i="8"/>
  <c r="AB89" i="8"/>
  <c r="AB83" i="8"/>
  <c r="AB93" i="8"/>
  <c r="AB73" i="8"/>
  <c r="AB78" i="8"/>
  <c r="AB92" i="8"/>
  <c r="AC75" i="8"/>
  <c r="AC77" i="8"/>
  <c r="AB85" i="8"/>
  <c r="AB90" i="8"/>
  <c r="AB84" i="8"/>
  <c r="AB88" i="8"/>
  <c r="AB76" i="8"/>
  <c r="AB80" i="8"/>
  <c r="N79" i="8"/>
  <c r="N95" i="8" s="1"/>
  <c r="CJ684" i="1"/>
  <c r="CJ653" i="1"/>
  <c r="CJ622" i="1"/>
  <c r="CK591" i="1"/>
  <c r="CJ560" i="1"/>
  <c r="CK560" i="1"/>
  <c r="CJ529" i="1"/>
  <c r="CJ498" i="1"/>
  <c r="U93" i="10"/>
  <c r="CJ436" i="1"/>
  <c r="CK467" i="1"/>
  <c r="CJ467" i="1"/>
  <c r="CK405" i="1"/>
  <c r="CJ405" i="1"/>
  <c r="CJ374" i="1"/>
  <c r="CK374" i="1"/>
  <c r="CJ343" i="1"/>
  <c r="CK343" i="1"/>
  <c r="CK312" i="1"/>
  <c r="CJ312" i="1"/>
  <c r="CK281" i="1"/>
  <c r="CJ281" i="1"/>
  <c r="CJ250" i="1"/>
  <c r="CJ219" i="1"/>
  <c r="U90" i="10"/>
  <c r="U85" i="10"/>
  <c r="CK219" i="1"/>
  <c r="U82" i="10"/>
  <c r="CJ188" i="1"/>
  <c r="CK157" i="1"/>
  <c r="CJ157" i="1"/>
  <c r="CK126" i="1"/>
  <c r="CJ126" i="1"/>
  <c r="CK95" i="1"/>
  <c r="CJ95" i="1"/>
  <c r="AC78" i="9"/>
  <c r="M95" i="9"/>
  <c r="AC86" i="9"/>
  <c r="AC72" i="9"/>
  <c r="X95" i="9"/>
  <c r="H95" i="9"/>
  <c r="Y95" i="9"/>
  <c r="AC79" i="9"/>
  <c r="AC93" i="9"/>
  <c r="AC89" i="9"/>
  <c r="AC83" i="9"/>
  <c r="AC91" i="9"/>
  <c r="AC73" i="9"/>
  <c r="AC94" i="9"/>
  <c r="AC92" i="9"/>
  <c r="AC77" i="9"/>
  <c r="AC80" i="9"/>
  <c r="AC75" i="9"/>
  <c r="AC81" i="9"/>
  <c r="K95" i="9"/>
  <c r="AC90" i="9"/>
  <c r="F95" i="9"/>
  <c r="J95" i="9"/>
  <c r="C72" i="10"/>
  <c r="R95" i="9"/>
  <c r="AC74" i="9"/>
  <c r="H91" i="10"/>
  <c r="Y95" i="8"/>
  <c r="AA95" i="8"/>
  <c r="F95" i="8"/>
  <c r="H95" i="8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95" i="9" s="1"/>
  <c r="AB82" i="9"/>
  <c r="AB93" i="9"/>
  <c r="AB83" i="9"/>
  <c r="AB94" i="9"/>
  <c r="AB84" i="9"/>
  <c r="AB86" i="9"/>
  <c r="AB87" i="9"/>
  <c r="AB74" i="9"/>
  <c r="AB76" i="9"/>
  <c r="AB92" i="9"/>
  <c r="AB77" i="9"/>
  <c r="K80" i="10"/>
  <c r="K91" i="10"/>
  <c r="K82" i="10"/>
  <c r="M79" i="10"/>
  <c r="M75" i="10"/>
  <c r="M81" i="10"/>
  <c r="M74" i="10"/>
  <c r="M84" i="10"/>
  <c r="M78" i="10"/>
  <c r="M80" i="10"/>
  <c r="M91" i="10"/>
  <c r="M87" i="10"/>
  <c r="M94" i="10"/>
  <c r="M73" i="10"/>
  <c r="M92" i="10"/>
  <c r="C89" i="10"/>
  <c r="C85" i="10"/>
  <c r="C78" i="10"/>
  <c r="C71" i="10"/>
  <c r="C77" i="10"/>
  <c r="C73" i="10"/>
  <c r="C90" i="10"/>
  <c r="C87" i="10"/>
  <c r="C80" i="10"/>
  <c r="C94" i="10"/>
  <c r="C86" i="10"/>
  <c r="AC90" i="5"/>
  <c r="X74" i="10"/>
  <c r="X78" i="10"/>
  <c r="X92" i="10"/>
  <c r="X89" i="10"/>
  <c r="X83" i="10"/>
  <c r="X88" i="10"/>
  <c r="X79" i="10"/>
  <c r="X77" i="10"/>
  <c r="X93" i="10"/>
  <c r="X81" i="10"/>
  <c r="X71" i="10"/>
  <c r="X73" i="10"/>
  <c r="X90" i="10"/>
  <c r="X82" i="10"/>
  <c r="X76" i="10"/>
  <c r="Z83" i="10"/>
  <c r="G8" i="11"/>
  <c r="L81" i="10"/>
  <c r="G15" i="11"/>
  <c r="D61" i="11"/>
  <c r="X75" i="10"/>
  <c r="X91" i="10"/>
  <c r="H86" i="10"/>
  <c r="H79" i="10"/>
  <c r="H90" i="10"/>
  <c r="H72" i="10"/>
  <c r="H82" i="10"/>
  <c r="H92" i="10"/>
  <c r="H88" i="10"/>
  <c r="H77" i="10"/>
  <c r="Z73" i="10"/>
  <c r="D86" i="10"/>
  <c r="AC81" i="8"/>
  <c r="AC76" i="8"/>
  <c r="AC72" i="8"/>
  <c r="AC79" i="8"/>
  <c r="AC85" i="8"/>
  <c r="AC84" i="8"/>
  <c r="AC74" i="8"/>
  <c r="AC78" i="8"/>
  <c r="AC92" i="8"/>
  <c r="AC88" i="8"/>
  <c r="AC94" i="8"/>
  <c r="AC89" i="8"/>
  <c r="AC90" i="8"/>
  <c r="AC73" i="8"/>
  <c r="AC91" i="8"/>
  <c r="AC86" i="8"/>
  <c r="AC71" i="8"/>
  <c r="AC80" i="8"/>
  <c r="AC82" i="8"/>
  <c r="AC83" i="8"/>
  <c r="AC93" i="8"/>
  <c r="G12" i="11"/>
  <c r="L84" i="10"/>
  <c r="H89" i="10"/>
  <c r="H71" i="10"/>
  <c r="H78" i="10"/>
  <c r="Z81" i="10"/>
  <c r="Z74" i="10"/>
  <c r="Z84" i="10"/>
  <c r="Z75" i="10"/>
  <c r="Z94" i="10"/>
  <c r="Z72" i="10"/>
  <c r="Z91" i="10"/>
  <c r="K87" i="10"/>
  <c r="K86" i="10"/>
  <c r="K76" i="10"/>
  <c r="K83" i="10"/>
  <c r="K93" i="10"/>
  <c r="K75" i="10"/>
  <c r="K88" i="10"/>
  <c r="K74" i="10"/>
  <c r="K92" i="10"/>
  <c r="K85" i="10"/>
  <c r="K77" i="10"/>
  <c r="K72" i="10"/>
  <c r="K78" i="10"/>
  <c r="K71" i="10"/>
  <c r="K94" i="10"/>
  <c r="K84" i="10"/>
  <c r="L90" i="10"/>
  <c r="Z88" i="10"/>
  <c r="K90" i="10"/>
  <c r="K81" i="10"/>
  <c r="CK165" i="1"/>
  <c r="CK174" i="1"/>
  <c r="CK186" i="1"/>
  <c r="CK184" i="1"/>
  <c r="CK168" i="1"/>
  <c r="CK179" i="1"/>
  <c r="CK170" i="1"/>
  <c r="E12" i="11"/>
  <c r="CK187" i="1"/>
  <c r="CK180" i="1"/>
  <c r="CK177" i="1"/>
  <c r="CK175" i="1"/>
  <c r="CK182" i="1"/>
  <c r="CK166" i="1"/>
  <c r="CK164" i="1"/>
  <c r="CK167" i="1"/>
  <c r="CK169" i="1"/>
  <c r="CK171" i="1"/>
  <c r="CK172" i="1"/>
  <c r="CK173" i="1"/>
  <c r="CK176" i="1"/>
  <c r="CK178" i="1"/>
  <c r="CK181" i="1"/>
  <c r="CK183" i="1"/>
  <c r="CK185" i="1"/>
  <c r="CK188" i="1"/>
  <c r="AR12" i="10"/>
  <c r="AM167" i="1"/>
  <c r="AU175" i="1"/>
  <c r="BF172" i="1"/>
  <c r="AI167" i="1"/>
  <c r="BG164" i="1"/>
  <c r="BG167" i="1"/>
  <c r="BF166" i="1"/>
  <c r="BF167" i="1" s="1"/>
  <c r="BG172" i="1"/>
  <c r="E65" i="11" a="1"/>
  <c r="E65" i="11" s="1"/>
  <c r="E62" i="11" a="1"/>
  <c r="E62" i="11" s="1"/>
  <c r="E64" i="11" a="1"/>
  <c r="E64" i="11" s="1"/>
  <c r="E61" i="11" a="1"/>
  <c r="E61" i="11" s="1"/>
  <c r="E63" i="11" a="1"/>
  <c r="E63" i="11" s="1"/>
  <c r="E41" i="11"/>
  <c r="E38" i="11"/>
  <c r="AH950" i="1" l="1"/>
  <c r="AT950" i="1"/>
  <c r="BB950" i="1"/>
  <c r="AM795" i="1"/>
  <c r="AI640" i="1"/>
  <c r="BE702" i="1"/>
  <c r="BG19" i="1"/>
  <c r="BG20" i="1" s="1"/>
  <c r="BF19" i="1"/>
  <c r="BF20" i="1" s="1"/>
  <c r="AG50" i="1"/>
  <c r="AR50" i="1"/>
  <c r="AR51" i="1" s="1"/>
  <c r="BB50" i="1"/>
  <c r="BB51" i="1" s="1"/>
  <c r="BD81" i="1"/>
  <c r="BD82" i="1" s="1"/>
  <c r="AV81" i="1"/>
  <c r="AV82" i="1" s="1"/>
  <c r="AN81" i="1"/>
  <c r="AN82" i="1" s="1"/>
  <c r="AF81" i="1"/>
  <c r="AG81" i="1"/>
  <c r="AZ81" i="1"/>
  <c r="AZ82" i="1" s="1"/>
  <c r="AR81" i="1"/>
  <c r="AR82" i="1" s="1"/>
  <c r="AJ81" i="1"/>
  <c r="AJ82" i="1" s="1"/>
  <c r="BC81" i="1"/>
  <c r="BC82" i="1" s="1"/>
  <c r="AT81" i="1"/>
  <c r="AT82" i="1" s="1"/>
  <c r="AJ174" i="1"/>
  <c r="AJ175" i="1" s="1"/>
  <c r="AT174" i="1"/>
  <c r="AT175" i="1" s="1"/>
  <c r="BD329" i="1"/>
  <c r="BD330" i="1" s="1"/>
  <c r="AX329" i="1"/>
  <c r="AX330" i="1" s="1"/>
  <c r="AQ329" i="1"/>
  <c r="AQ330" i="1" s="1"/>
  <c r="AI329" i="1"/>
  <c r="BC329" i="1"/>
  <c r="BC330" i="1" s="1"/>
  <c r="AV329" i="1"/>
  <c r="AV330" i="1" s="1"/>
  <c r="AN329" i="1"/>
  <c r="AN330" i="1" s="1"/>
  <c r="AH329" i="1"/>
  <c r="AH330" i="1" s="1"/>
  <c r="BB329" i="1"/>
  <c r="BB330" i="1" s="1"/>
  <c r="AM329" i="1"/>
  <c r="AM330" i="1" s="1"/>
  <c r="AT329" i="1"/>
  <c r="AT330" i="1" s="1"/>
  <c r="AF329" i="1"/>
  <c r="BF794" i="1"/>
  <c r="AP795" i="1"/>
  <c r="AN795" i="1"/>
  <c r="AY50" i="1"/>
  <c r="AY51" i="1" s="1"/>
  <c r="AF20" i="1"/>
  <c r="AJ50" i="1"/>
  <c r="AJ51" i="1" s="1"/>
  <c r="AT50" i="1"/>
  <c r="AT51" i="1" s="1"/>
  <c r="BE50" i="1"/>
  <c r="BE51" i="1" s="1"/>
  <c r="AL174" i="1"/>
  <c r="AL175" i="1" s="1"/>
  <c r="AL329" i="1"/>
  <c r="AL330" i="1" s="1"/>
  <c r="AL50" i="1"/>
  <c r="AL51" i="1" s="1"/>
  <c r="BD174" i="1"/>
  <c r="BD175" i="1" s="1"/>
  <c r="BB174" i="1"/>
  <c r="BB175" i="1" s="1"/>
  <c r="AX174" i="1"/>
  <c r="AX175" i="1" s="1"/>
  <c r="AS174" i="1"/>
  <c r="AS175" i="1" s="1"/>
  <c r="AN174" i="1"/>
  <c r="AN175" i="1" s="1"/>
  <c r="AH174" i="1"/>
  <c r="AH175" i="1" s="1"/>
  <c r="BC174" i="1"/>
  <c r="BC175" i="1" s="1"/>
  <c r="BA174" i="1"/>
  <c r="BA175" i="1" s="1"/>
  <c r="AV174" i="1"/>
  <c r="AV175" i="1" s="1"/>
  <c r="AP174" i="1"/>
  <c r="AP175" i="1" s="1"/>
  <c r="AK174" i="1"/>
  <c r="AF174" i="1"/>
  <c r="AO174" i="1"/>
  <c r="AO175" i="1" s="1"/>
  <c r="AZ174" i="1"/>
  <c r="AZ175" i="1" s="1"/>
  <c r="AP950" i="1"/>
  <c r="AU950" i="1"/>
  <c r="AU919" i="1"/>
  <c r="AQ888" i="1"/>
  <c r="BA50" i="1"/>
  <c r="BA51" i="1" s="1"/>
  <c r="AV50" i="1"/>
  <c r="AV51" i="1" s="1"/>
  <c r="AP50" i="1"/>
  <c r="AP51" i="1" s="1"/>
  <c r="AK50" i="1"/>
  <c r="AK51" i="1" s="1"/>
  <c r="AF50" i="1"/>
  <c r="AQ50" i="1"/>
  <c r="AQ51" i="1" s="1"/>
  <c r="BD50" i="1"/>
  <c r="BD51" i="1" s="1"/>
  <c r="AX50" i="1"/>
  <c r="AX51" i="1" s="1"/>
  <c r="AS50" i="1"/>
  <c r="AS51" i="1" s="1"/>
  <c r="AN50" i="1"/>
  <c r="AN51" i="1" s="1"/>
  <c r="AH50" i="1"/>
  <c r="AH51" i="1" s="1"/>
  <c r="BC50" i="1"/>
  <c r="BC51" i="1" s="1"/>
  <c r="AO50" i="1"/>
  <c r="AO51" i="1" s="1"/>
  <c r="AZ50" i="1"/>
  <c r="AZ51" i="1" s="1"/>
  <c r="AY329" i="1"/>
  <c r="AY330" i="1" s="1"/>
  <c r="AJ112" i="1"/>
  <c r="AJ113" i="1" s="1"/>
  <c r="AO112" i="1"/>
  <c r="AO113" i="1" s="1"/>
  <c r="AT112" i="1"/>
  <c r="AT113" i="1" s="1"/>
  <c r="AZ112" i="1"/>
  <c r="AZ113" i="1" s="1"/>
  <c r="BE112" i="1"/>
  <c r="BE113" i="1" s="1"/>
  <c r="AL143" i="1"/>
  <c r="AL144" i="1" s="1"/>
  <c r="AT143" i="1"/>
  <c r="AT144" i="1" s="1"/>
  <c r="BB143" i="1"/>
  <c r="BB144" i="1" s="1"/>
  <c r="BA298" i="1"/>
  <c r="BA299" i="1" s="1"/>
  <c r="AV298" i="1"/>
  <c r="AV299" i="1" s="1"/>
  <c r="AP298" i="1"/>
  <c r="AP299" i="1" s="1"/>
  <c r="AK298" i="1"/>
  <c r="AF298" i="1"/>
  <c r="BE298" i="1"/>
  <c r="BE299" i="1" s="1"/>
  <c r="AZ298" i="1"/>
  <c r="AZ299" i="1" s="1"/>
  <c r="AT298" i="1"/>
  <c r="AT299" i="1" s="1"/>
  <c r="AO298" i="1"/>
  <c r="AO299" i="1" s="1"/>
  <c r="AJ298" i="1"/>
  <c r="AJ299" i="1" s="1"/>
  <c r="AN298" i="1"/>
  <c r="AN299" i="1" s="1"/>
  <c r="AX298" i="1"/>
  <c r="AX299" i="1" s="1"/>
  <c r="BC391" i="1"/>
  <c r="BC392" i="1" s="1"/>
  <c r="AV391" i="1"/>
  <c r="AV392" i="1" s="1"/>
  <c r="AN391" i="1"/>
  <c r="AN392" i="1" s="1"/>
  <c r="AH391" i="1"/>
  <c r="AH392" i="1" s="1"/>
  <c r="BB391" i="1"/>
  <c r="BB392" i="1" s="1"/>
  <c r="AT391" i="1"/>
  <c r="AT392" i="1" s="1"/>
  <c r="AM391" i="1"/>
  <c r="AF391" i="1"/>
  <c r="AR391" i="1"/>
  <c r="AR392" i="1" s="1"/>
  <c r="AF515" i="1"/>
  <c r="AT515" i="1"/>
  <c r="AT516" i="1" s="1"/>
  <c r="BB546" i="1"/>
  <c r="BB547" i="1" s="1"/>
  <c r="AW546" i="1"/>
  <c r="AW547" i="1" s="1"/>
  <c r="AR546" i="1"/>
  <c r="AR547" i="1" s="1"/>
  <c r="AL546" i="1"/>
  <c r="AL547" i="1" s="1"/>
  <c r="AG546" i="1"/>
  <c r="BA546" i="1"/>
  <c r="BA547" i="1" s="1"/>
  <c r="AV546" i="1"/>
  <c r="AV547" i="1" s="1"/>
  <c r="AP546" i="1"/>
  <c r="AP547" i="1" s="1"/>
  <c r="AK546" i="1"/>
  <c r="AK547" i="1" s="1"/>
  <c r="AF546" i="1"/>
  <c r="AO546" i="1"/>
  <c r="AO547" i="1" s="1"/>
  <c r="AZ546" i="1"/>
  <c r="AZ547" i="1" s="1"/>
  <c r="BE763" i="1"/>
  <c r="BE764" i="1" s="1"/>
  <c r="AO763" i="1"/>
  <c r="AO764" i="1" s="1"/>
  <c r="AY763" i="1"/>
  <c r="AY764" i="1" s="1"/>
  <c r="AK763" i="1"/>
  <c r="AJ918" i="1"/>
  <c r="AJ919" i="1" s="1"/>
  <c r="AG112" i="1"/>
  <c r="AL112" i="1"/>
  <c r="AL113" i="1" s="1"/>
  <c r="AR112" i="1"/>
  <c r="AR113" i="1" s="1"/>
  <c r="AW112" i="1"/>
  <c r="AW113" i="1" s="1"/>
  <c r="AH143" i="1"/>
  <c r="AP143" i="1"/>
  <c r="AP144" i="1" s="1"/>
  <c r="AH298" i="1"/>
  <c r="AH299" i="1" s="1"/>
  <c r="AS298" i="1"/>
  <c r="AS299" i="1" s="1"/>
  <c r="BD298" i="1"/>
  <c r="BD299" i="1" s="1"/>
  <c r="AL391" i="1"/>
  <c r="AL392" i="1" s="1"/>
  <c r="AY391" i="1"/>
  <c r="AY392" i="1" s="1"/>
  <c r="BD422" i="1"/>
  <c r="BD423" i="1" s="1"/>
  <c r="AX422" i="1"/>
  <c r="AX423" i="1" s="1"/>
  <c r="AS422" i="1"/>
  <c r="AS423" i="1" s="1"/>
  <c r="AN422" i="1"/>
  <c r="AN423" i="1" s="1"/>
  <c r="AH422" i="1"/>
  <c r="BC422" i="1"/>
  <c r="BC423" i="1" s="1"/>
  <c r="BB422" i="1"/>
  <c r="BB423" i="1" s="1"/>
  <c r="AW422" i="1"/>
  <c r="AW423" i="1" s="1"/>
  <c r="AR422" i="1"/>
  <c r="AR423" i="1" s="1"/>
  <c r="AL422" i="1"/>
  <c r="AL423" i="1" s="1"/>
  <c r="AG422" i="1"/>
  <c r="AO422" i="1"/>
  <c r="AO423" i="1" s="1"/>
  <c r="AZ422" i="1"/>
  <c r="AZ423" i="1" s="1"/>
  <c r="BB484" i="1"/>
  <c r="BB485" i="1" s="1"/>
  <c r="AW484" i="1"/>
  <c r="AW485" i="1" s="1"/>
  <c r="AR484" i="1"/>
  <c r="AR485" i="1" s="1"/>
  <c r="AL484" i="1"/>
  <c r="AL485" i="1" s="1"/>
  <c r="AG484" i="1"/>
  <c r="BA484" i="1"/>
  <c r="BA485" i="1" s="1"/>
  <c r="AV484" i="1"/>
  <c r="AV485" i="1" s="1"/>
  <c r="AP484" i="1"/>
  <c r="AP485" i="1" s="1"/>
  <c r="AK484" i="1"/>
  <c r="AK485" i="1" s="1"/>
  <c r="AF484" i="1"/>
  <c r="AO484" i="1"/>
  <c r="AO485" i="1" s="1"/>
  <c r="AZ484" i="1"/>
  <c r="AZ485" i="1" s="1"/>
  <c r="AM515" i="1"/>
  <c r="AM516" i="1" s="1"/>
  <c r="AJ546" i="1"/>
  <c r="AJ547" i="1" s="1"/>
  <c r="AT546" i="1"/>
  <c r="AT547" i="1" s="1"/>
  <c r="BE546" i="1"/>
  <c r="BE547" i="1" s="1"/>
  <c r="BB608" i="1"/>
  <c r="BB609" i="1" s="1"/>
  <c r="AW608" i="1"/>
  <c r="AW609" i="1" s="1"/>
  <c r="AR608" i="1"/>
  <c r="AR609" i="1" s="1"/>
  <c r="AL608" i="1"/>
  <c r="AL609" i="1" s="1"/>
  <c r="AG608" i="1"/>
  <c r="BA608" i="1"/>
  <c r="BA609" i="1" s="1"/>
  <c r="AV608" i="1"/>
  <c r="AV609" i="1" s="1"/>
  <c r="AP608" i="1"/>
  <c r="AP609" i="1" s="1"/>
  <c r="AK608" i="1"/>
  <c r="AK609" i="1" s="1"/>
  <c r="AF608" i="1"/>
  <c r="AO608" i="1"/>
  <c r="AO609" i="1" s="1"/>
  <c r="AZ608" i="1"/>
  <c r="AZ609" i="1" s="1"/>
  <c r="AT763" i="1"/>
  <c r="AW825" i="1"/>
  <c r="AW826" i="1" s="1"/>
  <c r="AL825" i="1"/>
  <c r="BF825" i="1" s="1"/>
  <c r="BF826" i="1" s="1"/>
  <c r="BC825" i="1"/>
  <c r="BC826" i="1" s="1"/>
  <c r="BE825" i="1"/>
  <c r="BE826" i="1" s="1"/>
  <c r="AT825" i="1"/>
  <c r="AT826" i="1" s="1"/>
  <c r="AI825" i="1"/>
  <c r="AY825" i="1"/>
  <c r="AY826" i="1" s="1"/>
  <c r="AW888" i="1"/>
  <c r="AT888" i="1"/>
  <c r="BD918" i="1"/>
  <c r="BD919" i="1" s="1"/>
  <c r="AX918" i="1"/>
  <c r="AX919" i="1" s="1"/>
  <c r="AS918" i="1"/>
  <c r="AS919" i="1" s="1"/>
  <c r="AN918" i="1"/>
  <c r="AN919" i="1" s="1"/>
  <c r="AH918" i="1"/>
  <c r="BC918" i="1"/>
  <c r="BC919" i="1" s="1"/>
  <c r="BB918" i="1"/>
  <c r="BB919" i="1" s="1"/>
  <c r="AW918" i="1"/>
  <c r="AW919" i="1" s="1"/>
  <c r="AR918" i="1"/>
  <c r="AR919" i="1" s="1"/>
  <c r="AL918" i="1"/>
  <c r="AL919" i="1" s="1"/>
  <c r="AG918" i="1"/>
  <c r="BE918" i="1"/>
  <c r="BE919" i="1" s="1"/>
  <c r="AO918" i="1"/>
  <c r="AO919" i="1" s="1"/>
  <c r="AZ918" i="1"/>
  <c r="AZ919" i="1" s="1"/>
  <c r="BD515" i="1"/>
  <c r="BD516" i="1" s="1"/>
  <c r="AX515" i="1"/>
  <c r="AX516" i="1" s="1"/>
  <c r="AQ515" i="1"/>
  <c r="AQ516" i="1" s="1"/>
  <c r="AI515" i="1"/>
  <c r="BC515" i="1"/>
  <c r="BC516" i="1" s="1"/>
  <c r="AV515" i="1"/>
  <c r="AV516" i="1" s="1"/>
  <c r="AN515" i="1"/>
  <c r="AN516" i="1" s="1"/>
  <c r="AH515" i="1"/>
  <c r="AH516" i="1" s="1"/>
  <c r="AR515" i="1"/>
  <c r="AR516" i="1" s="1"/>
  <c r="BC640" i="1"/>
  <c r="AV640" i="1"/>
  <c r="BA918" i="1"/>
  <c r="BA919" i="1" s="1"/>
  <c r="BC205" i="1"/>
  <c r="AJ205" i="1"/>
  <c r="AR205" i="1"/>
  <c r="AR206" i="1" s="1"/>
  <c r="AZ205" i="1"/>
  <c r="AZ206" i="1" s="1"/>
  <c r="AL267" i="1"/>
  <c r="AL268" i="1" s="1"/>
  <c r="AR267" i="1"/>
  <c r="AR268" i="1" s="1"/>
  <c r="AY267" i="1"/>
  <c r="AY268" i="1" s="1"/>
  <c r="BC360" i="1"/>
  <c r="BC361" i="1" s="1"/>
  <c r="AH360" i="1"/>
  <c r="AN360" i="1"/>
  <c r="AN361" i="1" s="1"/>
  <c r="AS360" i="1"/>
  <c r="AS361" i="1" s="1"/>
  <c r="AX360" i="1"/>
  <c r="AX361" i="1" s="1"/>
  <c r="BD360" i="1"/>
  <c r="BD361" i="1" s="1"/>
  <c r="AL453" i="1"/>
  <c r="AL454" i="1" s="1"/>
  <c r="AR453" i="1"/>
  <c r="AR454" i="1" s="1"/>
  <c r="AY453" i="1"/>
  <c r="AY454" i="1" s="1"/>
  <c r="BD639" i="1"/>
  <c r="BF639" i="1" s="1"/>
  <c r="BF640" i="1" s="1"/>
  <c r="AQ639" i="1"/>
  <c r="AQ640" i="1" s="1"/>
  <c r="AI670" i="1"/>
  <c r="AI671" i="1" s="1"/>
  <c r="AR670" i="1"/>
  <c r="AR671" i="1" s="1"/>
  <c r="BA670" i="1"/>
  <c r="BA671" i="1" s="1"/>
  <c r="AR732" i="1"/>
  <c r="BF732" i="1" s="1"/>
  <c r="BF733" i="1" s="1"/>
  <c r="BA794" i="1"/>
  <c r="BA795" i="1" s="1"/>
  <c r="AO794" i="1"/>
  <c r="AO795" i="1" s="1"/>
  <c r="BE794" i="1"/>
  <c r="BE795" i="1" s="1"/>
  <c r="AK856" i="1"/>
  <c r="AK857" i="1" s="1"/>
  <c r="AR856" i="1"/>
  <c r="AR857" i="1" s="1"/>
  <c r="AY856" i="1"/>
  <c r="AY857" i="1" s="1"/>
  <c r="AS887" i="1"/>
  <c r="AS888" i="1" s="1"/>
  <c r="AR949" i="1"/>
  <c r="AR950" i="1" s="1"/>
  <c r="AL205" i="1"/>
  <c r="AL206" i="1" s="1"/>
  <c r="AT205" i="1"/>
  <c r="AT206" i="1" s="1"/>
  <c r="AF267" i="1"/>
  <c r="AM267" i="1"/>
  <c r="AT267" i="1"/>
  <c r="AT268" i="1" s="1"/>
  <c r="AJ360" i="1"/>
  <c r="AJ361" i="1" s="1"/>
  <c r="AO360" i="1"/>
  <c r="AT360" i="1"/>
  <c r="AT361" i="1" s="1"/>
  <c r="AZ360" i="1"/>
  <c r="AZ361" i="1" s="1"/>
  <c r="AF453" i="1"/>
  <c r="AM453" i="1"/>
  <c r="AT453" i="1"/>
  <c r="AT454" i="1" s="1"/>
  <c r="AL670" i="1"/>
  <c r="AU670" i="1"/>
  <c r="AU671" i="1" s="1"/>
  <c r="AG795" i="1"/>
  <c r="AR795" i="1"/>
  <c r="AF856" i="1"/>
  <c r="AM856" i="1"/>
  <c r="AM857" i="1" s="1"/>
  <c r="AS856" i="1"/>
  <c r="AS857" i="1" s="1"/>
  <c r="AG887" i="1"/>
  <c r="BG887" i="1" s="1"/>
  <c r="AF949" i="1"/>
  <c r="AF950" i="1" s="1"/>
  <c r="AZ849" i="1"/>
  <c r="AI880" i="1"/>
  <c r="AQ880" i="1"/>
  <c r="AY787" i="1"/>
  <c r="AU880" i="1"/>
  <c r="BG632" i="1"/>
  <c r="BC73" i="1"/>
  <c r="BC74" i="1" s="1"/>
  <c r="AR73" i="1"/>
  <c r="AR74" i="1" s="1"/>
  <c r="AL73" i="1"/>
  <c r="AL74" i="1" s="1"/>
  <c r="BA42" i="1"/>
  <c r="BA43" i="1" s="1"/>
  <c r="AQ42" i="1"/>
  <c r="AQ43" i="1" s="1"/>
  <c r="AG42" i="1"/>
  <c r="AW42" i="1"/>
  <c r="AW43" i="1" s="1"/>
  <c r="AK42" i="1"/>
  <c r="AK43" i="1" s="1"/>
  <c r="AY42" i="1"/>
  <c r="AY43" i="1" s="1"/>
  <c r="AG259" i="1"/>
  <c r="AR259" i="1"/>
  <c r="AR260" i="1" s="1"/>
  <c r="BA600" i="1"/>
  <c r="BA601" i="1" s="1"/>
  <c r="AQ600" i="1"/>
  <c r="AQ601" i="1" s="1"/>
  <c r="AF600" i="1"/>
  <c r="AV600" i="1"/>
  <c r="AV601" i="1" s="1"/>
  <c r="AK600" i="1"/>
  <c r="BD600" i="1"/>
  <c r="BD601" i="1" s="1"/>
  <c r="AW600" i="1"/>
  <c r="AW601" i="1" s="1"/>
  <c r="AG662" i="1"/>
  <c r="AR662" i="1"/>
  <c r="AR663" i="1" s="1"/>
  <c r="BB662" i="1"/>
  <c r="BB663" i="1" s="1"/>
  <c r="BD693" i="1"/>
  <c r="BD694" i="1" s="1"/>
  <c r="AX693" i="1"/>
  <c r="AX694" i="1" s="1"/>
  <c r="AS693" i="1"/>
  <c r="AS694" i="1" s="1"/>
  <c r="AN693" i="1"/>
  <c r="AH693" i="1"/>
  <c r="AH694" i="1" s="1"/>
  <c r="BC693" i="1"/>
  <c r="BC694" i="1" s="1"/>
  <c r="BA693" i="1"/>
  <c r="BA694" i="1" s="1"/>
  <c r="AV693" i="1"/>
  <c r="AV694" i="1" s="1"/>
  <c r="AP693" i="1"/>
  <c r="AP694" i="1" s="1"/>
  <c r="AK693" i="1"/>
  <c r="AF693" i="1"/>
  <c r="AO693" i="1"/>
  <c r="AZ693" i="1"/>
  <c r="AZ694" i="1" s="1"/>
  <c r="BB724" i="1"/>
  <c r="BB725" i="1" s="1"/>
  <c r="AQ724" i="1"/>
  <c r="AF724" i="1"/>
  <c r="BF724" i="1" s="1"/>
  <c r="BF725" i="1" s="1"/>
  <c r="AV724" i="1"/>
  <c r="AV725" i="1" s="1"/>
  <c r="AL724" i="1"/>
  <c r="AL725" i="1" s="1"/>
  <c r="AY724" i="1"/>
  <c r="AY725" i="1" s="1"/>
  <c r="BF631" i="1"/>
  <c r="AZ632" i="1"/>
  <c r="AX632" i="1"/>
  <c r="BC414" i="1"/>
  <c r="BC415" i="1" s="1"/>
  <c r="AG414" i="1"/>
  <c r="AR414" i="1"/>
  <c r="BD414" i="1"/>
  <c r="BD415" i="1" s="1"/>
  <c r="AJ786" i="1"/>
  <c r="BF786" i="1" s="1"/>
  <c r="AU786" i="1"/>
  <c r="AU787" i="1" s="1"/>
  <c r="BA817" i="1"/>
  <c r="BA818" i="1" s="1"/>
  <c r="AV817" i="1"/>
  <c r="AV818" i="1" s="1"/>
  <c r="AP817" i="1"/>
  <c r="AP818" i="1" s="1"/>
  <c r="AK817" i="1"/>
  <c r="AK818" i="1" s="1"/>
  <c r="AF817" i="1"/>
  <c r="BD817" i="1"/>
  <c r="AX817" i="1"/>
  <c r="AX818" i="1" s="1"/>
  <c r="AS817" i="1"/>
  <c r="AS818" i="1" s="1"/>
  <c r="AN817" i="1"/>
  <c r="AH817" i="1"/>
  <c r="AH818" i="1" s="1"/>
  <c r="BC817" i="1"/>
  <c r="BC818" i="1" s="1"/>
  <c r="BB817" i="1"/>
  <c r="BB818" i="1" s="1"/>
  <c r="AW817" i="1"/>
  <c r="AW818" i="1" s="1"/>
  <c r="AR817" i="1"/>
  <c r="AR818" i="1" s="1"/>
  <c r="AL817" i="1"/>
  <c r="AG817" i="1"/>
  <c r="AG818" i="1" s="1"/>
  <c r="AZ817" i="1"/>
  <c r="AZ818" i="1" s="1"/>
  <c r="AY73" i="1"/>
  <c r="AY74" i="1" s="1"/>
  <c r="AW73" i="1"/>
  <c r="AW74" i="1" s="1"/>
  <c r="AI73" i="1"/>
  <c r="AP73" i="1"/>
  <c r="AP74" i="1" s="1"/>
  <c r="AZ73" i="1"/>
  <c r="AZ74" i="1" s="1"/>
  <c r="AJ73" i="1"/>
  <c r="AU352" i="1"/>
  <c r="AU353" i="1" s="1"/>
  <c r="BE352" i="1"/>
  <c r="BE353" i="1" s="1"/>
  <c r="AG352" i="1"/>
  <c r="AM414" i="1"/>
  <c r="AM415" i="1" s="1"/>
  <c r="AL662" i="1"/>
  <c r="AL663" i="1" s="1"/>
  <c r="AJ817" i="1"/>
  <c r="AJ818" i="1" s="1"/>
  <c r="BE817" i="1"/>
  <c r="BE818" i="1" s="1"/>
  <c r="AT818" i="1"/>
  <c r="AL818" i="1"/>
  <c r="AN818" i="1"/>
  <c r="BD818" i="1"/>
  <c r="AO694" i="1"/>
  <c r="AN694" i="1"/>
  <c r="AQ663" i="1"/>
  <c r="AT632" i="1"/>
  <c r="BA259" i="1"/>
  <c r="BA260" i="1" s="1"/>
  <c r="AV259" i="1"/>
  <c r="AV260" i="1" s="1"/>
  <c r="AP259" i="1"/>
  <c r="AP260" i="1" s="1"/>
  <c r="AK259" i="1"/>
  <c r="AK260" i="1" s="1"/>
  <c r="AF259" i="1"/>
  <c r="BD259" i="1"/>
  <c r="BD260" i="1" s="1"/>
  <c r="AX259" i="1"/>
  <c r="AX260" i="1" s="1"/>
  <c r="AS259" i="1"/>
  <c r="AS260" i="1" s="1"/>
  <c r="AN259" i="1"/>
  <c r="AN260" i="1" s="1"/>
  <c r="AH259" i="1"/>
  <c r="AH260" i="1" s="1"/>
  <c r="BC259" i="1"/>
  <c r="BC260" i="1" s="1"/>
  <c r="AO259" i="1"/>
  <c r="AO260" i="1" s="1"/>
  <c r="AZ259" i="1"/>
  <c r="AZ260" i="1" s="1"/>
  <c r="AN352" i="1"/>
  <c r="AW414" i="1"/>
  <c r="AW415" i="1" s="1"/>
  <c r="BD662" i="1"/>
  <c r="BD663" i="1" s="1"/>
  <c r="AX662" i="1"/>
  <c r="AX663" i="1" s="1"/>
  <c r="AS662" i="1"/>
  <c r="AS663" i="1" s="1"/>
  <c r="AN662" i="1"/>
  <c r="AN663" i="1" s="1"/>
  <c r="AH662" i="1"/>
  <c r="AH663" i="1" s="1"/>
  <c r="BC662" i="1"/>
  <c r="BC663" i="1" s="1"/>
  <c r="BA662" i="1"/>
  <c r="BA663" i="1" s="1"/>
  <c r="AV662" i="1"/>
  <c r="AV663" i="1" s="1"/>
  <c r="AP662" i="1"/>
  <c r="AP663" i="1" s="1"/>
  <c r="AK662" i="1"/>
  <c r="AK663" i="1" s="1"/>
  <c r="AF662" i="1"/>
  <c r="AO662" i="1"/>
  <c r="AO663" i="1" s="1"/>
  <c r="AZ662" i="1"/>
  <c r="AZ663" i="1" s="1"/>
  <c r="AO817" i="1"/>
  <c r="AO818" i="1" s="1"/>
  <c r="AM880" i="1"/>
  <c r="BG11" i="1"/>
  <c r="BG12" i="1" s="1"/>
  <c r="AL228" i="1"/>
  <c r="AR228" i="1"/>
  <c r="AR229" i="1" s="1"/>
  <c r="AN476" i="1"/>
  <c r="AW476" i="1"/>
  <c r="AW477" i="1" s="1"/>
  <c r="BE476" i="1"/>
  <c r="BE477" i="1" s="1"/>
  <c r="AK507" i="1"/>
  <c r="AX507" i="1"/>
  <c r="AW538" i="1"/>
  <c r="AJ755" i="1"/>
  <c r="AO755" i="1"/>
  <c r="AO756" i="1" s="1"/>
  <c r="AT755" i="1"/>
  <c r="AT756" i="1" s="1"/>
  <c r="AZ755" i="1"/>
  <c r="AZ756" i="1" s="1"/>
  <c r="BE755" i="1"/>
  <c r="BE756" i="1" s="1"/>
  <c r="AO787" i="1"/>
  <c r="AZ787" i="1"/>
  <c r="BD787" i="1"/>
  <c r="AM848" i="1"/>
  <c r="AJ879" i="1"/>
  <c r="AJ880" i="1" s="1"/>
  <c r="AO879" i="1"/>
  <c r="AO880" i="1" s="1"/>
  <c r="AT879" i="1"/>
  <c r="AT880" i="1" s="1"/>
  <c r="AZ879" i="1"/>
  <c r="AZ880" i="1" s="1"/>
  <c r="BE879" i="1"/>
  <c r="BE880" i="1" s="1"/>
  <c r="AT910" i="1"/>
  <c r="AT911" i="1" s="1"/>
  <c r="AI476" i="1"/>
  <c r="AR476" i="1"/>
  <c r="AR477" i="1" s="1"/>
  <c r="AG755" i="1"/>
  <c r="AL755" i="1"/>
  <c r="AL756" i="1" s="1"/>
  <c r="AR755" i="1"/>
  <c r="AR756" i="1" s="1"/>
  <c r="AW755" i="1"/>
  <c r="AW756" i="1" s="1"/>
  <c r="AG879" i="1"/>
  <c r="AL879" i="1"/>
  <c r="AL880" i="1" s="1"/>
  <c r="AR879" i="1"/>
  <c r="AR880" i="1" s="1"/>
  <c r="AW879" i="1"/>
  <c r="AW880" i="1" s="1"/>
  <c r="AL910" i="1"/>
  <c r="AL911" i="1" s="1"/>
  <c r="AA95" i="9"/>
  <c r="D87" i="10"/>
  <c r="Y76" i="10"/>
  <c r="Q95" i="9"/>
  <c r="T95" i="9"/>
  <c r="N95" i="9"/>
  <c r="D85" i="10"/>
  <c r="W95" i="9"/>
  <c r="G95" i="9"/>
  <c r="U95" i="9"/>
  <c r="D81" i="10"/>
  <c r="L95" i="9"/>
  <c r="O95" i="9"/>
  <c r="I95" i="9"/>
  <c r="AB61" i="10"/>
  <c r="AC62" i="10"/>
  <c r="AC61" i="10"/>
  <c r="Q95" i="8"/>
  <c r="K95" i="8"/>
  <c r="W95" i="8"/>
  <c r="T95" i="8"/>
  <c r="AC95" i="8"/>
  <c r="V95" i="8"/>
  <c r="O95" i="8"/>
  <c r="D95" i="8"/>
  <c r="Z95" i="8"/>
  <c r="C95" i="8"/>
  <c r="I95" i="8"/>
  <c r="M95" i="8"/>
  <c r="G95" i="8"/>
  <c r="AB62" i="10"/>
  <c r="B95" i="8"/>
  <c r="AB95" i="8"/>
  <c r="D46" i="11"/>
  <c r="D45" i="11"/>
  <c r="D48" i="11"/>
  <c r="CJ927" i="1"/>
  <c r="CJ932" i="1" s="1"/>
  <c r="BG917" i="1"/>
  <c r="T95" i="5"/>
  <c r="BG949" i="1"/>
  <c r="BG950" i="1" s="1"/>
  <c r="L78" i="10"/>
  <c r="L83" i="10"/>
  <c r="L71" i="10"/>
  <c r="D90" i="10"/>
  <c r="D83" i="10"/>
  <c r="D74" i="10"/>
  <c r="D82" i="10"/>
  <c r="D91" i="10"/>
  <c r="L75" i="10"/>
  <c r="L79" i="10"/>
  <c r="Y84" i="10"/>
  <c r="AB25" i="10"/>
  <c r="P31" i="10"/>
  <c r="AB21" i="10"/>
  <c r="AA31" i="10"/>
  <c r="AC15" i="10"/>
  <c r="AC19" i="10"/>
  <c r="L72" i="10"/>
  <c r="L86" i="10"/>
  <c r="L94" i="10"/>
  <c r="D80" i="10"/>
  <c r="D78" i="10"/>
  <c r="D77" i="10"/>
  <c r="D93" i="10"/>
  <c r="D75" i="10"/>
  <c r="L89" i="10"/>
  <c r="L73" i="10"/>
  <c r="D79" i="10"/>
  <c r="Y86" i="10"/>
  <c r="L87" i="10"/>
  <c r="L93" i="10"/>
  <c r="L91" i="10"/>
  <c r="D72" i="10"/>
  <c r="D89" i="10"/>
  <c r="D88" i="10"/>
  <c r="D92" i="10"/>
  <c r="L82" i="10"/>
  <c r="Y88" i="10"/>
  <c r="Q95" i="5"/>
  <c r="AX12" i="10"/>
  <c r="BY961" i="1"/>
  <c r="BY944" i="1"/>
  <c r="BY963" i="1" s="1"/>
  <c r="BY957" i="1"/>
  <c r="BY953" i="1"/>
  <c r="BY945" i="1"/>
  <c r="BQ960" i="1"/>
  <c r="BQ946" i="1"/>
  <c r="BQ957" i="1"/>
  <c r="BQ953" i="1"/>
  <c r="BQ943" i="1"/>
  <c r="BQ963" i="1" s="1"/>
  <c r="AM950" i="1"/>
  <c r="AF12" i="10"/>
  <c r="BF886" i="1"/>
  <c r="AC32" i="5"/>
  <c r="Z82" i="10"/>
  <c r="Z93" i="10"/>
  <c r="Z89" i="10"/>
  <c r="Z90" i="10"/>
  <c r="H87" i="10"/>
  <c r="H80" i="10"/>
  <c r="H93" i="10"/>
  <c r="H76" i="10"/>
  <c r="H84" i="10"/>
  <c r="H85" i="10"/>
  <c r="Z77" i="10"/>
  <c r="Z85" i="10"/>
  <c r="X87" i="10"/>
  <c r="X80" i="10"/>
  <c r="X72" i="10"/>
  <c r="X86" i="10"/>
  <c r="X85" i="10"/>
  <c r="X94" i="10"/>
  <c r="X84" i="10"/>
  <c r="M77" i="10"/>
  <c r="M88" i="10"/>
  <c r="M93" i="10"/>
  <c r="M90" i="10"/>
  <c r="M76" i="10"/>
  <c r="M86" i="10"/>
  <c r="M85" i="10"/>
  <c r="M71" i="10"/>
  <c r="M82" i="10"/>
  <c r="M89" i="10"/>
  <c r="M83" i="10"/>
  <c r="M72" i="10"/>
  <c r="K79" i="10"/>
  <c r="K89" i="10"/>
  <c r="K73" i="10"/>
  <c r="C79" i="10"/>
  <c r="C92" i="10"/>
  <c r="C75" i="10"/>
  <c r="C84" i="10"/>
  <c r="C76" i="10"/>
  <c r="C82" i="10"/>
  <c r="C81" i="10"/>
  <c r="C83" i="10"/>
  <c r="C88" i="10"/>
  <c r="C91" i="10"/>
  <c r="C74" i="10"/>
  <c r="C93" i="10"/>
  <c r="Z86" i="10"/>
  <c r="U95" i="5"/>
  <c r="AC82" i="5"/>
  <c r="Z76" i="10"/>
  <c r="Z92" i="10"/>
  <c r="Z79" i="10"/>
  <c r="Z71" i="10"/>
  <c r="Z80" i="10"/>
  <c r="Z87" i="10"/>
  <c r="H74" i="10"/>
  <c r="H94" i="10"/>
  <c r="H81" i="10"/>
  <c r="H73" i="10"/>
  <c r="H83" i="10"/>
  <c r="AC77" i="5"/>
  <c r="O31" i="10"/>
  <c r="O82" i="10" s="1"/>
  <c r="S31" i="10"/>
  <c r="CD887" i="1"/>
  <c r="CD900" i="1"/>
  <c r="CD896" i="1"/>
  <c r="CD883" i="1"/>
  <c r="CD891" i="1"/>
  <c r="CD886" i="1"/>
  <c r="CD878" i="1"/>
  <c r="CD901" i="1" s="1"/>
  <c r="BR900" i="1"/>
  <c r="BR896" i="1"/>
  <c r="BR888" i="1"/>
  <c r="BR892" i="1"/>
  <c r="BR887" i="1"/>
  <c r="BR879" i="1"/>
  <c r="BJ899" i="1"/>
  <c r="BJ884" i="1"/>
  <c r="BJ895" i="1"/>
  <c r="BJ891" i="1"/>
  <c r="BJ885" i="1"/>
  <c r="BJ877" i="1"/>
  <c r="CH900" i="1"/>
  <c r="CH896" i="1"/>
  <c r="CH884" i="1"/>
  <c r="CH891" i="1"/>
  <c r="CH885" i="1"/>
  <c r="CH877" i="1"/>
  <c r="BV898" i="1"/>
  <c r="BV887" i="1"/>
  <c r="BV894" i="1"/>
  <c r="BV890" i="1"/>
  <c r="BV884" i="1"/>
  <c r="BV877" i="1"/>
  <c r="BZ900" i="1"/>
  <c r="BZ896" i="1"/>
  <c r="BZ882" i="1"/>
  <c r="BZ891" i="1"/>
  <c r="BZ885" i="1"/>
  <c r="BZ877" i="1"/>
  <c r="BN899" i="1"/>
  <c r="BN885" i="1"/>
  <c r="BN877" i="1"/>
  <c r="BN891" i="1"/>
  <c r="BN886" i="1"/>
  <c r="BN878" i="1"/>
  <c r="BG885" i="1"/>
  <c r="BF878" i="1"/>
  <c r="AX880" i="1"/>
  <c r="I31" i="10"/>
  <c r="I94" i="10" s="1"/>
  <c r="AV12" i="10"/>
  <c r="CD879" i="1"/>
  <c r="CD899" i="1"/>
  <c r="CD895" i="1"/>
  <c r="CD894" i="1"/>
  <c r="CD890" i="1"/>
  <c r="CD884" i="1"/>
  <c r="BR884" i="1"/>
  <c r="BR899" i="1"/>
  <c r="BR895" i="1"/>
  <c r="BR880" i="1"/>
  <c r="BR891" i="1"/>
  <c r="BR885" i="1"/>
  <c r="BJ880" i="1"/>
  <c r="BJ898" i="1"/>
  <c r="BJ888" i="1"/>
  <c r="BJ894" i="1"/>
  <c r="BJ890" i="1"/>
  <c r="BJ883" i="1"/>
  <c r="CH888" i="1"/>
  <c r="CH899" i="1"/>
  <c r="CH895" i="1"/>
  <c r="CH894" i="1"/>
  <c r="CH890" i="1"/>
  <c r="CH883" i="1"/>
  <c r="BV885" i="1"/>
  <c r="BV897" i="1"/>
  <c r="BV879" i="1"/>
  <c r="BV893" i="1"/>
  <c r="BV889" i="1"/>
  <c r="BV882" i="1"/>
  <c r="BZ886" i="1"/>
  <c r="BZ899" i="1"/>
  <c r="BZ895" i="1"/>
  <c r="BZ894" i="1"/>
  <c r="BZ890" i="1"/>
  <c r="BZ883" i="1"/>
  <c r="BN895" i="1"/>
  <c r="BN898" i="1"/>
  <c r="BN881" i="1"/>
  <c r="BN894" i="1"/>
  <c r="BN890" i="1"/>
  <c r="BN884" i="1"/>
  <c r="BF877" i="1"/>
  <c r="BF885" i="1"/>
  <c r="BF888" i="1" s="1"/>
  <c r="BG886" i="1"/>
  <c r="AS880" i="1"/>
  <c r="CD898" i="1"/>
  <c r="CD881" i="1"/>
  <c r="CD893" i="1"/>
  <c r="CD889" i="1"/>
  <c r="BR877" i="1"/>
  <c r="BR898" i="1"/>
  <c r="BR886" i="1"/>
  <c r="BR894" i="1"/>
  <c r="BR890" i="1"/>
  <c r="BJ882" i="1"/>
  <c r="BJ897" i="1"/>
  <c r="BJ886" i="1"/>
  <c r="BJ893" i="1"/>
  <c r="BJ889" i="1"/>
  <c r="CH880" i="1"/>
  <c r="CH898" i="1"/>
  <c r="CH882" i="1"/>
  <c r="CH893" i="1"/>
  <c r="CH889" i="1"/>
  <c r="BV900" i="1"/>
  <c r="BV896" i="1"/>
  <c r="BV883" i="1"/>
  <c r="BV892" i="1"/>
  <c r="BV888" i="1"/>
  <c r="BZ878" i="1"/>
  <c r="BZ898" i="1"/>
  <c r="BZ888" i="1"/>
  <c r="BZ893" i="1"/>
  <c r="BZ889" i="1"/>
  <c r="BN883" i="1"/>
  <c r="BN897" i="1"/>
  <c r="BN887" i="1"/>
  <c r="BN893" i="1"/>
  <c r="BN889" i="1"/>
  <c r="AN880" i="1"/>
  <c r="CJ890" i="1"/>
  <c r="CJ881" i="1"/>
  <c r="CJ900" i="1"/>
  <c r="CJ889" i="1"/>
  <c r="CJ884" i="1"/>
  <c r="CJ886" i="1"/>
  <c r="CJ879" i="1"/>
  <c r="CJ888" i="1"/>
  <c r="CJ877" i="1"/>
  <c r="CJ896" i="1"/>
  <c r="CJ882" i="1"/>
  <c r="CJ893" i="1"/>
  <c r="CJ898" i="1"/>
  <c r="D35" i="11"/>
  <c r="CJ878" i="1"/>
  <c r="CJ894" i="1"/>
  <c r="CJ883" i="1"/>
  <c r="E42" i="11"/>
  <c r="CK890" i="1"/>
  <c r="CK901" i="1" s="1"/>
  <c r="P95" i="9"/>
  <c r="CJ861" i="1"/>
  <c r="CJ855" i="1"/>
  <c r="B12" i="10"/>
  <c r="B8" i="10"/>
  <c r="AB8" i="10" s="1"/>
  <c r="BF787" i="1"/>
  <c r="BF795" i="1"/>
  <c r="CK797" i="1"/>
  <c r="CK808" i="1" s="1"/>
  <c r="BK786" i="1"/>
  <c r="BK790" i="1"/>
  <c r="BK794" i="1"/>
  <c r="BK801" i="1"/>
  <c r="BK800" i="1"/>
  <c r="BK806" i="1"/>
  <c r="BK787" i="1"/>
  <c r="BK791" i="1"/>
  <c r="BK795" i="1"/>
  <c r="BK805" i="1"/>
  <c r="BK804" i="1"/>
  <c r="BK807" i="1"/>
  <c r="BO786" i="1"/>
  <c r="BO790" i="1"/>
  <c r="BO794" i="1"/>
  <c r="BO799" i="1"/>
  <c r="BO803" i="1"/>
  <c r="BO806" i="1"/>
  <c r="BO787" i="1"/>
  <c r="BO791" i="1"/>
  <c r="BO795" i="1"/>
  <c r="BO797" i="1"/>
  <c r="BO796" i="1"/>
  <c r="BO807" i="1"/>
  <c r="BS786" i="1"/>
  <c r="BS790" i="1"/>
  <c r="BS794" i="1"/>
  <c r="BS796" i="1"/>
  <c r="BS800" i="1"/>
  <c r="BS806" i="1"/>
  <c r="BS787" i="1"/>
  <c r="BS791" i="1"/>
  <c r="BS795" i="1"/>
  <c r="BS805" i="1"/>
  <c r="BS804" i="1"/>
  <c r="BS807" i="1"/>
  <c r="BW786" i="1"/>
  <c r="BW790" i="1"/>
  <c r="BW794" i="1"/>
  <c r="BW804" i="1"/>
  <c r="BW801" i="1"/>
  <c r="BW806" i="1"/>
  <c r="BW787" i="1"/>
  <c r="BW791" i="1"/>
  <c r="BW795" i="1"/>
  <c r="BW799" i="1"/>
  <c r="BW798" i="1"/>
  <c r="BW807" i="1"/>
  <c r="CA786" i="1"/>
  <c r="CA790" i="1"/>
  <c r="CA794" i="1"/>
  <c r="CA796" i="1"/>
  <c r="CA799" i="1"/>
  <c r="CA807" i="1"/>
  <c r="CA787" i="1"/>
  <c r="CA791" i="1"/>
  <c r="CA795" i="1"/>
  <c r="CA800" i="1"/>
  <c r="CA803" i="1"/>
  <c r="CE786" i="1"/>
  <c r="CE790" i="1"/>
  <c r="CE794" i="1"/>
  <c r="CE803" i="1"/>
  <c r="CE800" i="1"/>
  <c r="BL789" i="1"/>
  <c r="BL799" i="1"/>
  <c r="BL803" i="1"/>
  <c r="BL787" i="1"/>
  <c r="BL808" i="1" s="1"/>
  <c r="BL806" i="1"/>
  <c r="BL793" i="1"/>
  <c r="BL800" i="1"/>
  <c r="BL804" i="1"/>
  <c r="BL788" i="1"/>
  <c r="BL791" i="1"/>
  <c r="BL790" i="1"/>
  <c r="BP786" i="1"/>
  <c r="BP797" i="1"/>
  <c r="BP801" i="1"/>
  <c r="BP805" i="1"/>
  <c r="BP784" i="1"/>
  <c r="BP795" i="1"/>
  <c r="BP807" i="1"/>
  <c r="BP790" i="1"/>
  <c r="BP798" i="1"/>
  <c r="BP802" i="1"/>
  <c r="BP785" i="1"/>
  <c r="BP791" i="1"/>
  <c r="BT796" i="1"/>
  <c r="BT800" i="1"/>
  <c r="BT804" i="1"/>
  <c r="BT785" i="1"/>
  <c r="BT805" i="1"/>
  <c r="BT806" i="1"/>
  <c r="BT787" i="1"/>
  <c r="BT797" i="1"/>
  <c r="BT801" i="1"/>
  <c r="BT786" i="1"/>
  <c r="BT789" i="1"/>
  <c r="BT807" i="1"/>
  <c r="BX796" i="1"/>
  <c r="BX800" i="1"/>
  <c r="BX804" i="1"/>
  <c r="BX786" i="1"/>
  <c r="BX806" i="1"/>
  <c r="BX789" i="1"/>
  <c r="BX784" i="1"/>
  <c r="BX797" i="1"/>
  <c r="BX801" i="1"/>
  <c r="BX787" i="1"/>
  <c r="BX790" i="1"/>
  <c r="BX793" i="1"/>
  <c r="CB796" i="1"/>
  <c r="CB800" i="1"/>
  <c r="CB804" i="1"/>
  <c r="CB787" i="1"/>
  <c r="CB805" i="1"/>
  <c r="CB807" i="1"/>
  <c r="CB785" i="1"/>
  <c r="CB797" i="1"/>
  <c r="CB801" i="1"/>
  <c r="CB784" i="1"/>
  <c r="CB791" i="1"/>
  <c r="CB786" i="1"/>
  <c r="CF796" i="1"/>
  <c r="CF800" i="1"/>
  <c r="CF804" i="1"/>
  <c r="CF784" i="1"/>
  <c r="CF805" i="1"/>
  <c r="CF806" i="1"/>
  <c r="CF786" i="1"/>
  <c r="CF797" i="1"/>
  <c r="CF801" i="1"/>
  <c r="CF785" i="1"/>
  <c r="CF788" i="1"/>
  <c r="CF807" i="1"/>
  <c r="AI787" i="1"/>
  <c r="AH787" i="1"/>
  <c r="BG784" i="1"/>
  <c r="BC795" i="1"/>
  <c r="AJ787" i="1"/>
  <c r="AC8" i="10"/>
  <c r="N31" i="10"/>
  <c r="N86" i="10" s="1"/>
  <c r="AB27" i="10"/>
  <c r="F31" i="10"/>
  <c r="Q31" i="10"/>
  <c r="Q71" i="10" s="1"/>
  <c r="AC14" i="10"/>
  <c r="Y77" i="10"/>
  <c r="Y89" i="10"/>
  <c r="Y91" i="10"/>
  <c r="Y71" i="10"/>
  <c r="Y92" i="10"/>
  <c r="Y73" i="10"/>
  <c r="Y81" i="10"/>
  <c r="Y90" i="10"/>
  <c r="Y87" i="10"/>
  <c r="Y83" i="10"/>
  <c r="Y79" i="10"/>
  <c r="Y94" i="10"/>
  <c r="Y72" i="10"/>
  <c r="Y93" i="10"/>
  <c r="Y74" i="10"/>
  <c r="Y78" i="10"/>
  <c r="Y82" i="10"/>
  <c r="Y80" i="10"/>
  <c r="AC81" i="5"/>
  <c r="AC83" i="5"/>
  <c r="AC91" i="5"/>
  <c r="AC92" i="5"/>
  <c r="AC79" i="5"/>
  <c r="AC78" i="5"/>
  <c r="AC74" i="5"/>
  <c r="AC80" i="5"/>
  <c r="AC71" i="5"/>
  <c r="AC89" i="5"/>
  <c r="AC94" i="5"/>
  <c r="AC93" i="5"/>
  <c r="AC72" i="5"/>
  <c r="AC86" i="5"/>
  <c r="AC75" i="5"/>
  <c r="AC85" i="5"/>
  <c r="AC76" i="5"/>
  <c r="AC84" i="5"/>
  <c r="AC88" i="5"/>
  <c r="I77" i="10"/>
  <c r="I76" i="10"/>
  <c r="P75" i="10"/>
  <c r="P89" i="10"/>
  <c r="P82" i="10"/>
  <c r="P81" i="10"/>
  <c r="P85" i="10"/>
  <c r="P87" i="10"/>
  <c r="P79" i="10"/>
  <c r="P84" i="10"/>
  <c r="P74" i="10"/>
  <c r="P86" i="10"/>
  <c r="P83" i="10"/>
  <c r="L88" i="10"/>
  <c r="L74" i="10"/>
  <c r="L85" i="10"/>
  <c r="L80" i="10"/>
  <c r="L76" i="10"/>
  <c r="L77" i="10"/>
  <c r="D94" i="10"/>
  <c r="D84" i="10"/>
  <c r="D76" i="10"/>
  <c r="D71" i="10"/>
  <c r="AA85" i="10"/>
  <c r="AA83" i="10"/>
  <c r="AA89" i="10"/>
  <c r="AA81" i="10"/>
  <c r="AA74" i="10"/>
  <c r="AA80" i="10"/>
  <c r="O88" i="10"/>
  <c r="O80" i="10"/>
  <c r="O73" i="10"/>
  <c r="N76" i="10"/>
  <c r="N82" i="10"/>
  <c r="N93" i="10"/>
  <c r="N80" i="10"/>
  <c r="N83" i="10"/>
  <c r="N71" i="10"/>
  <c r="N75" i="10"/>
  <c r="N90" i="10"/>
  <c r="Q79" i="10"/>
  <c r="Y75" i="10"/>
  <c r="AC73" i="5"/>
  <c r="U92" i="10"/>
  <c r="U75" i="10"/>
  <c r="U87" i="10"/>
  <c r="U81" i="10"/>
  <c r="U72" i="10"/>
  <c r="U74" i="10"/>
  <c r="U89" i="10"/>
  <c r="U94" i="10"/>
  <c r="U76" i="10"/>
  <c r="U84" i="10"/>
  <c r="U91" i="10"/>
  <c r="U86" i="10"/>
  <c r="U73" i="10"/>
  <c r="U80" i="10"/>
  <c r="U71" i="10"/>
  <c r="U83" i="10"/>
  <c r="U78" i="10"/>
  <c r="U77" i="10"/>
  <c r="U79" i="10"/>
  <c r="AB31" i="5"/>
  <c r="G31" i="10"/>
  <c r="Z95" i="5"/>
  <c r="R31" i="10"/>
  <c r="AB9" i="10"/>
  <c r="J79" i="5"/>
  <c r="J81" i="5"/>
  <c r="J90" i="5"/>
  <c r="J74" i="5"/>
  <c r="J89" i="5"/>
  <c r="J84" i="5"/>
  <c r="X73" i="5"/>
  <c r="X79" i="5"/>
  <c r="X80" i="5"/>
  <c r="X88" i="5"/>
  <c r="X77" i="5"/>
  <c r="X85" i="5"/>
  <c r="X74" i="5"/>
  <c r="X75" i="5"/>
  <c r="X91" i="5"/>
  <c r="Y79" i="5"/>
  <c r="Y91" i="5"/>
  <c r="Y84" i="5"/>
  <c r="Y80" i="5"/>
  <c r="Y83" i="5"/>
  <c r="Y77" i="5"/>
  <c r="Y72" i="5"/>
  <c r="Y89" i="5"/>
  <c r="Y73" i="5"/>
  <c r="K75" i="5"/>
  <c r="K73" i="5"/>
  <c r="K88" i="5"/>
  <c r="K91" i="5"/>
  <c r="K74" i="5"/>
  <c r="K79" i="5"/>
  <c r="K83" i="5"/>
  <c r="K87" i="5"/>
  <c r="K78" i="5"/>
  <c r="K92" i="5"/>
  <c r="K84" i="5"/>
  <c r="K90" i="5"/>
  <c r="K89" i="5"/>
  <c r="O90" i="5"/>
  <c r="O82" i="5"/>
  <c r="O85" i="5"/>
  <c r="AN11" i="10"/>
  <c r="BF11" i="10" s="1"/>
  <c r="AB13" i="10"/>
  <c r="S74" i="10"/>
  <c r="S94" i="10"/>
  <c r="S84" i="10"/>
  <c r="S93" i="10"/>
  <c r="S87" i="10"/>
  <c r="S75" i="10"/>
  <c r="S85" i="10"/>
  <c r="U88" i="10"/>
  <c r="AK11" i="10"/>
  <c r="BG11" i="10" s="1"/>
  <c r="AC13" i="10"/>
  <c r="T31" i="10"/>
  <c r="E73" i="5"/>
  <c r="E76" i="5"/>
  <c r="E89" i="5"/>
  <c r="E85" i="5"/>
  <c r="AB15" i="10"/>
  <c r="AC20" i="10"/>
  <c r="W72" i="5"/>
  <c r="W83" i="5"/>
  <c r="W74" i="5"/>
  <c r="W77" i="5"/>
  <c r="W73" i="5"/>
  <c r="W92" i="5"/>
  <c r="W86" i="5"/>
  <c r="AI7" i="10"/>
  <c r="AI12" i="10" s="1"/>
  <c r="E31" i="10"/>
  <c r="BA8" i="10"/>
  <c r="BA12" i="10" s="1"/>
  <c r="W31" i="10"/>
  <c r="CK746" i="1"/>
  <c r="CI746" i="1"/>
  <c r="CE746" i="1"/>
  <c r="BW746" i="1"/>
  <c r="BS746" i="1"/>
  <c r="BO746" i="1"/>
  <c r="CF746" i="1"/>
  <c r="BT746" i="1"/>
  <c r="BL746" i="1"/>
  <c r="CH746" i="1"/>
  <c r="BZ746" i="1"/>
  <c r="BN746" i="1"/>
  <c r="CB746" i="1"/>
  <c r="BP746" i="1"/>
  <c r="CC746" i="1"/>
  <c r="BY746" i="1"/>
  <c r="BU746" i="1"/>
  <c r="BM746" i="1"/>
  <c r="BX746" i="1"/>
  <c r="V31" i="10"/>
  <c r="J31" i="10"/>
  <c r="L95" i="5"/>
  <c r="AK8" i="10"/>
  <c r="AK12" i="10" s="1"/>
  <c r="AC10" i="10"/>
  <c r="BE12" i="10"/>
  <c r="BG723" i="1"/>
  <c r="AS12" i="10"/>
  <c r="D95" i="5"/>
  <c r="BJ746" i="1"/>
  <c r="CJ746" i="1"/>
  <c r="I95" i="5"/>
  <c r="K95" i="10"/>
  <c r="CK695" i="1"/>
  <c r="CK692" i="1"/>
  <c r="CK715" i="1" s="1"/>
  <c r="BG10" i="10"/>
  <c r="B95" i="5"/>
  <c r="V95" i="5"/>
  <c r="S95" i="5"/>
  <c r="M95" i="5"/>
  <c r="BF8" i="10"/>
  <c r="AU12" i="10"/>
  <c r="H95" i="5"/>
  <c r="F95" i="5"/>
  <c r="CK696" i="1"/>
  <c r="AN12" i="10"/>
  <c r="BC12" i="10"/>
  <c r="C95" i="5"/>
  <c r="G95" i="5"/>
  <c r="AO12" i="10"/>
  <c r="BG7" i="10"/>
  <c r="AQ12" i="10"/>
  <c r="AG12" i="10"/>
  <c r="BG9" i="10"/>
  <c r="X95" i="10"/>
  <c r="M95" i="10"/>
  <c r="AC95" i="5"/>
  <c r="BD12" i="10"/>
  <c r="BF9" i="10"/>
  <c r="AJ12" i="10"/>
  <c r="AL12" i="10"/>
  <c r="AP12" i="10"/>
  <c r="P95" i="5"/>
  <c r="AZ12" i="10"/>
  <c r="AW12" i="10"/>
  <c r="AC76" i="9"/>
  <c r="AC82" i="9"/>
  <c r="AC85" i="9"/>
  <c r="AC71" i="9"/>
  <c r="AC87" i="9"/>
  <c r="AC88" i="9"/>
  <c r="V95" i="9"/>
  <c r="B95" i="9"/>
  <c r="BF7" i="10"/>
  <c r="AT12" i="10"/>
  <c r="AH12" i="10"/>
  <c r="C95" i="9"/>
  <c r="N95" i="5"/>
  <c r="AA95" i="5"/>
  <c r="R95" i="5"/>
  <c r="Y95" i="5"/>
  <c r="S95" i="9"/>
  <c r="AA73" i="10"/>
  <c r="AA77" i="10"/>
  <c r="AA88" i="10"/>
  <c r="AA87" i="10"/>
  <c r="AA78" i="10"/>
  <c r="AA92" i="10"/>
  <c r="AA84" i="10"/>
  <c r="AA75" i="10"/>
  <c r="AA86" i="10"/>
  <c r="AA82" i="10"/>
  <c r="AA71" i="10"/>
  <c r="AA90" i="10"/>
  <c r="AA72" i="10"/>
  <c r="AA94" i="10"/>
  <c r="AY12" i="10"/>
  <c r="B31" i="10"/>
  <c r="CK644" i="1"/>
  <c r="CK643" i="1"/>
  <c r="CK637" i="1"/>
  <c r="CK647" i="1"/>
  <c r="CK639" i="1"/>
  <c r="CK652" i="1"/>
  <c r="AG632" i="1"/>
  <c r="BF630" i="1"/>
  <c r="BF632" i="1" s="1"/>
  <c r="CK641" i="1"/>
  <c r="CK638" i="1"/>
  <c r="CK642" i="1"/>
  <c r="CK651" i="1"/>
  <c r="BG637" i="1"/>
  <c r="AJ632" i="1"/>
  <c r="BG639" i="1"/>
  <c r="CK635" i="1"/>
  <c r="CK634" i="1"/>
  <c r="CK653" i="1" s="1"/>
  <c r="CK645" i="1"/>
  <c r="CK640" i="1"/>
  <c r="CK646" i="1"/>
  <c r="CK649" i="1"/>
  <c r="AF454" i="1" l="1"/>
  <c r="BF453" i="1"/>
  <c r="BF454" i="1" s="1"/>
  <c r="BG918" i="1"/>
  <c r="AG919" i="1"/>
  <c r="AF609" i="1"/>
  <c r="BF608" i="1"/>
  <c r="BF609" i="1" s="1"/>
  <c r="AF485" i="1"/>
  <c r="BF484" i="1"/>
  <c r="BF485" i="1" s="1"/>
  <c r="BG422" i="1"/>
  <c r="BG423" i="1" s="1"/>
  <c r="AG423" i="1"/>
  <c r="AK764" i="1"/>
  <c r="BG763" i="1"/>
  <c r="BG764" i="1" s="1"/>
  <c r="AM392" i="1"/>
  <c r="BG391" i="1"/>
  <c r="BG392" i="1" s="1"/>
  <c r="BF174" i="1"/>
  <c r="BF175" i="1" s="1"/>
  <c r="AF175" i="1"/>
  <c r="BF112" i="1"/>
  <c r="BF113" i="1" s="1"/>
  <c r="BF856" i="1"/>
  <c r="BF857" i="1" s="1"/>
  <c r="AF857" i="1"/>
  <c r="AL671" i="1"/>
  <c r="BF670" i="1"/>
  <c r="BF671" i="1" s="1"/>
  <c r="BG670" i="1"/>
  <c r="BG671" i="1" s="1"/>
  <c r="AI516" i="1"/>
  <c r="BG515" i="1"/>
  <c r="BG516" i="1" s="1"/>
  <c r="AG888" i="1"/>
  <c r="AT764" i="1"/>
  <c r="BF763" i="1"/>
  <c r="BF764" i="1" s="1"/>
  <c r="BG608" i="1"/>
  <c r="BG609" i="1" s="1"/>
  <c r="AG609" i="1"/>
  <c r="AG485" i="1"/>
  <c r="BG484" i="1"/>
  <c r="BG485" i="1" s="1"/>
  <c r="AH144" i="1"/>
  <c r="BF143" i="1"/>
  <c r="BF144" i="1" s="1"/>
  <c r="BG112" i="1"/>
  <c r="BG113" i="1" s="1"/>
  <c r="AG113" i="1"/>
  <c r="AF516" i="1"/>
  <c r="BF515" i="1"/>
  <c r="BF516" i="1" s="1"/>
  <c r="BF50" i="1"/>
  <c r="BF51" i="1" s="1"/>
  <c r="AF51" i="1"/>
  <c r="AK175" i="1"/>
  <c r="BG174" i="1"/>
  <c r="BG175" i="1" s="1"/>
  <c r="BG794" i="1"/>
  <c r="BG795" i="1" s="1"/>
  <c r="AL826" i="1"/>
  <c r="BG50" i="1"/>
  <c r="BG51" i="1" s="1"/>
  <c r="AG51" i="1"/>
  <c r="BF949" i="1"/>
  <c r="BF950" i="1" s="1"/>
  <c r="BG888" i="1"/>
  <c r="AM268" i="1"/>
  <c r="BG267" i="1"/>
  <c r="BG268" i="1" s="1"/>
  <c r="BG856" i="1"/>
  <c r="BG857" i="1" s="1"/>
  <c r="BF205" i="1"/>
  <c r="BF206" i="1" s="1"/>
  <c r="AJ206" i="1"/>
  <c r="BD640" i="1"/>
  <c r="BF918" i="1"/>
  <c r="BF919" i="1" s="1"/>
  <c r="AH919" i="1"/>
  <c r="BF422" i="1"/>
  <c r="BF423" i="1" s="1"/>
  <c r="AH423" i="1"/>
  <c r="BF546" i="1"/>
  <c r="BF547" i="1" s="1"/>
  <c r="AF547" i="1"/>
  <c r="BF298" i="1"/>
  <c r="BF299" i="1" s="1"/>
  <c r="AF299" i="1"/>
  <c r="AG82" i="1"/>
  <c r="BG81" i="1"/>
  <c r="BG82" i="1" s="1"/>
  <c r="BG919" i="1"/>
  <c r="BG640" i="1"/>
  <c r="AM454" i="1"/>
  <c r="BG453" i="1"/>
  <c r="BG454" i="1" s="1"/>
  <c r="AO361" i="1"/>
  <c r="BG360" i="1"/>
  <c r="BG361" i="1" s="1"/>
  <c r="BF267" i="1"/>
  <c r="BF268" i="1" s="1"/>
  <c r="AF268" i="1"/>
  <c r="AH361" i="1"/>
  <c r="BF360" i="1"/>
  <c r="BF361" i="1" s="1"/>
  <c r="BC206" i="1"/>
  <c r="BG205" i="1"/>
  <c r="BG206" i="1" s="1"/>
  <c r="AI826" i="1"/>
  <c r="BG825" i="1"/>
  <c r="BG826" i="1" s="1"/>
  <c r="BG546" i="1"/>
  <c r="BG547" i="1" s="1"/>
  <c r="AG547" i="1"/>
  <c r="AF392" i="1"/>
  <c r="BF391" i="1"/>
  <c r="BF392" i="1" s="1"/>
  <c r="BG298" i="1"/>
  <c r="BG299" i="1" s="1"/>
  <c r="AK299" i="1"/>
  <c r="AF330" i="1"/>
  <c r="BF329" i="1"/>
  <c r="BF330" i="1" s="1"/>
  <c r="AI330" i="1"/>
  <c r="BG329" i="1"/>
  <c r="BG330" i="1" s="1"/>
  <c r="AF82" i="1"/>
  <c r="BF81" i="1"/>
  <c r="BF82" i="1" s="1"/>
  <c r="AR733" i="1"/>
  <c r="AX508" i="1"/>
  <c r="BF507" i="1"/>
  <c r="BF508" i="1" s="1"/>
  <c r="AN477" i="1"/>
  <c r="BF476" i="1"/>
  <c r="BF477" i="1" s="1"/>
  <c r="BF662" i="1"/>
  <c r="BF663" i="1" s="1"/>
  <c r="AF663" i="1"/>
  <c r="AN353" i="1"/>
  <c r="BF352" i="1"/>
  <c r="BF353" i="1" s="1"/>
  <c r="BG352" i="1"/>
  <c r="BG353" i="1" s="1"/>
  <c r="AG353" i="1"/>
  <c r="AG415" i="1"/>
  <c r="BG414" i="1"/>
  <c r="BG415" i="1" s="1"/>
  <c r="AF601" i="1"/>
  <c r="BF600" i="1"/>
  <c r="BF601" i="1" s="1"/>
  <c r="AG260" i="1"/>
  <c r="BG259" i="1"/>
  <c r="BG260" i="1" s="1"/>
  <c r="AG43" i="1"/>
  <c r="BG42" i="1"/>
  <c r="BG43" i="1" s="1"/>
  <c r="AG756" i="1"/>
  <c r="BG755" i="1"/>
  <c r="BG756" i="1" s="1"/>
  <c r="BG507" i="1"/>
  <c r="BG508" i="1" s="1"/>
  <c r="AK508" i="1"/>
  <c r="BF259" i="1"/>
  <c r="BF260" i="1" s="1"/>
  <c r="AF260" i="1"/>
  <c r="BG724" i="1"/>
  <c r="BG725" i="1" s="1"/>
  <c r="BG817" i="1"/>
  <c r="BG818" i="1" s="1"/>
  <c r="BG879" i="1"/>
  <c r="BG880" i="1" s="1"/>
  <c r="AG880" i="1"/>
  <c r="BG848" i="1"/>
  <c r="BG849" i="1" s="1"/>
  <c r="AM849" i="1"/>
  <c r="AJ756" i="1"/>
  <c r="BF755" i="1"/>
  <c r="BF756" i="1" s="1"/>
  <c r="BF228" i="1"/>
  <c r="BF229" i="1" s="1"/>
  <c r="AL229" i="1"/>
  <c r="AI74" i="1"/>
  <c r="BG73" i="1"/>
  <c r="BG74" i="1" s="1"/>
  <c r="BF693" i="1"/>
  <c r="BF694" i="1" s="1"/>
  <c r="AF694" i="1"/>
  <c r="AK601" i="1"/>
  <c r="BG600" i="1"/>
  <c r="BG601" i="1" s="1"/>
  <c r="AQ725" i="1"/>
  <c r="BF879" i="1"/>
  <c r="BG476" i="1"/>
  <c r="BG477" i="1" s="1"/>
  <c r="AI477" i="1"/>
  <c r="AW539" i="1"/>
  <c r="BG538" i="1"/>
  <c r="BG539" i="1" s="1"/>
  <c r="BF73" i="1"/>
  <c r="BF74" i="1" s="1"/>
  <c r="AJ74" i="1"/>
  <c r="BF817" i="1"/>
  <c r="BF818" i="1" s="1"/>
  <c r="AF818" i="1"/>
  <c r="AR415" i="1"/>
  <c r="BF414" i="1"/>
  <c r="BF415" i="1" s="1"/>
  <c r="AF725" i="1"/>
  <c r="BG693" i="1"/>
  <c r="BG694" i="1" s="1"/>
  <c r="AK694" i="1"/>
  <c r="BG662" i="1"/>
  <c r="BG663" i="1" s="1"/>
  <c r="AG663" i="1"/>
  <c r="BG786" i="1"/>
  <c r="BG787" i="1" s="1"/>
  <c r="Z95" i="10"/>
  <c r="C95" i="10"/>
  <c r="H95" i="10"/>
  <c r="O93" i="10"/>
  <c r="O86" i="10"/>
  <c r="O72" i="10"/>
  <c r="I73" i="10"/>
  <c r="I87" i="10"/>
  <c r="I85" i="10"/>
  <c r="BG8" i="10"/>
  <c r="O78" i="10"/>
  <c r="O71" i="10"/>
  <c r="O89" i="10"/>
  <c r="I75" i="10"/>
  <c r="I82" i="10"/>
  <c r="I79" i="10"/>
  <c r="O91" i="10"/>
  <c r="O90" i="10"/>
  <c r="I84" i="10"/>
  <c r="AA91" i="10"/>
  <c r="AA79" i="10"/>
  <c r="AA76" i="10"/>
  <c r="AA93" i="10"/>
  <c r="P78" i="10"/>
  <c r="P73" i="10"/>
  <c r="P90" i="10"/>
  <c r="P71" i="10"/>
  <c r="P77" i="10"/>
  <c r="P76" i="10"/>
  <c r="P91" i="10"/>
  <c r="P72" i="10"/>
  <c r="P93" i="10"/>
  <c r="P88" i="10"/>
  <c r="P80" i="10"/>
  <c r="P92" i="10"/>
  <c r="P94" i="10"/>
  <c r="BF880" i="1"/>
  <c r="BJ901" i="1"/>
  <c r="BR901" i="1"/>
  <c r="I78" i="10"/>
  <c r="I80" i="10"/>
  <c r="I89" i="10"/>
  <c r="I83" i="10"/>
  <c r="I91" i="10"/>
  <c r="I92" i="10"/>
  <c r="I86" i="10"/>
  <c r="I93" i="10"/>
  <c r="I90" i="10"/>
  <c r="I81" i="10"/>
  <c r="I74" i="10"/>
  <c r="I71" i="10"/>
  <c r="I72" i="10"/>
  <c r="I88" i="10"/>
  <c r="BV901" i="1"/>
  <c r="O92" i="10"/>
  <c r="O79" i="10"/>
  <c r="O77" i="10"/>
  <c r="O76" i="10"/>
  <c r="O85" i="10"/>
  <c r="O84" i="10"/>
  <c r="O75" i="10"/>
  <c r="O87" i="10"/>
  <c r="O94" i="10"/>
  <c r="O83" i="10"/>
  <c r="O81" i="10"/>
  <c r="O74" i="10"/>
  <c r="Y95" i="10"/>
  <c r="BZ901" i="1"/>
  <c r="CH901" i="1"/>
  <c r="BN901" i="1"/>
  <c r="S77" i="10"/>
  <c r="S82" i="10"/>
  <c r="S72" i="10"/>
  <c r="S91" i="10"/>
  <c r="S73" i="10"/>
  <c r="S76" i="10"/>
  <c r="S89" i="10"/>
  <c r="S71" i="10"/>
  <c r="S78" i="10"/>
  <c r="S88" i="10"/>
  <c r="S92" i="10"/>
  <c r="S80" i="10"/>
  <c r="S90" i="10"/>
  <c r="S83" i="10"/>
  <c r="S86" i="10"/>
  <c r="S79" i="10"/>
  <c r="S81" i="10"/>
  <c r="CJ901" i="1"/>
  <c r="G35" i="11"/>
  <c r="D38" i="11"/>
  <c r="D41" i="11"/>
  <c r="D62" i="11" a="1"/>
  <c r="D62" i="11" s="1"/>
  <c r="D64" i="11" a="1"/>
  <c r="D64" i="11" s="1"/>
  <c r="D65" i="11" a="1"/>
  <c r="D65" i="11" s="1"/>
  <c r="D63" i="11" a="1"/>
  <c r="D63" i="11" s="1"/>
  <c r="W95" i="5"/>
  <c r="CJ870" i="1"/>
  <c r="L95" i="10"/>
  <c r="E95" i="5"/>
  <c r="J95" i="5"/>
  <c r="U95" i="10"/>
  <c r="AF10" i="10"/>
  <c r="BF10" i="10" s="1"/>
  <c r="BF12" i="10" s="1"/>
  <c r="AB12" i="10"/>
  <c r="CF808" i="1"/>
  <c r="BT808" i="1"/>
  <c r="CE808" i="1"/>
  <c r="BX808" i="1"/>
  <c r="CB808" i="1"/>
  <c r="N74" i="10"/>
  <c r="BP808" i="1"/>
  <c r="CA808" i="1"/>
  <c r="BW808" i="1"/>
  <c r="BS808" i="1"/>
  <c r="BO808" i="1"/>
  <c r="BK808" i="1"/>
  <c r="Q83" i="10"/>
  <c r="Q85" i="10"/>
  <c r="Q86" i="10"/>
  <c r="Q73" i="10"/>
  <c r="Q82" i="10"/>
  <c r="Q93" i="10"/>
  <c r="Q78" i="10"/>
  <c r="Q87" i="10"/>
  <c r="Q72" i="10"/>
  <c r="Q74" i="10"/>
  <c r="Q88" i="10"/>
  <c r="Q94" i="10"/>
  <c r="Q80" i="10"/>
  <c r="Q90" i="10"/>
  <c r="Q92" i="10"/>
  <c r="Q75" i="10"/>
  <c r="Q89" i="10"/>
  <c r="Q84" i="10"/>
  <c r="Q77" i="10"/>
  <c r="Q76" i="10"/>
  <c r="Q81" i="10"/>
  <c r="Q91" i="10"/>
  <c r="X95" i="5"/>
  <c r="F77" i="10"/>
  <c r="F75" i="10"/>
  <c r="F92" i="10"/>
  <c r="F86" i="10"/>
  <c r="F84" i="10"/>
  <c r="F78" i="10"/>
  <c r="F73" i="10"/>
  <c r="F89" i="10"/>
  <c r="F93" i="10"/>
  <c r="F91" i="10"/>
  <c r="F83" i="10"/>
  <c r="F90" i="10"/>
  <c r="F85" i="10"/>
  <c r="F76" i="10"/>
  <c r="F71" i="10"/>
  <c r="F72" i="10"/>
  <c r="F81" i="10"/>
  <c r="F82" i="10"/>
  <c r="F88" i="10"/>
  <c r="F87" i="10"/>
  <c r="F79" i="10"/>
  <c r="F74" i="10"/>
  <c r="F80" i="10"/>
  <c r="F94" i="10"/>
  <c r="D95" i="10"/>
  <c r="N79" i="10"/>
  <c r="N92" i="10"/>
  <c r="N91" i="10"/>
  <c r="N84" i="10"/>
  <c r="N85" i="10"/>
  <c r="N87" i="10"/>
  <c r="N77" i="10"/>
  <c r="N81" i="10"/>
  <c r="N78" i="10"/>
  <c r="N72" i="10"/>
  <c r="N73" i="10"/>
  <c r="N88" i="10"/>
  <c r="N94" i="10"/>
  <c r="N89" i="10"/>
  <c r="J75" i="10"/>
  <c r="J84" i="10"/>
  <c r="J81" i="10"/>
  <c r="J85" i="10"/>
  <c r="J92" i="10"/>
  <c r="J83" i="10"/>
  <c r="J74" i="10"/>
  <c r="J72" i="10"/>
  <c r="J86" i="10"/>
  <c r="J90" i="10"/>
  <c r="J79" i="10"/>
  <c r="J77" i="10"/>
  <c r="J71" i="10"/>
  <c r="J80" i="10"/>
  <c r="J76" i="10"/>
  <c r="J94" i="10"/>
  <c r="J87" i="10"/>
  <c r="J89" i="10"/>
  <c r="J93" i="10"/>
  <c r="J91" i="10"/>
  <c r="J82" i="10"/>
  <c r="J78" i="10"/>
  <c r="J73" i="10"/>
  <c r="J88" i="10"/>
  <c r="G77" i="10"/>
  <c r="G85" i="10"/>
  <c r="G71" i="10"/>
  <c r="G73" i="10"/>
  <c r="G87" i="10"/>
  <c r="G94" i="10"/>
  <c r="G79" i="10"/>
  <c r="G86" i="10"/>
  <c r="G81" i="10"/>
  <c r="G90" i="10"/>
  <c r="G88" i="10"/>
  <c r="G75" i="10"/>
  <c r="G78" i="10"/>
  <c r="G76" i="10"/>
  <c r="G80" i="10"/>
  <c r="G89" i="10"/>
  <c r="G93" i="10"/>
  <c r="G72" i="10"/>
  <c r="G74" i="10"/>
  <c r="G82" i="10"/>
  <c r="G84" i="10"/>
  <c r="G92" i="10"/>
  <c r="G91" i="10"/>
  <c r="G83" i="10"/>
  <c r="AC31" i="10"/>
  <c r="AC74" i="10" s="1"/>
  <c r="V91" i="10"/>
  <c r="V78" i="10"/>
  <c r="V88" i="10"/>
  <c r="V82" i="10"/>
  <c r="V76" i="10"/>
  <c r="V80" i="10"/>
  <c r="V90" i="10"/>
  <c r="V92" i="10"/>
  <c r="V72" i="10"/>
  <c r="V74" i="10"/>
  <c r="V73" i="10"/>
  <c r="V85" i="10"/>
  <c r="V86" i="10"/>
  <c r="V83" i="10"/>
  <c r="V94" i="10"/>
  <c r="V81" i="10"/>
  <c r="V84" i="10"/>
  <c r="V89" i="10"/>
  <c r="V71" i="10"/>
  <c r="V75" i="10"/>
  <c r="V77" i="10"/>
  <c r="V87" i="10"/>
  <c r="V93" i="10"/>
  <c r="V79" i="10"/>
  <c r="W80" i="10"/>
  <c r="W90" i="10"/>
  <c r="W76" i="10"/>
  <c r="W73" i="10"/>
  <c r="W86" i="10"/>
  <c r="W94" i="10"/>
  <c r="W89" i="10"/>
  <c r="W71" i="10"/>
  <c r="W75" i="10"/>
  <c r="W78" i="10"/>
  <c r="W84" i="10"/>
  <c r="W74" i="10"/>
  <c r="W92" i="10"/>
  <c r="W79" i="10"/>
  <c r="W72" i="10"/>
  <c r="W88" i="10"/>
  <c r="W77" i="10"/>
  <c r="W87" i="10"/>
  <c r="W91" i="10"/>
  <c r="W82" i="10"/>
  <c r="W93" i="10"/>
  <c r="W85" i="10"/>
  <c r="W81" i="10"/>
  <c r="W83" i="10"/>
  <c r="O95" i="5"/>
  <c r="R89" i="10"/>
  <c r="R77" i="10"/>
  <c r="R71" i="10"/>
  <c r="R81" i="10"/>
  <c r="R73" i="10"/>
  <c r="R92" i="10"/>
  <c r="R78" i="10"/>
  <c r="R83" i="10"/>
  <c r="R90" i="10"/>
  <c r="R79" i="10"/>
  <c r="R72" i="10"/>
  <c r="R87" i="10"/>
  <c r="R88" i="10"/>
  <c r="R82" i="10"/>
  <c r="R86" i="10"/>
  <c r="R84" i="10"/>
  <c r="R74" i="10"/>
  <c r="R93" i="10"/>
  <c r="R80" i="10"/>
  <c r="R94" i="10"/>
  <c r="R76" i="10"/>
  <c r="R85" i="10"/>
  <c r="R75" i="10"/>
  <c r="R91" i="10"/>
  <c r="AB71" i="5"/>
  <c r="AB89" i="5"/>
  <c r="AB87" i="5"/>
  <c r="AB76" i="5"/>
  <c r="AB85" i="5"/>
  <c r="AB82" i="5"/>
  <c r="AB72" i="5"/>
  <c r="AB73" i="5"/>
  <c r="AB90" i="5"/>
  <c r="AB92" i="5"/>
  <c r="AB93" i="5"/>
  <c r="AB77" i="5"/>
  <c r="AB81" i="5"/>
  <c r="AB75" i="5"/>
  <c r="AB79" i="5"/>
  <c r="AB94" i="5"/>
  <c r="AB86" i="5"/>
  <c r="AB80" i="5"/>
  <c r="AB78" i="5"/>
  <c r="AB88" i="5"/>
  <c r="AB74" i="5"/>
  <c r="AB83" i="5"/>
  <c r="AB91" i="5"/>
  <c r="AB84" i="5"/>
  <c r="AB32" i="5"/>
  <c r="K95" i="5"/>
  <c r="E80" i="10"/>
  <c r="E90" i="10"/>
  <c r="E79" i="10"/>
  <c r="E84" i="10"/>
  <c r="E75" i="10"/>
  <c r="E89" i="10"/>
  <c r="E72" i="10"/>
  <c r="E74" i="10"/>
  <c r="E77" i="10"/>
  <c r="E87" i="10"/>
  <c r="E82" i="10"/>
  <c r="E85" i="10"/>
  <c r="E88" i="10"/>
  <c r="E71" i="10"/>
  <c r="E73" i="10"/>
  <c r="E86" i="10"/>
  <c r="E76" i="10"/>
  <c r="E93" i="10"/>
  <c r="E83" i="10"/>
  <c r="E91" i="10"/>
  <c r="E78" i="10"/>
  <c r="E94" i="10"/>
  <c r="E81" i="10"/>
  <c r="E92" i="10"/>
  <c r="T91" i="10"/>
  <c r="T86" i="10"/>
  <c r="T83" i="10"/>
  <c r="T80" i="10"/>
  <c r="T74" i="10"/>
  <c r="T88" i="10"/>
  <c r="T89" i="10"/>
  <c r="T92" i="10"/>
  <c r="T73" i="10"/>
  <c r="T71" i="10"/>
  <c r="T85" i="10"/>
  <c r="T79" i="10"/>
  <c r="T93" i="10"/>
  <c r="T94" i="10"/>
  <c r="T84" i="10"/>
  <c r="T77" i="10"/>
  <c r="T72" i="10"/>
  <c r="T81" i="10"/>
  <c r="T90" i="10"/>
  <c r="T78" i="10"/>
  <c r="T87" i="10"/>
  <c r="T76" i="10"/>
  <c r="T82" i="10"/>
  <c r="T75" i="10"/>
  <c r="BG12" i="10"/>
  <c r="B72" i="10"/>
  <c r="B85" i="10"/>
  <c r="B76" i="10"/>
  <c r="B88" i="10"/>
  <c r="B89" i="10"/>
  <c r="B71" i="10"/>
  <c r="B82" i="10"/>
  <c r="B92" i="10"/>
  <c r="B93" i="10"/>
  <c r="B87" i="10"/>
  <c r="B73" i="10"/>
  <c r="B83" i="10"/>
  <c r="B78" i="10"/>
  <c r="B86" i="10"/>
  <c r="B74" i="10"/>
  <c r="B75" i="10"/>
  <c r="B77" i="10"/>
  <c r="B81" i="10"/>
  <c r="B80" i="10"/>
  <c r="B94" i="10"/>
  <c r="B84" i="10"/>
  <c r="B79" i="10"/>
  <c r="B91" i="10"/>
  <c r="B90" i="10"/>
  <c r="AB31" i="10"/>
  <c r="AB72" i="10" s="1"/>
  <c r="AC95" i="9"/>
  <c r="AA95" i="10"/>
  <c r="S95" i="10" l="1"/>
  <c r="I95" i="10"/>
  <c r="P95" i="10"/>
  <c r="O95" i="10"/>
  <c r="D42" i="11"/>
  <c r="D47" i="11"/>
  <c r="D51" i="11"/>
  <c r="D43" i="11"/>
  <c r="D49" i="11"/>
  <c r="B65" i="10"/>
  <c r="D44" i="11"/>
  <c r="B65" i="9"/>
  <c r="E47" i="11"/>
  <c r="D66" i="11"/>
  <c r="E66" i="11"/>
  <c r="E46" i="11"/>
  <c r="AB32" i="9"/>
  <c r="E49" i="11"/>
  <c r="D67" i="11"/>
  <c r="E51" i="11"/>
  <c r="B65" i="8"/>
  <c r="E44" i="11"/>
  <c r="E45" i="11"/>
  <c r="E48" i="11"/>
  <c r="AC32" i="9" s="1"/>
  <c r="E67" i="11"/>
  <c r="E43" i="11"/>
  <c r="AC32" i="10"/>
  <c r="F95" i="10"/>
  <c r="N95" i="10"/>
  <c r="Q95" i="10"/>
  <c r="G95" i="10"/>
  <c r="T95" i="10"/>
  <c r="E95" i="10"/>
  <c r="R95" i="10"/>
  <c r="W95" i="10"/>
  <c r="J95" i="10"/>
  <c r="V95" i="10"/>
  <c r="AC76" i="10"/>
  <c r="AC80" i="10"/>
  <c r="AC85" i="10"/>
  <c r="AC88" i="10"/>
  <c r="AC78" i="10"/>
  <c r="AC89" i="10"/>
  <c r="AC82" i="10"/>
  <c r="AC79" i="10"/>
  <c r="AC94" i="10"/>
  <c r="AC83" i="10"/>
  <c r="AC86" i="10"/>
  <c r="AC72" i="10"/>
  <c r="AC71" i="10"/>
  <c r="AC92" i="10"/>
  <c r="AC75" i="10"/>
  <c r="AC73" i="10"/>
  <c r="AC91" i="10"/>
  <c r="AC81" i="10"/>
  <c r="AC87" i="10"/>
  <c r="AC84" i="10"/>
  <c r="AC93" i="10"/>
  <c r="AC90" i="10"/>
  <c r="AB95" i="5"/>
  <c r="AC77" i="10"/>
  <c r="B95" i="10"/>
  <c r="AB84" i="10"/>
  <c r="AB77" i="10"/>
  <c r="AB75" i="10"/>
  <c r="AB81" i="10"/>
  <c r="AB94" i="10"/>
  <c r="AB92" i="10"/>
  <c r="AB76" i="10"/>
  <c r="AB91" i="10"/>
  <c r="AB74" i="10"/>
  <c r="AB83" i="10"/>
  <c r="AB87" i="10"/>
  <c r="AB89" i="10"/>
  <c r="AB88" i="10"/>
  <c r="AB79" i="10"/>
  <c r="AB85" i="10"/>
  <c r="AB82" i="10"/>
  <c r="AB93" i="10"/>
  <c r="AB86" i="10"/>
  <c r="AB71" i="10"/>
  <c r="AB73" i="10"/>
  <c r="AB78" i="10"/>
  <c r="AB90" i="10"/>
  <c r="AB32" i="10"/>
  <c r="AB80" i="10"/>
  <c r="E52" i="11" l="1"/>
  <c r="E53" i="11" s="1"/>
  <c r="Z49" i="8"/>
  <c r="Y41" i="8"/>
  <c r="I52" i="8"/>
  <c r="D58" i="8"/>
  <c r="G47" i="8"/>
  <c r="E56" i="8"/>
  <c r="T56" i="8"/>
  <c r="K40" i="8"/>
  <c r="F56" i="8"/>
  <c r="W48" i="8"/>
  <c r="K42" i="8"/>
  <c r="F52" i="8"/>
  <c r="L44" i="8"/>
  <c r="Z59" i="8"/>
  <c r="S56" i="8"/>
  <c r="M44" i="8"/>
  <c r="H56" i="8"/>
  <c r="Z39" i="8"/>
  <c r="U57" i="8"/>
  <c r="M42" i="8"/>
  <c r="D56" i="8"/>
  <c r="Y49" i="8"/>
  <c r="T59" i="8"/>
  <c r="V58" i="8"/>
  <c r="S50" i="8"/>
  <c r="L54" i="8"/>
  <c r="Q48" i="8"/>
  <c r="U55" i="8"/>
  <c r="P59" i="8"/>
  <c r="I44" i="8"/>
  <c r="F42" i="8"/>
  <c r="X49" i="8"/>
  <c r="O56" i="8"/>
  <c r="C51" i="8"/>
  <c r="S55" i="8"/>
  <c r="W54" i="8"/>
  <c r="P41" i="8"/>
  <c r="H55" i="8"/>
  <c r="O51" i="8"/>
  <c r="M51" i="8"/>
  <c r="M58" i="8"/>
  <c r="D59" i="8"/>
  <c r="H42" i="8"/>
  <c r="V40" i="8"/>
  <c r="AA47" i="8"/>
  <c r="V45" i="8"/>
  <c r="O39" i="8"/>
  <c r="G43" i="8"/>
  <c r="F51" i="8"/>
  <c r="B46" i="8"/>
  <c r="M39" i="8"/>
  <c r="N45" i="8"/>
  <c r="V48" i="8"/>
  <c r="H44" i="8"/>
  <c r="F45" i="8"/>
  <c r="U56" i="8"/>
  <c r="X39" i="8"/>
  <c r="W45" i="8"/>
  <c r="I42" i="8"/>
  <c r="Q59" i="8"/>
  <c r="V47" i="8"/>
  <c r="W43" i="8"/>
  <c r="D42" i="8"/>
  <c r="N57" i="8"/>
  <c r="G39" i="8"/>
  <c r="G46" i="8"/>
  <c r="J51" i="8"/>
  <c r="U48" i="8"/>
  <c r="O52" i="8"/>
  <c r="I45" i="8"/>
  <c r="Y40" i="8"/>
  <c r="K58" i="8"/>
  <c r="U58" i="8"/>
  <c r="P44" i="8"/>
  <c r="C42" i="8"/>
  <c r="R52" i="8"/>
  <c r="N56" i="8"/>
  <c r="E47" i="8"/>
  <c r="O58" i="8"/>
  <c r="E39" i="8"/>
  <c r="T46" i="8"/>
  <c r="L41" i="8"/>
  <c r="G52" i="8"/>
  <c r="T40" i="8"/>
  <c r="R59" i="8"/>
  <c r="Q39" i="8"/>
  <c r="L39" i="8"/>
  <c r="G45" i="8"/>
  <c r="Y57" i="8"/>
  <c r="AA48" i="8"/>
  <c r="D39" i="8"/>
  <c r="I48" i="8"/>
  <c r="D49" i="8"/>
  <c r="J39" i="8"/>
  <c r="W58" i="8"/>
  <c r="E55" i="8"/>
  <c r="T51" i="8"/>
  <c r="E57" i="8"/>
  <c r="Y46" i="8"/>
  <c r="C57" i="8"/>
  <c r="N39" i="8"/>
  <c r="J44" i="8"/>
  <c r="K49" i="8"/>
  <c r="H43" i="8"/>
  <c r="Y47" i="8"/>
  <c r="Q56" i="8"/>
  <c r="AA55" i="8"/>
  <c r="R48" i="8"/>
  <c r="AA56" i="8"/>
  <c r="D40" i="8"/>
  <c r="L43" i="8"/>
  <c r="P58" i="8"/>
  <c r="E46" i="8"/>
  <c r="R53" i="8"/>
  <c r="Q55" i="8"/>
  <c r="D48" i="8"/>
  <c r="N51" i="8"/>
  <c r="W41" i="8"/>
  <c r="G48" i="8"/>
  <c r="S54" i="8"/>
  <c r="X50" i="8"/>
  <c r="E58" i="8"/>
  <c r="K44" i="8"/>
  <c r="T45" i="8"/>
  <c r="W49" i="8"/>
  <c r="L58" i="8"/>
  <c r="S45" i="8"/>
  <c r="U47" i="8"/>
  <c r="I55" i="8"/>
  <c r="V41" i="8"/>
  <c r="S53" i="8"/>
  <c r="I51" i="8"/>
  <c r="P40" i="8"/>
  <c r="O46" i="8"/>
  <c r="G51" i="8"/>
  <c r="M59" i="8"/>
  <c r="C53" i="8"/>
  <c r="U52" i="8"/>
  <c r="K54" i="8"/>
  <c r="W47" i="8"/>
  <c r="D57" i="8"/>
  <c r="M41" i="8"/>
  <c r="H48" i="8"/>
  <c r="U42" i="8"/>
  <c r="I49" i="8"/>
  <c r="H49" i="8"/>
  <c r="F46" i="8"/>
  <c r="T50" i="8"/>
  <c r="Q58" i="8"/>
  <c r="C50" i="8"/>
  <c r="B45" i="8"/>
  <c r="U54" i="8"/>
  <c r="B54" i="8"/>
  <c r="H52" i="8"/>
  <c r="G40" i="8"/>
  <c r="Y58" i="8"/>
  <c r="E54" i="8"/>
  <c r="Q47" i="8"/>
  <c r="M46" i="8"/>
  <c r="Y54" i="8"/>
  <c r="J58" i="8"/>
  <c r="H59" i="8"/>
  <c r="H53" i="8"/>
  <c r="U49" i="8"/>
  <c r="AA50" i="8"/>
  <c r="AA58" i="8"/>
  <c r="S47" i="8"/>
  <c r="D55" i="8"/>
  <c r="Y50" i="8"/>
  <c r="H41" i="8"/>
  <c r="Z51" i="8"/>
  <c r="Q54" i="8"/>
  <c r="X52" i="8"/>
  <c r="D53" i="8"/>
  <c r="N53" i="8"/>
  <c r="Y52" i="8"/>
  <c r="F54" i="8"/>
  <c r="F44" i="8"/>
  <c r="P42" i="8"/>
  <c r="O43" i="8"/>
  <c r="E52" i="8"/>
  <c r="X53" i="8"/>
  <c r="U59" i="8"/>
  <c r="P43" i="8"/>
  <c r="W52" i="8"/>
  <c r="I43" i="8"/>
  <c r="T41" i="8"/>
  <c r="Q51" i="8"/>
  <c r="R46" i="8"/>
  <c r="J46" i="8"/>
  <c r="V39" i="8"/>
  <c r="Q46" i="8"/>
  <c r="L45" i="8"/>
  <c r="H54" i="8"/>
  <c r="J45" i="8"/>
  <c r="R41" i="8"/>
  <c r="B55" i="8"/>
  <c r="O59" i="8"/>
  <c r="X58" i="8"/>
  <c r="M43" i="8"/>
  <c r="J48" i="8"/>
  <c r="R50" i="8"/>
  <c r="N47" i="8"/>
  <c r="T54" i="8"/>
  <c r="Z54" i="8"/>
  <c r="M56" i="8"/>
  <c r="F47" i="8"/>
  <c r="L57" i="8"/>
  <c r="G44" i="8"/>
  <c r="G42" i="8"/>
  <c r="J41" i="8"/>
  <c r="W53" i="8"/>
  <c r="V53" i="8"/>
  <c r="U53" i="8"/>
  <c r="V43" i="8"/>
  <c r="M45" i="8"/>
  <c r="W50" i="8"/>
  <c r="J55" i="8"/>
  <c r="R49" i="8"/>
  <c r="Z43" i="8"/>
  <c r="T53" i="8"/>
  <c r="P51" i="8"/>
  <c r="B44" i="8"/>
  <c r="C52" i="8"/>
  <c r="L59" i="8"/>
  <c r="V51" i="8"/>
  <c r="P55" i="8"/>
  <c r="Q57" i="8"/>
  <c r="K48" i="8"/>
  <c r="Z52" i="8"/>
  <c r="T57" i="8"/>
  <c r="X56" i="8"/>
  <c r="E41" i="8"/>
  <c r="Y44" i="8"/>
  <c r="B48" i="8"/>
  <c r="M52" i="8"/>
  <c r="G58" i="8"/>
  <c r="AA43" i="8"/>
  <c r="E49" i="8"/>
  <c r="H45" i="8"/>
  <c r="H51" i="8"/>
  <c r="Z46" i="8"/>
  <c r="J52" i="8"/>
  <c r="O41" i="8"/>
  <c r="E44" i="8"/>
  <c r="E48" i="8"/>
  <c r="X51" i="8"/>
  <c r="Y56" i="8"/>
  <c r="AA41" i="8"/>
  <c r="X48" i="8"/>
  <c r="D45" i="8"/>
  <c r="S52" i="8"/>
  <c r="L52" i="8"/>
  <c r="U46" i="8"/>
  <c r="H39" i="8"/>
  <c r="I50" i="8"/>
  <c r="B56" i="8"/>
  <c r="F55" i="8"/>
  <c r="R43" i="8"/>
  <c r="F59" i="8"/>
  <c r="P52" i="8"/>
  <c r="O54" i="8"/>
  <c r="T42" i="8"/>
  <c r="AA59" i="8"/>
  <c r="N48" i="8"/>
  <c r="J57" i="8"/>
  <c r="U41" i="8"/>
  <c r="M47" i="8"/>
  <c r="P45" i="8"/>
  <c r="W40" i="8"/>
  <c r="T39" i="8"/>
  <c r="V52" i="8"/>
  <c r="D44" i="8"/>
  <c r="AA57" i="8"/>
  <c r="X43" i="8"/>
  <c r="L50" i="8"/>
  <c r="N50" i="8"/>
  <c r="V42" i="8"/>
  <c r="G56" i="8"/>
  <c r="O49" i="8"/>
  <c r="P50" i="8"/>
  <c r="C46" i="8"/>
  <c r="C48" i="8"/>
  <c r="T49" i="8"/>
  <c r="B53" i="8"/>
  <c r="X47" i="8"/>
  <c r="R47" i="8"/>
  <c r="S49" i="8"/>
  <c r="K53" i="8"/>
  <c r="Y59" i="8"/>
  <c r="F43" i="8"/>
  <c r="Y53" i="8"/>
  <c r="K56" i="8"/>
  <c r="AA44" i="8"/>
  <c r="W39" i="8"/>
  <c r="F39" i="8"/>
  <c r="I54" i="8"/>
  <c r="E51" i="8"/>
  <c r="Q44" i="8"/>
  <c r="Y45" i="8"/>
  <c r="L53" i="8"/>
  <c r="M53" i="8"/>
  <c r="B49" i="8"/>
  <c r="T43" i="8"/>
  <c r="J43" i="8"/>
  <c r="R57" i="8"/>
  <c r="Z40" i="8"/>
  <c r="I58" i="8"/>
  <c r="X54" i="8"/>
  <c r="F57" i="8"/>
  <c r="Z44" i="8"/>
  <c r="C39" i="8"/>
  <c r="D54" i="8"/>
  <c r="S39" i="8"/>
  <c r="C55" i="8"/>
  <c r="K45" i="8"/>
  <c r="B57" i="8"/>
  <c r="M50" i="8"/>
  <c r="F41" i="8"/>
  <c r="Y48" i="8"/>
  <c r="V49" i="8"/>
  <c r="S40" i="8"/>
  <c r="K52" i="8"/>
  <c r="S58" i="8"/>
  <c r="V57" i="8"/>
  <c r="T58" i="8"/>
  <c r="Z41" i="8"/>
  <c r="B58" i="8"/>
  <c r="Z42" i="8"/>
  <c r="L48" i="8"/>
  <c r="W57" i="8"/>
  <c r="B39" i="8"/>
  <c r="X57" i="8"/>
  <c r="K51" i="8"/>
  <c r="F50" i="8"/>
  <c r="V55" i="8"/>
  <c r="W42" i="8"/>
  <c r="G49" i="8"/>
  <c r="P48" i="8"/>
  <c r="K50" i="8"/>
  <c r="I47" i="8"/>
  <c r="T44" i="8"/>
  <c r="J56" i="8"/>
  <c r="C40" i="8"/>
  <c r="B59" i="8"/>
  <c r="B40" i="8"/>
  <c r="N43" i="8"/>
  <c r="R58" i="8"/>
  <c r="F48" i="8"/>
  <c r="AA52" i="8"/>
  <c r="N46" i="8"/>
  <c r="Q49" i="8"/>
  <c r="K39" i="8"/>
  <c r="Z45" i="8"/>
  <c r="I40" i="8"/>
  <c r="AA51" i="8"/>
  <c r="D51" i="8"/>
  <c r="F53" i="8"/>
  <c r="K41" i="8"/>
  <c r="I56" i="8"/>
  <c r="N55" i="8"/>
  <c r="T48" i="8"/>
  <c r="O42" i="8"/>
  <c r="Z55" i="8"/>
  <c r="M40" i="8"/>
  <c r="O47" i="8"/>
  <c r="P56" i="8"/>
  <c r="S48" i="8"/>
  <c r="R45" i="8"/>
  <c r="L51" i="8"/>
  <c r="R55" i="8"/>
  <c r="B43" i="8"/>
  <c r="C43" i="8"/>
  <c r="Z53" i="8"/>
  <c r="D43" i="8"/>
  <c r="N40" i="8"/>
  <c r="AA46" i="8"/>
  <c r="H47" i="8"/>
  <c r="K59" i="8"/>
  <c r="D47" i="8"/>
  <c r="N58" i="8"/>
  <c r="J40" i="8"/>
  <c r="H50" i="8"/>
  <c r="T52" i="8"/>
  <c r="X41" i="8"/>
  <c r="Q41" i="8"/>
  <c r="W59" i="8"/>
  <c r="R44" i="8"/>
  <c r="I57" i="8"/>
  <c r="L55" i="8"/>
  <c r="R39" i="8"/>
  <c r="AA49" i="8"/>
  <c r="Z48" i="8"/>
  <c r="Q43" i="8"/>
  <c r="K57" i="8"/>
  <c r="D46" i="8"/>
  <c r="S43" i="8"/>
  <c r="C56" i="8"/>
  <c r="V56" i="8"/>
  <c r="N59" i="8"/>
  <c r="N54" i="8"/>
  <c r="K55" i="8"/>
  <c r="AA42" i="8"/>
  <c r="R40" i="8"/>
  <c r="O55" i="8"/>
  <c r="T55" i="8"/>
  <c r="Q42" i="8"/>
  <c r="C49" i="8"/>
  <c r="C44" i="8"/>
  <c r="O48" i="8"/>
  <c r="J47" i="8"/>
  <c r="I46" i="8"/>
  <c r="Q53" i="8"/>
  <c r="R56" i="8"/>
  <c r="U40" i="8"/>
  <c r="H40" i="8"/>
  <c r="W55" i="8"/>
  <c r="Y42" i="8"/>
  <c r="P53" i="8"/>
  <c r="E53" i="8"/>
  <c r="X59" i="8"/>
  <c r="P49" i="8"/>
  <c r="I41" i="8"/>
  <c r="G57" i="8"/>
  <c r="M57" i="8"/>
  <c r="N41" i="8"/>
  <c r="B51" i="8"/>
  <c r="R42" i="8"/>
  <c r="C59" i="8"/>
  <c r="Q40" i="8"/>
  <c r="I59" i="8"/>
  <c r="E42" i="8"/>
  <c r="AA53" i="8"/>
  <c r="Q50" i="8"/>
  <c r="AA39" i="8"/>
  <c r="M49" i="8"/>
  <c r="R51" i="8"/>
  <c r="N42" i="8"/>
  <c r="AA45" i="8"/>
  <c r="G41" i="8"/>
  <c r="O53" i="8"/>
  <c r="Z57" i="8"/>
  <c r="F58" i="8"/>
  <c r="B41" i="8"/>
  <c r="W46" i="8"/>
  <c r="O50" i="8"/>
  <c r="M55" i="8"/>
  <c r="S44" i="8"/>
  <c r="N44" i="8"/>
  <c r="X46" i="8"/>
  <c r="W44" i="8"/>
  <c r="P54" i="8"/>
  <c r="K46" i="8"/>
  <c r="H46" i="8"/>
  <c r="X44" i="8"/>
  <c r="Y55" i="8"/>
  <c r="J50" i="8"/>
  <c r="B52" i="8"/>
  <c r="C41" i="8"/>
  <c r="Q45" i="8"/>
  <c r="D50" i="8"/>
  <c r="W51" i="8"/>
  <c r="S42" i="8"/>
  <c r="M54" i="8"/>
  <c r="G50" i="8"/>
  <c r="U43" i="8"/>
  <c r="C54" i="8"/>
  <c r="X55" i="8"/>
  <c r="E45" i="8"/>
  <c r="L40" i="8"/>
  <c r="P47" i="8"/>
  <c r="L47" i="8"/>
  <c r="B47" i="8"/>
  <c r="R54" i="8"/>
  <c r="C58" i="8"/>
  <c r="L42" i="8"/>
  <c r="P39" i="8"/>
  <c r="S59" i="8"/>
  <c r="B42" i="8"/>
  <c r="L46" i="8"/>
  <c r="V54" i="8"/>
  <c r="O40" i="8"/>
  <c r="Z58" i="8"/>
  <c r="E40" i="8"/>
  <c r="V44" i="8"/>
  <c r="Z50" i="8"/>
  <c r="I53" i="8"/>
  <c r="E50" i="8"/>
  <c r="Y51" i="8"/>
  <c r="G54" i="8"/>
  <c r="G55" i="8"/>
  <c r="S46" i="8"/>
  <c r="W56" i="8"/>
  <c r="S51" i="8"/>
  <c r="Z47" i="8"/>
  <c r="E59" i="8"/>
  <c r="X40" i="8"/>
  <c r="C45" i="8"/>
  <c r="K43" i="8"/>
  <c r="G59" i="8"/>
  <c r="O44" i="8"/>
  <c r="Q52" i="8"/>
  <c r="G53" i="8"/>
  <c r="X42" i="8"/>
  <c r="AA40" i="8"/>
  <c r="Z56" i="8"/>
  <c r="T47" i="8"/>
  <c r="J59" i="8"/>
  <c r="Y39" i="8"/>
  <c r="O45" i="8"/>
  <c r="V50" i="8"/>
  <c r="D52" i="8"/>
  <c r="AA54" i="8"/>
  <c r="X45" i="8"/>
  <c r="N52" i="8"/>
  <c r="K47" i="8"/>
  <c r="L56" i="8"/>
  <c r="S41" i="8"/>
  <c r="U50" i="8"/>
  <c r="B50" i="8"/>
  <c r="O57" i="8"/>
  <c r="M48" i="8"/>
  <c r="F49" i="8"/>
  <c r="J54" i="8"/>
  <c r="H58" i="8"/>
  <c r="J42" i="8"/>
  <c r="E43" i="8"/>
  <c r="H57" i="8"/>
  <c r="P57" i="8"/>
  <c r="U45" i="8"/>
  <c r="N49" i="8"/>
  <c r="U51" i="8"/>
  <c r="J53" i="8"/>
  <c r="J49" i="8"/>
  <c r="V59" i="8"/>
  <c r="U44" i="8"/>
  <c r="L49" i="8"/>
  <c r="Y43" i="8"/>
  <c r="F40" i="8"/>
  <c r="I39" i="8"/>
  <c r="V46" i="8"/>
  <c r="C47" i="8"/>
  <c r="D41" i="8"/>
  <c r="U39" i="8"/>
  <c r="S57" i="8"/>
  <c r="P46" i="8"/>
  <c r="AA52" i="10"/>
  <c r="I59" i="10"/>
  <c r="O46" i="10"/>
  <c r="B42" i="10"/>
  <c r="X46" i="10"/>
  <c r="L60" i="10"/>
  <c r="G51" i="10"/>
  <c r="E41" i="10"/>
  <c r="R44" i="10"/>
  <c r="P52" i="10"/>
  <c r="L51" i="10"/>
  <c r="F40" i="10"/>
  <c r="P49" i="10"/>
  <c r="O59" i="10"/>
  <c r="Z59" i="10"/>
  <c r="W44" i="10"/>
  <c r="H44" i="10"/>
  <c r="V42" i="10"/>
  <c r="S46" i="10"/>
  <c r="L43" i="10"/>
  <c r="X50" i="10"/>
  <c r="N46" i="10"/>
  <c r="I39" i="10"/>
  <c r="S43" i="10"/>
  <c r="N43" i="10"/>
  <c r="F50" i="10"/>
  <c r="U45" i="10"/>
  <c r="M58" i="10"/>
  <c r="E57" i="10"/>
  <c r="Z51" i="10"/>
  <c r="X47" i="10"/>
  <c r="S41" i="10"/>
  <c r="W39" i="10"/>
  <c r="Q46" i="10"/>
  <c r="M41" i="10"/>
  <c r="Q56" i="10"/>
  <c r="K52" i="10"/>
  <c r="Z57" i="10"/>
  <c r="D53" i="10"/>
  <c r="H49" i="10"/>
  <c r="K59" i="10"/>
  <c r="C44" i="10"/>
  <c r="V40" i="10"/>
  <c r="V52" i="10"/>
  <c r="D54" i="10"/>
  <c r="S44" i="10"/>
  <c r="Y50" i="10"/>
  <c r="N55" i="10"/>
  <c r="L50" i="10"/>
  <c r="I49" i="10"/>
  <c r="Q60" i="10"/>
  <c r="P50" i="10"/>
  <c r="J46" i="10"/>
  <c r="O56" i="10"/>
  <c r="N45" i="10"/>
  <c r="F54" i="10"/>
  <c r="G53" i="10"/>
  <c r="G41" i="10"/>
  <c r="B46" i="10"/>
  <c r="Z56" i="10"/>
  <c r="Z53" i="10"/>
  <c r="C57" i="10"/>
  <c r="T59" i="10"/>
  <c r="E44" i="10"/>
  <c r="P51" i="10"/>
  <c r="W42" i="10"/>
  <c r="M42" i="10"/>
  <c r="F47" i="10"/>
  <c r="W57" i="10"/>
  <c r="O45" i="10"/>
  <c r="O60" i="10"/>
  <c r="T43" i="10"/>
  <c r="P47" i="10"/>
  <c r="U44" i="10"/>
  <c r="Y57" i="10"/>
  <c r="S53" i="10"/>
  <c r="F49" i="10"/>
  <c r="E52" i="10"/>
  <c r="Y59" i="10"/>
  <c r="C52" i="10"/>
  <c r="V53" i="10"/>
  <c r="Z48" i="10"/>
  <c r="J47" i="10"/>
  <c r="W40" i="10"/>
  <c r="M56" i="10"/>
  <c r="K49" i="10"/>
  <c r="Q41" i="10"/>
  <c r="J54" i="10"/>
  <c r="Y46" i="10"/>
  <c r="N57" i="10"/>
  <c r="S48" i="10"/>
  <c r="Y56" i="10"/>
  <c r="W52" i="10"/>
  <c r="D39" i="10"/>
  <c r="E60" i="10"/>
  <c r="T57" i="10"/>
  <c r="I50" i="10"/>
  <c r="G42" i="10"/>
  <c r="J48" i="10"/>
  <c r="E54" i="10"/>
  <c r="U57" i="10"/>
  <c r="J60" i="10"/>
  <c r="S51" i="10"/>
  <c r="S50" i="10"/>
  <c r="L59" i="10"/>
  <c r="Y39" i="10"/>
  <c r="L58" i="10"/>
  <c r="U47" i="10"/>
  <c r="Y47" i="10"/>
  <c r="L40" i="10"/>
  <c r="Z55" i="10"/>
  <c r="P55" i="10"/>
  <c r="M45" i="10"/>
  <c r="B49" i="10"/>
  <c r="Q39" i="10"/>
  <c r="T58" i="10"/>
  <c r="Y52" i="10"/>
  <c r="S55" i="10"/>
  <c r="W47" i="10"/>
  <c r="C40" i="10"/>
  <c r="Y60" i="10"/>
  <c r="U55" i="10"/>
  <c r="J41" i="10"/>
  <c r="P40" i="10"/>
  <c r="B59" i="10"/>
  <c r="C48" i="10"/>
  <c r="AA45" i="10"/>
  <c r="O43" i="10"/>
  <c r="P56" i="10"/>
  <c r="B50" i="10"/>
  <c r="E46" i="10"/>
  <c r="R41" i="10"/>
  <c r="X41" i="10"/>
  <c r="K43" i="10"/>
  <c r="U41" i="10"/>
  <c r="I52" i="10"/>
  <c r="F46" i="10"/>
  <c r="M43" i="10"/>
  <c r="S47" i="10"/>
  <c r="V47" i="10"/>
  <c r="G59" i="10"/>
  <c r="Y42" i="10"/>
  <c r="P59" i="10"/>
  <c r="J59" i="10"/>
  <c r="T44" i="10"/>
  <c r="E55" i="10"/>
  <c r="I45" i="10"/>
  <c r="J49" i="10"/>
  <c r="H51" i="10"/>
  <c r="Z42" i="10"/>
  <c r="M52" i="10"/>
  <c r="F41" i="10"/>
  <c r="N60" i="10"/>
  <c r="S58" i="10"/>
  <c r="AA47" i="10"/>
  <c r="W50" i="10"/>
  <c r="T47" i="10"/>
  <c r="L49" i="10"/>
  <c r="D52" i="10"/>
  <c r="E50" i="10"/>
  <c r="O54" i="10"/>
  <c r="W43" i="10"/>
  <c r="I53" i="10"/>
  <c r="Q40" i="10"/>
  <c r="D49" i="10"/>
  <c r="N42" i="10"/>
  <c r="U60" i="10"/>
  <c r="M51" i="10"/>
  <c r="T51" i="10"/>
  <c r="N47" i="10"/>
  <c r="W46" i="10"/>
  <c r="E48" i="10"/>
  <c r="D45" i="10"/>
  <c r="N50" i="10"/>
  <c r="B47" i="10"/>
  <c r="S57" i="10"/>
  <c r="N58" i="10"/>
  <c r="Q42" i="10"/>
  <c r="F56" i="10"/>
  <c r="Q50" i="10"/>
  <c r="I48" i="10"/>
  <c r="K40" i="10"/>
  <c r="X51" i="10"/>
  <c r="R50" i="10"/>
  <c r="G39" i="10"/>
  <c r="K45" i="10"/>
  <c r="L55" i="10"/>
  <c r="D50" i="10"/>
  <c r="Y53" i="10"/>
  <c r="V39" i="10"/>
  <c r="AA40" i="10"/>
  <c r="H53" i="10"/>
  <c r="L54" i="10"/>
  <c r="P39" i="10"/>
  <c r="K48" i="10"/>
  <c r="W59" i="10"/>
  <c r="G57" i="10"/>
  <c r="W41" i="10"/>
  <c r="H46" i="10"/>
  <c r="AA41" i="10"/>
  <c r="I47" i="10"/>
  <c r="G40" i="10"/>
  <c r="F43" i="10"/>
  <c r="T48" i="10"/>
  <c r="G49" i="10"/>
  <c r="Q47" i="10"/>
  <c r="Z46" i="10"/>
  <c r="P57" i="10"/>
  <c r="N40" i="10"/>
  <c r="H39" i="10"/>
  <c r="Z41" i="10"/>
  <c r="M44" i="10"/>
  <c r="B52" i="10"/>
  <c r="C41" i="10"/>
  <c r="K53" i="10"/>
  <c r="J58" i="10"/>
  <c r="F44" i="10"/>
  <c r="H60" i="10"/>
  <c r="M54" i="10"/>
  <c r="L53" i="10"/>
  <c r="Q57" i="10"/>
  <c r="K60" i="10"/>
  <c r="O52" i="10"/>
  <c r="U52" i="10"/>
  <c r="B41" i="10"/>
  <c r="P44" i="10"/>
  <c r="R60" i="10"/>
  <c r="W54" i="10"/>
  <c r="I60" i="10"/>
  <c r="I43" i="10"/>
  <c r="J44" i="10"/>
  <c r="D40" i="10"/>
  <c r="C59" i="10"/>
  <c r="R54" i="10"/>
  <c r="R58" i="10"/>
  <c r="B56" i="10"/>
  <c r="V57" i="10"/>
  <c r="L42" i="10"/>
  <c r="D59" i="10"/>
  <c r="O53" i="10"/>
  <c r="O42" i="10"/>
  <c r="K46" i="10"/>
  <c r="T41" i="10"/>
  <c r="C51" i="10"/>
  <c r="B44" i="10"/>
  <c r="AA56" i="10"/>
  <c r="Z45" i="10"/>
  <c r="F53" i="10"/>
  <c r="K39" i="10"/>
  <c r="O39" i="10"/>
  <c r="V58" i="10"/>
  <c r="U51" i="10"/>
  <c r="O49" i="10"/>
  <c r="B43" i="10"/>
  <c r="N56" i="10"/>
  <c r="P53" i="10"/>
  <c r="AA57" i="10"/>
  <c r="G48" i="10"/>
  <c r="F39" i="10"/>
  <c r="E53" i="10"/>
  <c r="R48" i="10"/>
  <c r="D47" i="10"/>
  <c r="V59" i="10"/>
  <c r="E56" i="10"/>
  <c r="L46" i="10"/>
  <c r="S49" i="10"/>
  <c r="Y51" i="10"/>
  <c r="C47" i="10"/>
  <c r="H40" i="10"/>
  <c r="H50" i="10"/>
  <c r="P48" i="10"/>
  <c r="X42" i="10"/>
  <c r="E59" i="10"/>
  <c r="L48" i="10"/>
  <c r="B39" i="10"/>
  <c r="Q49" i="10"/>
  <c r="E58" i="10"/>
  <c r="V44" i="10"/>
  <c r="X60" i="10"/>
  <c r="C55" i="10"/>
  <c r="F58" i="10"/>
  <c r="R52" i="10"/>
  <c r="O51" i="10"/>
  <c r="Q52" i="10"/>
  <c r="K58" i="10"/>
  <c r="P43" i="10"/>
  <c r="E40" i="10"/>
  <c r="U39" i="10"/>
  <c r="X55" i="10"/>
  <c r="P58" i="10"/>
  <c r="K55" i="10"/>
  <c r="E39" i="10"/>
  <c r="U59" i="10"/>
  <c r="Y43" i="10"/>
  <c r="K56" i="10"/>
  <c r="W58" i="10"/>
  <c r="AA48" i="10"/>
  <c r="S42" i="10"/>
  <c r="AA55" i="10"/>
  <c r="X58" i="10"/>
  <c r="J56" i="10"/>
  <c r="K41" i="10"/>
  <c r="R43" i="10"/>
  <c r="H59" i="10"/>
  <c r="F59" i="10"/>
  <c r="C54" i="10"/>
  <c r="O58" i="10"/>
  <c r="D60" i="10"/>
  <c r="L39" i="10"/>
  <c r="D44" i="10"/>
  <c r="F57" i="10"/>
  <c r="N41" i="10"/>
  <c r="T45" i="10"/>
  <c r="V50" i="10"/>
  <c r="L47" i="10"/>
  <c r="M53" i="10"/>
  <c r="C53" i="10"/>
  <c r="X53" i="10"/>
  <c r="X49" i="10"/>
  <c r="D48" i="10"/>
  <c r="Y49" i="10"/>
  <c r="I46" i="10"/>
  <c r="S60" i="10"/>
  <c r="M40" i="10"/>
  <c r="N53" i="10"/>
  <c r="F52" i="10"/>
  <c r="R49" i="10"/>
  <c r="J52" i="10"/>
  <c r="Q58" i="10"/>
  <c r="G55" i="10"/>
  <c r="M55" i="10"/>
  <c r="AA42" i="10"/>
  <c r="O41" i="10"/>
  <c r="D57" i="10"/>
  <c r="T53" i="10"/>
  <c r="B51" i="10"/>
  <c r="B55" i="10"/>
  <c r="C39" i="10"/>
  <c r="G60" i="10"/>
  <c r="Y58" i="10"/>
  <c r="E42" i="10"/>
  <c r="C45" i="10"/>
  <c r="J42" i="10"/>
  <c r="T56" i="10"/>
  <c r="Y44" i="10"/>
  <c r="G56" i="10"/>
  <c r="S52" i="10"/>
  <c r="M50" i="10"/>
  <c r="E51" i="10"/>
  <c r="F45" i="10"/>
  <c r="R46" i="10"/>
  <c r="V43" i="10"/>
  <c r="I57" i="10"/>
  <c r="F51" i="10"/>
  <c r="M48" i="10"/>
  <c r="Q43" i="10"/>
  <c r="U42" i="10"/>
  <c r="U46" i="10"/>
  <c r="P45" i="10"/>
  <c r="X43" i="10"/>
  <c r="G52" i="10"/>
  <c r="B40" i="10"/>
  <c r="O48" i="10"/>
  <c r="O57" i="10"/>
  <c r="F42" i="10"/>
  <c r="R56" i="10"/>
  <c r="G47" i="10"/>
  <c r="M46" i="10"/>
  <c r="R51" i="10"/>
  <c r="K57" i="10"/>
  <c r="I54" i="10"/>
  <c r="C49" i="10"/>
  <c r="F60" i="10"/>
  <c r="AA60" i="10"/>
  <c r="AA39" i="10"/>
  <c r="U40" i="10"/>
  <c r="D56" i="10"/>
  <c r="I56" i="10"/>
  <c r="Q53" i="10"/>
  <c r="V45" i="10"/>
  <c r="Y40" i="10"/>
  <c r="L57" i="10"/>
  <c r="R47" i="10"/>
  <c r="W45" i="10"/>
  <c r="M47" i="10"/>
  <c r="Y41" i="10"/>
  <c r="N44" i="10"/>
  <c r="P60" i="10"/>
  <c r="U54" i="10"/>
  <c r="V55" i="10"/>
  <c r="D46" i="10"/>
  <c r="W53" i="10"/>
  <c r="K47" i="10"/>
  <c r="T39" i="10"/>
  <c r="R45" i="10"/>
  <c r="X44" i="10"/>
  <c r="Z60" i="10"/>
  <c r="H55" i="10"/>
  <c r="H58" i="10"/>
  <c r="B54" i="10"/>
  <c r="G50" i="10"/>
  <c r="K51" i="10"/>
  <c r="M57" i="10"/>
  <c r="D42" i="10"/>
  <c r="Z49" i="10"/>
  <c r="H48" i="10"/>
  <c r="P42" i="10"/>
  <c r="X57" i="10"/>
  <c r="P54" i="10"/>
  <c r="G44" i="10"/>
  <c r="AA51" i="10"/>
  <c r="Z39" i="10"/>
  <c r="Z40" i="10"/>
  <c r="J51" i="10"/>
  <c r="T49" i="10"/>
  <c r="H47" i="10"/>
  <c r="H45" i="10"/>
  <c r="H43" i="10"/>
  <c r="S39" i="10"/>
  <c r="C50" i="10"/>
  <c r="G45" i="10"/>
  <c r="E43" i="10"/>
  <c r="M39" i="10"/>
  <c r="Y55" i="10"/>
  <c r="T42" i="10"/>
  <c r="N59" i="10"/>
  <c r="D43" i="10"/>
  <c r="X45" i="10"/>
  <c r="AA49" i="10"/>
  <c r="T50" i="10"/>
  <c r="AA59" i="10"/>
  <c r="G54" i="10"/>
  <c r="Q55" i="10"/>
  <c r="N39" i="10"/>
  <c r="Y45" i="10"/>
  <c r="G43" i="10"/>
  <c r="I42" i="10"/>
  <c r="W60" i="10"/>
  <c r="L41" i="10"/>
  <c r="R40" i="10"/>
  <c r="C43" i="10"/>
  <c r="C56" i="10"/>
  <c r="K54" i="10"/>
  <c r="H52" i="10"/>
  <c r="T40" i="10"/>
  <c r="W55" i="10"/>
  <c r="S40" i="10"/>
  <c r="AA46" i="10"/>
  <c r="L45" i="10"/>
  <c r="Q44" i="10"/>
  <c r="D41" i="10"/>
  <c r="T54" i="10"/>
  <c r="C46" i="10"/>
  <c r="L52" i="10"/>
  <c r="Y48" i="10"/>
  <c r="D55" i="10"/>
  <c r="Z54" i="10"/>
  <c r="X54" i="10"/>
  <c r="M49" i="10"/>
  <c r="K44" i="10"/>
  <c r="F48" i="10"/>
  <c r="N52" i="10"/>
  <c r="E49" i="10"/>
  <c r="L56" i="10"/>
  <c r="U48" i="10"/>
  <c r="R42" i="10"/>
  <c r="Q51" i="10"/>
  <c r="B57" i="10"/>
  <c r="AA44" i="10"/>
  <c r="Z43" i="10"/>
  <c r="S56" i="10"/>
  <c r="W51" i="10"/>
  <c r="O50" i="10"/>
  <c r="J50" i="10"/>
  <c r="T52" i="10"/>
  <c r="C42" i="10"/>
  <c r="R59" i="10"/>
  <c r="V56" i="10"/>
  <c r="R53" i="10"/>
  <c r="B60" i="10"/>
  <c r="E47" i="10"/>
  <c r="W56" i="10"/>
  <c r="N51" i="10"/>
  <c r="H54" i="10"/>
  <c r="W48" i="10"/>
  <c r="U49" i="10"/>
  <c r="Z47" i="10"/>
  <c r="X56" i="10"/>
  <c r="Q45" i="10"/>
  <c r="U50" i="10"/>
  <c r="C58" i="10"/>
  <c r="H56" i="10"/>
  <c r="G46" i="10"/>
  <c r="Z44" i="10"/>
  <c r="B58" i="10"/>
  <c r="J57" i="10"/>
  <c r="Q54" i="10"/>
  <c r="X39" i="10"/>
  <c r="K42" i="10"/>
  <c r="O44" i="10"/>
  <c r="B53" i="10"/>
  <c r="M59" i="10"/>
  <c r="N54" i="10"/>
  <c r="U56" i="10"/>
  <c r="F55" i="10"/>
  <c r="T55" i="10"/>
  <c r="P41" i="10"/>
  <c r="Q59" i="10"/>
  <c r="O47" i="10"/>
  <c r="U43" i="10"/>
  <c r="J53" i="10"/>
  <c r="I58" i="10"/>
  <c r="Z50" i="10"/>
  <c r="I44" i="10"/>
  <c r="U58" i="10"/>
  <c r="V48" i="10"/>
  <c r="AA53" i="10"/>
  <c r="R55" i="10"/>
  <c r="E45" i="10"/>
  <c r="X59" i="10"/>
  <c r="J39" i="10"/>
  <c r="M60" i="10"/>
  <c r="AA43" i="10"/>
  <c r="W49" i="10"/>
  <c r="D51" i="10"/>
  <c r="I40" i="10"/>
  <c r="J43" i="10"/>
  <c r="H42" i="10"/>
  <c r="O55" i="10"/>
  <c r="Y54" i="10"/>
  <c r="B45" i="10"/>
  <c r="V54" i="10"/>
  <c r="X52" i="10"/>
  <c r="O40" i="10"/>
  <c r="J55" i="10"/>
  <c r="N49" i="10"/>
  <c r="D58" i="10"/>
  <c r="K50" i="10"/>
  <c r="Z52" i="10"/>
  <c r="I55" i="10"/>
  <c r="N48" i="10"/>
  <c r="S54" i="10"/>
  <c r="AA50" i="10"/>
  <c r="X40" i="10"/>
  <c r="Z58" i="10"/>
  <c r="L44" i="10"/>
  <c r="V51" i="10"/>
  <c r="C60" i="10"/>
  <c r="U53" i="10"/>
  <c r="P46" i="10"/>
  <c r="I51" i="10"/>
  <c r="T46" i="10"/>
  <c r="V49" i="10"/>
  <c r="H57" i="10"/>
  <c r="Q48" i="10"/>
  <c r="V41" i="10"/>
  <c r="H41" i="10"/>
  <c r="G58" i="10"/>
  <c r="T60" i="10"/>
  <c r="X48" i="10"/>
  <c r="S59" i="10"/>
  <c r="R57" i="10"/>
  <c r="B48" i="10"/>
  <c r="J40" i="10"/>
  <c r="AA58" i="10"/>
  <c r="R39" i="10"/>
  <c r="AA54" i="10"/>
  <c r="V60" i="10"/>
  <c r="S45" i="10"/>
  <c r="I41" i="10"/>
  <c r="V46" i="10"/>
  <c r="J45" i="10"/>
  <c r="D52" i="11"/>
  <c r="D53" i="11" s="1"/>
  <c r="AB32" i="8"/>
  <c r="D50" i="11"/>
  <c r="P54" i="5"/>
  <c r="O55" i="5"/>
  <c r="H40" i="5"/>
  <c r="J54" i="5"/>
  <c r="E47" i="5"/>
  <c r="F57" i="5"/>
  <c r="H51" i="5"/>
  <c r="O52" i="5"/>
  <c r="X48" i="5"/>
  <c r="O44" i="5"/>
  <c r="Q52" i="5"/>
  <c r="W56" i="5"/>
  <c r="K58" i="5"/>
  <c r="O48" i="5"/>
  <c r="C45" i="5"/>
  <c r="R55" i="5"/>
  <c r="I56" i="5"/>
  <c r="Z60" i="5"/>
  <c r="E44" i="5"/>
  <c r="E42" i="5"/>
  <c r="F46" i="5"/>
  <c r="I57" i="5"/>
  <c r="U43" i="5"/>
  <c r="J46" i="5"/>
  <c r="X46" i="5"/>
  <c r="I54" i="5"/>
  <c r="L50" i="5"/>
  <c r="H60" i="5"/>
  <c r="F45" i="5"/>
  <c r="C57" i="5"/>
  <c r="T45" i="5"/>
  <c r="M60" i="5"/>
  <c r="G51" i="5"/>
  <c r="K50" i="5"/>
  <c r="L54" i="5"/>
  <c r="F54" i="5"/>
  <c r="O43" i="5"/>
  <c r="K40" i="5"/>
  <c r="W51" i="5"/>
  <c r="P60" i="5"/>
  <c r="B48" i="5"/>
  <c r="O47" i="5"/>
  <c r="AA42" i="5"/>
  <c r="Z49" i="5"/>
  <c r="J44" i="5"/>
  <c r="V43" i="5"/>
  <c r="AA48" i="5"/>
  <c r="H42" i="5"/>
  <c r="U57" i="5"/>
  <c r="J49" i="5"/>
  <c r="T58" i="5"/>
  <c r="R50" i="5"/>
  <c r="Y40" i="5"/>
  <c r="AA55" i="5"/>
  <c r="S56" i="5"/>
  <c r="L43" i="5"/>
  <c r="E56" i="5"/>
  <c r="G59" i="5"/>
  <c r="F47" i="5"/>
  <c r="G55" i="5"/>
  <c r="I40" i="5"/>
  <c r="M46" i="5"/>
  <c r="K45" i="5"/>
  <c r="Z53" i="5"/>
  <c r="H44" i="5"/>
  <c r="J58" i="5"/>
  <c r="Y52" i="5"/>
  <c r="L51" i="5"/>
  <c r="T42" i="5"/>
  <c r="G50" i="5"/>
  <c r="C60" i="5"/>
  <c r="E41" i="5"/>
  <c r="C51" i="5"/>
  <c r="Q59" i="5"/>
  <c r="P43" i="5"/>
  <c r="X43" i="5"/>
  <c r="K49" i="5"/>
  <c r="B42" i="5"/>
  <c r="L40" i="5"/>
  <c r="E45" i="5"/>
  <c r="Y42" i="5"/>
  <c r="K52" i="5"/>
  <c r="N50" i="5"/>
  <c r="K54" i="5"/>
  <c r="AA56" i="5"/>
  <c r="N56" i="5"/>
  <c r="H48" i="5"/>
  <c r="F48" i="5"/>
  <c r="X49" i="5"/>
  <c r="I52" i="5"/>
  <c r="M41" i="5"/>
  <c r="L48" i="5"/>
  <c r="Q51" i="5"/>
  <c r="N40" i="5"/>
  <c r="AA49" i="5"/>
  <c r="X60" i="5"/>
  <c r="F55" i="5"/>
  <c r="Z41" i="5"/>
  <c r="G49" i="5"/>
  <c r="AA43" i="5"/>
  <c r="G52" i="5"/>
  <c r="X40" i="5"/>
  <c r="B43" i="5"/>
  <c r="V45" i="5"/>
  <c r="S40" i="5"/>
  <c r="K41" i="5"/>
  <c r="C58" i="5"/>
  <c r="R56" i="5"/>
  <c r="Q47" i="5"/>
  <c r="Y47" i="5"/>
  <c r="M47" i="5"/>
  <c r="W55" i="5"/>
  <c r="Z50" i="5"/>
  <c r="P47" i="5"/>
  <c r="N52" i="5"/>
  <c r="H46" i="5"/>
  <c r="T48" i="5"/>
  <c r="V56" i="5"/>
  <c r="C53" i="5"/>
  <c r="C47" i="5"/>
  <c r="D52" i="5"/>
  <c r="AA57" i="5"/>
  <c r="Z48" i="5"/>
  <c r="J56" i="5"/>
  <c r="T47" i="5"/>
  <c r="I42" i="5"/>
  <c r="L45" i="5"/>
  <c r="G47" i="5"/>
  <c r="G46" i="5"/>
  <c r="U48" i="5"/>
  <c r="J42" i="5"/>
  <c r="J60" i="5"/>
  <c r="F60" i="5"/>
  <c r="Y45" i="5"/>
  <c r="V51" i="5"/>
  <c r="R43" i="5"/>
  <c r="H59" i="5"/>
  <c r="B44" i="5"/>
  <c r="R42" i="5"/>
  <c r="D58" i="5"/>
  <c r="D46" i="5"/>
  <c r="E50" i="5"/>
  <c r="D43" i="5"/>
  <c r="R52" i="5"/>
  <c r="T40" i="5"/>
  <c r="F50" i="5"/>
  <c r="H49" i="5"/>
  <c r="W60" i="5"/>
  <c r="C59" i="5"/>
  <c r="C52" i="5"/>
  <c r="D42" i="5"/>
  <c r="F49" i="5"/>
  <c r="AA41" i="5"/>
  <c r="T50" i="5"/>
  <c r="AA53" i="5"/>
  <c r="W44" i="5"/>
  <c r="Z59" i="5"/>
  <c r="S42" i="5"/>
  <c r="P58" i="5"/>
  <c r="M52" i="5"/>
  <c r="L47" i="5"/>
  <c r="Q44" i="5"/>
  <c r="S57" i="5"/>
  <c r="V59" i="5"/>
  <c r="X59" i="5"/>
  <c r="C41" i="5"/>
  <c r="V46" i="5"/>
  <c r="L44" i="5"/>
  <c r="Z46" i="5"/>
  <c r="Y53" i="5"/>
  <c r="J47" i="5"/>
  <c r="J50" i="5"/>
  <c r="P55" i="5"/>
  <c r="P57" i="5"/>
  <c r="L49" i="5"/>
  <c r="E40" i="5"/>
  <c r="K60" i="5"/>
  <c r="K59" i="5"/>
  <c r="C42" i="5"/>
  <c r="G58" i="5"/>
  <c r="B46" i="5"/>
  <c r="Z58" i="5"/>
  <c r="S59" i="5"/>
  <c r="Y51" i="5"/>
  <c r="U40" i="5"/>
  <c r="D49" i="5"/>
  <c r="T57" i="5"/>
  <c r="S53" i="5"/>
  <c r="O49" i="5"/>
  <c r="Y56" i="5"/>
  <c r="Z42" i="5"/>
  <c r="B53" i="5"/>
  <c r="I45" i="5"/>
  <c r="B50" i="5"/>
  <c r="T44" i="5"/>
  <c r="F40" i="5"/>
  <c r="Y60" i="5"/>
  <c r="H55" i="5"/>
  <c r="N45" i="5"/>
  <c r="P46" i="5"/>
  <c r="AA60" i="5"/>
  <c r="W52" i="5"/>
  <c r="B52" i="5"/>
  <c r="Y50" i="5"/>
  <c r="Y43" i="5"/>
  <c r="H57" i="5"/>
  <c r="D57" i="5"/>
  <c r="R57" i="5"/>
  <c r="W58" i="5"/>
  <c r="D53" i="5"/>
  <c r="O57" i="5"/>
  <c r="N59" i="5"/>
  <c r="AA54" i="5"/>
  <c r="E49" i="5"/>
  <c r="X52" i="5"/>
  <c r="X55" i="5"/>
  <c r="N49" i="5"/>
  <c r="V50" i="5"/>
  <c r="N48" i="5"/>
  <c r="N41" i="5"/>
  <c r="Q46" i="5"/>
  <c r="S47" i="5"/>
  <c r="X51" i="5"/>
  <c r="W40" i="5"/>
  <c r="H43" i="5"/>
  <c r="W46" i="5"/>
  <c r="F58" i="5"/>
  <c r="Q53" i="5"/>
  <c r="I51" i="5"/>
  <c r="G41" i="5"/>
  <c r="Q43" i="5"/>
  <c r="X58" i="5"/>
  <c r="N42" i="5"/>
  <c r="H47" i="5"/>
  <c r="G48" i="5"/>
  <c r="I41" i="5"/>
  <c r="T46" i="5"/>
  <c r="U60" i="5"/>
  <c r="K44" i="5"/>
  <c r="O41" i="5"/>
  <c r="Z52" i="5"/>
  <c r="Q54" i="5"/>
  <c r="M45" i="5"/>
  <c r="S60" i="5"/>
  <c r="V57" i="5"/>
  <c r="T41" i="5"/>
  <c r="M55" i="5"/>
  <c r="S50" i="5"/>
  <c r="AA50" i="5"/>
  <c r="J52" i="5"/>
  <c r="X45" i="5"/>
  <c r="V42" i="5"/>
  <c r="V60" i="5"/>
  <c r="X47" i="5"/>
  <c r="W47" i="5"/>
  <c r="D40" i="5"/>
  <c r="R48" i="5"/>
  <c r="S46" i="5"/>
  <c r="L58" i="5"/>
  <c r="J57" i="5"/>
  <c r="Q58" i="5"/>
  <c r="C54" i="5"/>
  <c r="C48" i="5"/>
  <c r="B45" i="5"/>
  <c r="O46" i="5"/>
  <c r="D56" i="5"/>
  <c r="K53" i="5"/>
  <c r="M54" i="5"/>
  <c r="H52" i="5"/>
  <c r="U53" i="5"/>
  <c r="S52" i="5"/>
  <c r="P52" i="5"/>
  <c r="M50" i="5"/>
  <c r="E51" i="5"/>
  <c r="M42" i="5"/>
  <c r="G40" i="5"/>
  <c r="H58" i="5"/>
  <c r="AA47" i="5"/>
  <c r="M59" i="5"/>
  <c r="Q57" i="5"/>
  <c r="M53" i="5"/>
  <c r="B54" i="5"/>
  <c r="D55" i="5"/>
  <c r="D41" i="5"/>
  <c r="R49" i="5"/>
  <c r="R41" i="5"/>
  <c r="L60" i="5"/>
  <c r="B60" i="5"/>
  <c r="T51" i="5"/>
  <c r="X57" i="5"/>
  <c r="O56" i="5"/>
  <c r="K55" i="5"/>
  <c r="B56" i="5"/>
  <c r="W53" i="5"/>
  <c r="X42" i="5"/>
  <c r="C50" i="5"/>
  <c r="G54" i="5"/>
  <c r="I44" i="5"/>
  <c r="Q56" i="5"/>
  <c r="R46" i="5"/>
  <c r="X54" i="5"/>
  <c r="U44" i="5"/>
  <c r="D48" i="5"/>
  <c r="W57" i="5"/>
  <c r="K42" i="5"/>
  <c r="M44" i="5"/>
  <c r="Z51" i="5"/>
  <c r="O60" i="5"/>
  <c r="N57" i="5"/>
  <c r="N46" i="5"/>
  <c r="Q60" i="5"/>
  <c r="W48" i="5"/>
  <c r="Q41" i="5"/>
  <c r="Q55" i="5"/>
  <c r="T53" i="5"/>
  <c r="P48" i="5"/>
  <c r="R54" i="5"/>
  <c r="P42" i="5"/>
  <c r="O54" i="5"/>
  <c r="V40" i="5"/>
  <c r="W50" i="5"/>
  <c r="N55" i="5"/>
  <c r="U49" i="5"/>
  <c r="Z54" i="5"/>
  <c r="B49" i="5"/>
  <c r="Y57" i="5"/>
  <c r="E43" i="5"/>
  <c r="I59" i="5"/>
  <c r="Z47" i="5"/>
  <c r="J53" i="5"/>
  <c r="L46" i="5"/>
  <c r="R53" i="5"/>
  <c r="X53" i="5"/>
  <c r="E52" i="5"/>
  <c r="B51" i="5"/>
  <c r="N44" i="5"/>
  <c r="T52" i="5"/>
  <c r="S55" i="5"/>
  <c r="C43" i="5"/>
  <c r="I50" i="5"/>
  <c r="U54" i="5"/>
  <c r="J59" i="5"/>
  <c r="W54" i="5"/>
  <c r="O59" i="5"/>
  <c r="R58" i="5"/>
  <c r="J51" i="5"/>
  <c r="V53" i="5"/>
  <c r="R44" i="5"/>
  <c r="H53" i="5"/>
  <c r="N60" i="5"/>
  <c r="P45" i="5"/>
  <c r="W59" i="5"/>
  <c r="U55" i="5"/>
  <c r="E54" i="5"/>
  <c r="I48" i="5"/>
  <c r="N51" i="5"/>
  <c r="I55" i="5"/>
  <c r="AA51" i="5"/>
  <c r="B41" i="5"/>
  <c r="L53" i="5"/>
  <c r="J40" i="5"/>
  <c r="G60" i="5"/>
  <c r="S58" i="5"/>
  <c r="Y44" i="5"/>
  <c r="F56" i="5"/>
  <c r="AA46" i="5"/>
  <c r="I49" i="5"/>
  <c r="W49" i="5"/>
  <c r="AA59" i="5"/>
  <c r="U56" i="5"/>
  <c r="C56" i="5"/>
  <c r="M48" i="5"/>
  <c r="R45" i="5"/>
  <c r="V58" i="5"/>
  <c r="D47" i="5"/>
  <c r="C46" i="5"/>
  <c r="T55" i="5"/>
  <c r="P59" i="5"/>
  <c r="C40" i="5"/>
  <c r="E57" i="5"/>
  <c r="R60" i="5"/>
  <c r="Y55" i="5"/>
  <c r="J43" i="5"/>
  <c r="N43" i="5"/>
  <c r="P49" i="5"/>
  <c r="F59" i="5"/>
  <c r="V41" i="5"/>
  <c r="V47" i="5"/>
  <c r="E59" i="5"/>
  <c r="I46" i="5"/>
  <c r="T43" i="5"/>
  <c r="D44" i="5"/>
  <c r="B40" i="5"/>
  <c r="O42" i="5"/>
  <c r="F44" i="5"/>
  <c r="R59" i="5"/>
  <c r="D54" i="5"/>
  <c r="F41" i="5"/>
  <c r="N47" i="5"/>
  <c r="W43" i="5"/>
  <c r="E53" i="5"/>
  <c r="M43" i="5"/>
  <c r="Y49" i="5"/>
  <c r="W42" i="5"/>
  <c r="AA44" i="5"/>
  <c r="U50" i="5"/>
  <c r="F53" i="5"/>
  <c r="S45" i="5"/>
  <c r="K57" i="5"/>
  <c r="G57" i="5"/>
  <c r="G44" i="5"/>
  <c r="S54" i="5"/>
  <c r="T56" i="5"/>
  <c r="V55" i="5"/>
  <c r="O58" i="5"/>
  <c r="D45" i="5"/>
  <c r="Q50" i="5"/>
  <c r="W41" i="5"/>
  <c r="F42" i="5"/>
  <c r="AA52" i="5"/>
  <c r="M58" i="5"/>
  <c r="S48" i="5"/>
  <c r="T49" i="5"/>
  <c r="L59" i="5"/>
  <c r="L55" i="5"/>
  <c r="B57" i="5"/>
  <c r="E48" i="5"/>
  <c r="Y59" i="5"/>
  <c r="L57" i="5"/>
  <c r="W45" i="5"/>
  <c r="P56" i="5"/>
  <c r="L52" i="5"/>
  <c r="P51" i="5"/>
  <c r="Z56" i="5"/>
  <c r="Y54" i="5"/>
  <c r="R40" i="5"/>
  <c r="AA45" i="5"/>
  <c r="E55" i="5"/>
  <c r="X41" i="5"/>
  <c r="U42" i="5"/>
  <c r="H41" i="5"/>
  <c r="Z55" i="5"/>
  <c r="U41" i="5"/>
  <c r="B59" i="5"/>
  <c r="O45" i="5"/>
  <c r="I47" i="5"/>
  <c r="F51" i="5"/>
  <c r="J55" i="5"/>
  <c r="H45" i="5"/>
  <c r="U59" i="5"/>
  <c r="R47" i="5"/>
  <c r="L56" i="5"/>
  <c r="D60" i="5"/>
  <c r="G45" i="5"/>
  <c r="F43" i="5"/>
  <c r="U51" i="5"/>
  <c r="B58" i="5"/>
  <c r="O40" i="5"/>
  <c r="E58" i="5"/>
  <c r="P53" i="5"/>
  <c r="U46" i="5"/>
  <c r="K43" i="5"/>
  <c r="Y46" i="5"/>
  <c r="B55" i="5"/>
  <c r="O53" i="5"/>
  <c r="K46" i="5"/>
  <c r="S41" i="5"/>
  <c r="S49" i="5"/>
  <c r="Q40" i="5"/>
  <c r="G56" i="5"/>
  <c r="E60" i="5"/>
  <c r="C44" i="5"/>
  <c r="T59" i="5"/>
  <c r="M57" i="5"/>
  <c r="V48" i="5"/>
  <c r="K56" i="5"/>
  <c r="N54" i="5"/>
  <c r="O50" i="5"/>
  <c r="D51" i="5"/>
  <c r="Z40" i="5"/>
  <c r="Q49" i="5"/>
  <c r="K48" i="5"/>
  <c r="X56" i="5"/>
  <c r="T60" i="5"/>
  <c r="H54" i="5"/>
  <c r="P50" i="5"/>
  <c r="U45" i="5"/>
  <c r="C55" i="5"/>
  <c r="AA40" i="5"/>
  <c r="Q45" i="5"/>
  <c r="Z57" i="5"/>
  <c r="Y48" i="5"/>
  <c r="N58" i="5"/>
  <c r="V54" i="5"/>
  <c r="AA58" i="5"/>
  <c r="E46" i="5"/>
  <c r="V49" i="5"/>
  <c r="T54" i="5"/>
  <c r="P44" i="5"/>
  <c r="S43" i="5"/>
  <c r="I60" i="5"/>
  <c r="K51" i="5"/>
  <c r="M56" i="5"/>
  <c r="G43" i="5"/>
  <c r="S44" i="5"/>
  <c r="Y41" i="5"/>
  <c r="N53" i="5"/>
  <c r="X50" i="5"/>
  <c r="I58" i="5"/>
  <c r="K47" i="5"/>
  <c r="U58" i="5"/>
  <c r="G53" i="5"/>
  <c r="C49" i="5"/>
  <c r="Y58" i="5"/>
  <c r="Q42" i="5"/>
  <c r="O51" i="5"/>
  <c r="U47" i="5"/>
  <c r="P41" i="5"/>
  <c r="I53" i="5"/>
  <c r="P40" i="5"/>
  <c r="Z44" i="5"/>
  <c r="J41" i="5"/>
  <c r="Z43" i="5"/>
  <c r="M51" i="5"/>
  <c r="L41" i="5"/>
  <c r="Z45" i="5"/>
  <c r="G42" i="5"/>
  <c r="U52" i="5"/>
  <c r="M40" i="5"/>
  <c r="J48" i="5"/>
  <c r="V52" i="5"/>
  <c r="V44" i="5"/>
  <c r="M49" i="5"/>
  <c r="H56" i="5"/>
  <c r="H50" i="5"/>
  <c r="R51" i="5"/>
  <c r="X44" i="5"/>
  <c r="B47" i="5"/>
  <c r="J45" i="5"/>
  <c r="F52" i="5"/>
  <c r="D59" i="5"/>
  <c r="D50" i="5"/>
  <c r="I43" i="5"/>
  <c r="Q48" i="5"/>
  <c r="L42" i="5"/>
  <c r="S51" i="5"/>
  <c r="AC32" i="8"/>
  <c r="E50" i="11"/>
  <c r="C57" i="9"/>
  <c r="L48" i="9"/>
  <c r="V54" i="9"/>
  <c r="D41" i="9"/>
  <c r="B54" i="9"/>
  <c r="Z59" i="9"/>
  <c r="F51" i="9"/>
  <c r="K58" i="9"/>
  <c r="V42" i="9"/>
  <c r="X54" i="9"/>
  <c r="T40" i="9"/>
  <c r="J46" i="9"/>
  <c r="O45" i="9"/>
  <c r="M51" i="9"/>
  <c r="I59" i="9"/>
  <c r="N43" i="9"/>
  <c r="Z48" i="9"/>
  <c r="K53" i="9"/>
  <c r="X44" i="9"/>
  <c r="J50" i="9"/>
  <c r="T54" i="9"/>
  <c r="E44" i="9"/>
  <c r="AA55" i="9"/>
  <c r="R47" i="9"/>
  <c r="P53" i="9"/>
  <c r="B58" i="9"/>
  <c r="J51" i="9"/>
  <c r="X58" i="9"/>
  <c r="Z42" i="9"/>
  <c r="S39" i="9"/>
  <c r="K42" i="9"/>
  <c r="X53" i="9"/>
  <c r="Z39" i="9"/>
  <c r="P45" i="9"/>
  <c r="D56" i="9"/>
  <c r="L42" i="9"/>
  <c r="Z46" i="9"/>
  <c r="S47" i="9"/>
  <c r="AA59" i="9"/>
  <c r="M44" i="9"/>
  <c r="P40" i="9"/>
  <c r="U52" i="9"/>
  <c r="T49" i="9"/>
  <c r="C42" i="9"/>
  <c r="B47" i="9"/>
  <c r="O55" i="9"/>
  <c r="F47" i="9"/>
  <c r="T52" i="9"/>
  <c r="R59" i="9"/>
  <c r="M49" i="9"/>
  <c r="Y57" i="9"/>
  <c r="X48" i="9"/>
  <c r="Q55" i="9"/>
  <c r="D58" i="9"/>
  <c r="D50" i="9"/>
  <c r="V55" i="9"/>
  <c r="T41" i="9"/>
  <c r="F56" i="9"/>
  <c r="N58" i="9"/>
  <c r="V51" i="9"/>
  <c r="S59" i="9"/>
  <c r="J44" i="9"/>
  <c r="Q40" i="9"/>
  <c r="V58" i="9"/>
  <c r="B39" i="9"/>
  <c r="X40" i="9"/>
  <c r="H56" i="9"/>
  <c r="W57" i="9"/>
  <c r="W40" i="9"/>
  <c r="W56" i="9"/>
  <c r="X46" i="9"/>
  <c r="L45" i="9"/>
  <c r="Q41" i="9"/>
  <c r="G44" i="9"/>
  <c r="B57" i="9"/>
  <c r="X43" i="9"/>
  <c r="H50" i="9"/>
  <c r="N46" i="9"/>
  <c r="I47" i="9"/>
  <c r="U51" i="9"/>
  <c r="C44" i="9"/>
  <c r="M55" i="9"/>
  <c r="E58" i="9"/>
  <c r="C41" i="9"/>
  <c r="G50" i="9"/>
  <c r="D39" i="9"/>
  <c r="U57" i="9"/>
  <c r="J40" i="9"/>
  <c r="E51" i="9"/>
  <c r="W59" i="9"/>
  <c r="H49" i="9"/>
  <c r="G41" i="9"/>
  <c r="S58" i="9"/>
  <c r="G54" i="9"/>
  <c r="Z56" i="9"/>
  <c r="J58" i="9"/>
  <c r="V41" i="9"/>
  <c r="O49" i="9"/>
  <c r="S44" i="9"/>
  <c r="C48" i="9"/>
  <c r="F45" i="9"/>
  <c r="Z41" i="9"/>
  <c r="R39" i="9"/>
  <c r="D53" i="9"/>
  <c r="B51" i="9"/>
  <c r="S49" i="9"/>
  <c r="Y54" i="9"/>
  <c r="Y50" i="9"/>
  <c r="D59" i="9"/>
  <c r="D51" i="9"/>
  <c r="M48" i="9"/>
  <c r="H39" i="9"/>
  <c r="Q50" i="9"/>
  <c r="C59" i="9"/>
  <c r="C49" i="9"/>
  <c r="J56" i="9"/>
  <c r="B48" i="9"/>
  <c r="V59" i="9"/>
  <c r="T53" i="9"/>
  <c r="P59" i="9"/>
  <c r="G52" i="9"/>
  <c r="T58" i="9"/>
  <c r="V44" i="9"/>
  <c r="C47" i="9"/>
  <c r="K41" i="9"/>
  <c r="G47" i="9"/>
  <c r="P39" i="9"/>
  <c r="D57" i="9"/>
  <c r="R42" i="9"/>
  <c r="G49" i="9"/>
  <c r="Z43" i="9"/>
  <c r="I42" i="9"/>
  <c r="E46" i="9"/>
  <c r="K44" i="9"/>
  <c r="O44" i="9"/>
  <c r="M58" i="9"/>
  <c r="Y41" i="9"/>
  <c r="D55" i="9"/>
  <c r="E54" i="9"/>
  <c r="Y56" i="9"/>
  <c r="G46" i="9"/>
  <c r="H54" i="9"/>
  <c r="X45" i="9"/>
  <c r="O54" i="9"/>
  <c r="C50" i="9"/>
  <c r="V57" i="9"/>
  <c r="T43" i="9"/>
  <c r="M56" i="9"/>
  <c r="V48" i="9"/>
  <c r="S43" i="9"/>
  <c r="F57" i="9"/>
  <c r="S40" i="9"/>
  <c r="X57" i="9"/>
  <c r="F58" i="9"/>
  <c r="R48" i="9"/>
  <c r="W45" i="9"/>
  <c r="C58" i="9"/>
  <c r="K59" i="9"/>
  <c r="S57" i="9"/>
  <c r="L58" i="9"/>
  <c r="U50" i="9"/>
  <c r="M54" i="9"/>
  <c r="Q53" i="9"/>
  <c r="L47" i="9"/>
  <c r="W44" i="9"/>
  <c r="N44" i="9"/>
  <c r="Q52" i="9"/>
  <c r="P49" i="9"/>
  <c r="V47" i="9"/>
  <c r="N40" i="9"/>
  <c r="E59" i="9"/>
  <c r="T56" i="9"/>
  <c r="Q59" i="9"/>
  <c r="R43" i="9"/>
  <c r="D49" i="9"/>
  <c r="C51" i="9"/>
  <c r="C40" i="9"/>
  <c r="W53" i="9"/>
  <c r="L46" i="9"/>
  <c r="V50" i="9"/>
  <c r="AA53" i="9"/>
  <c r="P46" i="9"/>
  <c r="Z50" i="9"/>
  <c r="M57" i="9"/>
  <c r="AA46" i="9"/>
  <c r="X56" i="9"/>
  <c r="H48" i="9"/>
  <c r="P54" i="9"/>
  <c r="Z40" i="9"/>
  <c r="L53" i="9"/>
  <c r="O53" i="9"/>
  <c r="N50" i="9"/>
  <c r="Q44" i="9"/>
  <c r="G42" i="9"/>
  <c r="O50" i="9"/>
  <c r="R41" i="9"/>
  <c r="T57" i="9"/>
  <c r="V39" i="9"/>
  <c r="Y53" i="9"/>
  <c r="Y47" i="9"/>
  <c r="Q45" i="9"/>
  <c r="J49" i="9"/>
  <c r="H47" i="9"/>
  <c r="F43" i="9"/>
  <c r="AA57" i="9"/>
  <c r="M52" i="9"/>
  <c r="M43" i="9"/>
  <c r="H43" i="9"/>
  <c r="U39" i="9"/>
  <c r="X47" i="9"/>
  <c r="Z45" i="9"/>
  <c r="X55" i="9"/>
  <c r="H57" i="9"/>
  <c r="E52" i="9"/>
  <c r="AA51" i="9"/>
  <c r="S41" i="9"/>
  <c r="X50" i="9"/>
  <c r="N42" i="9"/>
  <c r="K45" i="9"/>
  <c r="O43" i="9"/>
  <c r="S56" i="9"/>
  <c r="Q58" i="9"/>
  <c r="C53" i="9"/>
  <c r="V56" i="9"/>
  <c r="Q57" i="9"/>
  <c r="I49" i="9"/>
  <c r="N57" i="9"/>
  <c r="J41" i="9"/>
  <c r="I56" i="9"/>
  <c r="R56" i="9"/>
  <c r="AA39" i="9"/>
  <c r="S51" i="9"/>
  <c r="Y42" i="9"/>
  <c r="T48" i="9"/>
  <c r="Q42" i="9"/>
  <c r="I54" i="9"/>
  <c r="W55" i="9"/>
  <c r="E40" i="9"/>
  <c r="L51" i="9"/>
  <c r="J57" i="9"/>
  <c r="W49" i="9"/>
  <c r="Q39" i="9"/>
  <c r="P48" i="9"/>
  <c r="H41" i="9"/>
  <c r="M40" i="9"/>
  <c r="G40" i="9"/>
  <c r="J53" i="9"/>
  <c r="K52" i="9"/>
  <c r="B59" i="9"/>
  <c r="M59" i="9"/>
  <c r="X52" i="9"/>
  <c r="AA45" i="9"/>
  <c r="AA44" i="9"/>
  <c r="T59" i="9"/>
  <c r="C55" i="9"/>
  <c r="R57" i="9"/>
  <c r="U56" i="9"/>
  <c r="C39" i="9"/>
  <c r="H51" i="9"/>
  <c r="T42" i="9"/>
  <c r="K46" i="9"/>
  <c r="N45" i="9"/>
  <c r="N54" i="9"/>
  <c r="O56" i="9"/>
  <c r="X39" i="9"/>
  <c r="M46" i="9"/>
  <c r="Q48" i="9"/>
  <c r="Q56" i="9"/>
  <c r="J47" i="9"/>
  <c r="B40" i="9"/>
  <c r="Z54" i="9"/>
  <c r="U55" i="9"/>
  <c r="N49" i="9"/>
  <c r="AA56" i="9"/>
  <c r="N55" i="9"/>
  <c r="L56" i="9"/>
  <c r="W47" i="9"/>
  <c r="S42" i="9"/>
  <c r="P55" i="9"/>
  <c r="Z57" i="9"/>
  <c r="Y52" i="9"/>
  <c r="F59" i="9"/>
  <c r="Y51" i="9"/>
  <c r="I41" i="9"/>
  <c r="U42" i="9"/>
  <c r="F55" i="9"/>
  <c r="J55" i="9"/>
  <c r="S53" i="9"/>
  <c r="N47" i="9"/>
  <c r="U44" i="9"/>
  <c r="Z58" i="9"/>
  <c r="W54" i="9"/>
  <c r="R58" i="9"/>
  <c r="Y40" i="9"/>
  <c r="S54" i="9"/>
  <c r="F46" i="9"/>
  <c r="H44" i="9"/>
  <c r="I52" i="9"/>
  <c r="K55" i="9"/>
  <c r="J52" i="9"/>
  <c r="C54" i="9"/>
  <c r="D40" i="9"/>
  <c r="T45" i="9"/>
  <c r="I44" i="9"/>
  <c r="K49" i="9"/>
  <c r="E57" i="9"/>
  <c r="X42" i="9"/>
  <c r="J48" i="9"/>
  <c r="K57" i="9"/>
  <c r="B43" i="9"/>
  <c r="N48" i="9"/>
  <c r="Y48" i="9"/>
  <c r="W58" i="9"/>
  <c r="G53" i="9"/>
  <c r="T44" i="9"/>
  <c r="F50" i="9"/>
  <c r="J54" i="9"/>
  <c r="U43" i="9"/>
  <c r="D52" i="9"/>
  <c r="R44" i="9"/>
  <c r="Y49" i="9"/>
  <c r="W46" i="9"/>
  <c r="O48" i="9"/>
  <c r="B45" i="9"/>
  <c r="G55" i="9"/>
  <c r="V52" i="9"/>
  <c r="I40" i="9"/>
  <c r="P52" i="9"/>
  <c r="H59" i="9"/>
  <c r="S48" i="9"/>
  <c r="O58" i="9"/>
  <c r="R50" i="9"/>
  <c r="K43" i="9"/>
  <c r="L49" i="9"/>
  <c r="Y58" i="9"/>
  <c r="P56" i="9"/>
  <c r="E49" i="9"/>
  <c r="E42" i="9"/>
  <c r="M50" i="9"/>
  <c r="S46" i="9"/>
  <c r="B41" i="9"/>
  <c r="M42" i="9"/>
  <c r="G45" i="9"/>
  <c r="AA50" i="9"/>
  <c r="V43" i="9"/>
  <c r="L40" i="9"/>
  <c r="I45" i="9"/>
  <c r="K48" i="9"/>
  <c r="F41" i="9"/>
  <c r="V49" i="9"/>
  <c r="R51" i="9"/>
  <c r="F52" i="9"/>
  <c r="G39" i="9"/>
  <c r="R54" i="9"/>
  <c r="T47" i="9"/>
  <c r="G56" i="9"/>
  <c r="I55" i="9"/>
  <c r="F54" i="9"/>
  <c r="O42" i="9"/>
  <c r="D54" i="9"/>
  <c r="L55" i="9"/>
  <c r="L41" i="9"/>
  <c r="I58" i="9"/>
  <c r="O41" i="9"/>
  <c r="B46" i="9"/>
  <c r="C56" i="9"/>
  <c r="F39" i="9"/>
  <c r="B53" i="9"/>
  <c r="AA43" i="9"/>
  <c r="E48" i="9"/>
  <c r="P42" i="9"/>
  <c r="R40" i="9"/>
  <c r="AA41" i="9"/>
  <c r="C45" i="9"/>
  <c r="P57" i="9"/>
  <c r="R45" i="9"/>
  <c r="L50" i="9"/>
  <c r="B50" i="9"/>
  <c r="U47" i="9"/>
  <c r="W50" i="9"/>
  <c r="P43" i="9"/>
  <c r="S52" i="9"/>
  <c r="H53" i="9"/>
  <c r="B52" i="9"/>
  <c r="N59" i="9"/>
  <c r="E47" i="9"/>
  <c r="P47" i="9"/>
  <c r="I48" i="9"/>
  <c r="K40" i="9"/>
  <c r="S45" i="9"/>
  <c r="Y44" i="9"/>
  <c r="U54" i="9"/>
  <c r="Z55" i="9"/>
  <c r="Q46" i="9"/>
  <c r="W41" i="9"/>
  <c r="C46" i="9"/>
  <c r="H40" i="9"/>
  <c r="V40" i="9"/>
  <c r="O39" i="9"/>
  <c r="U41" i="9"/>
  <c r="V53" i="9"/>
  <c r="N41" i="9"/>
  <c r="D48" i="9"/>
  <c r="R46" i="9"/>
  <c r="Q43" i="9"/>
  <c r="O47" i="9"/>
  <c r="T39" i="9"/>
  <c r="F49" i="9"/>
  <c r="N51" i="9"/>
  <c r="X49" i="9"/>
  <c r="W51" i="9"/>
  <c r="O40" i="9"/>
  <c r="N56" i="9"/>
  <c r="B55" i="9"/>
  <c r="E50" i="9"/>
  <c r="Q49" i="9"/>
  <c r="S50" i="9"/>
  <c r="D47" i="9"/>
  <c r="U45" i="9"/>
  <c r="Z51" i="9"/>
  <c r="U53" i="9"/>
  <c r="T50" i="9"/>
  <c r="U40" i="9"/>
  <c r="R52" i="9"/>
  <c r="O46" i="9"/>
  <c r="K47" i="9"/>
  <c r="U49" i="9"/>
  <c r="M53" i="9"/>
  <c r="X51" i="9"/>
  <c r="M47" i="9"/>
  <c r="Y43" i="9"/>
  <c r="H52" i="9"/>
  <c r="O57" i="9"/>
  <c r="Z53" i="9"/>
  <c r="E39" i="9"/>
  <c r="Z47" i="9"/>
  <c r="L59" i="9"/>
  <c r="G59" i="9"/>
  <c r="H58" i="9"/>
  <c r="U48" i="9"/>
  <c r="J43" i="9"/>
  <c r="K56" i="9"/>
  <c r="E41" i="9"/>
  <c r="U46" i="9"/>
  <c r="Q47" i="9"/>
  <c r="Z52" i="9"/>
  <c r="V45" i="9"/>
  <c r="G51" i="9"/>
  <c r="L44" i="9"/>
  <c r="P51" i="9"/>
  <c r="W43" i="9"/>
  <c r="L54" i="9"/>
  <c r="O51" i="9"/>
  <c r="G57" i="9"/>
  <c r="L52" i="9"/>
  <c r="N39" i="9"/>
  <c r="Y55" i="9"/>
  <c r="I53" i="9"/>
  <c r="Q51" i="9"/>
  <c r="K54" i="9"/>
  <c r="AA48" i="9"/>
  <c r="W42" i="9"/>
  <c r="H46" i="9"/>
  <c r="M41" i="9"/>
  <c r="E55" i="9"/>
  <c r="N53" i="9"/>
  <c r="AA40" i="9"/>
  <c r="H45" i="9"/>
  <c r="Y39" i="9"/>
  <c r="G48" i="9"/>
  <c r="I57" i="9"/>
  <c r="W48" i="9"/>
  <c r="B42" i="9"/>
  <c r="T55" i="9"/>
  <c r="Y59" i="9"/>
  <c r="I39" i="9"/>
  <c r="P41" i="9"/>
  <c r="AA47" i="9"/>
  <c r="D43" i="9"/>
  <c r="W39" i="9"/>
  <c r="X41" i="9"/>
  <c r="I46" i="9"/>
  <c r="L43" i="9"/>
  <c r="D44" i="9"/>
  <c r="P50" i="9"/>
  <c r="J42" i="9"/>
  <c r="J39" i="9"/>
  <c r="D45" i="9"/>
  <c r="H42" i="9"/>
  <c r="D46" i="9"/>
  <c r="J45" i="9"/>
  <c r="I43" i="9"/>
  <c r="G58" i="9"/>
  <c r="U58" i="9"/>
  <c r="E53" i="9"/>
  <c r="K39" i="9"/>
  <c r="C52" i="9"/>
  <c r="P44" i="9"/>
  <c r="I50" i="9"/>
  <c r="G43" i="9"/>
  <c r="Q54" i="9"/>
  <c r="AA42" i="9"/>
  <c r="AA54" i="9"/>
  <c r="Z49" i="9"/>
  <c r="H55" i="9"/>
  <c r="T46" i="9"/>
  <c r="Y46" i="9"/>
  <c r="K50" i="9"/>
  <c r="R55" i="9"/>
  <c r="M45" i="9"/>
  <c r="D42" i="9"/>
  <c r="W52" i="9"/>
  <c r="U59" i="9"/>
  <c r="L57" i="9"/>
  <c r="Y45" i="9"/>
  <c r="J59" i="9"/>
  <c r="V46" i="9"/>
  <c r="B56" i="9"/>
  <c r="E43" i="9"/>
  <c r="N52" i="9"/>
  <c r="F53" i="9"/>
  <c r="S55" i="9"/>
  <c r="AA49" i="9"/>
  <c r="C43" i="9"/>
  <c r="M39" i="9"/>
  <c r="E45" i="9"/>
  <c r="T51" i="9"/>
  <c r="AA58" i="9"/>
  <c r="F40" i="9"/>
  <c r="F48" i="9"/>
  <c r="F44" i="9"/>
  <c r="F42" i="9"/>
  <c r="B44" i="9"/>
  <c r="I51" i="9"/>
  <c r="X59" i="9"/>
  <c r="Z44" i="9"/>
  <c r="R53" i="9"/>
  <c r="B49" i="9"/>
  <c r="L39" i="9"/>
  <c r="K51" i="9"/>
  <c r="AA52" i="9"/>
  <c r="P58" i="9"/>
  <c r="E56" i="9"/>
  <c r="O59" i="9"/>
  <c r="R49" i="9"/>
  <c r="O52" i="9"/>
  <c r="AC95" i="10"/>
  <c r="AB95" i="10"/>
  <c r="AC43" i="9" l="1"/>
  <c r="AC55" i="5"/>
  <c r="AB53" i="9"/>
  <c r="P63" i="5"/>
  <c r="Z63" i="5"/>
  <c r="AC44" i="5"/>
  <c r="AB55" i="5"/>
  <c r="AB59" i="5"/>
  <c r="AC54" i="10"/>
  <c r="AB48" i="10"/>
  <c r="AB45" i="10"/>
  <c r="AB58" i="10"/>
  <c r="Y63" i="8"/>
  <c r="AB47" i="8"/>
  <c r="AC59" i="8"/>
  <c r="W63" i="9"/>
  <c r="N63" i="9"/>
  <c r="AC46" i="9"/>
  <c r="AC48" i="9"/>
  <c r="AC41" i="9"/>
  <c r="AC46" i="5"/>
  <c r="AB60" i="5"/>
  <c r="AB45" i="5"/>
  <c r="F63" i="5"/>
  <c r="E63" i="5"/>
  <c r="AC47" i="5"/>
  <c r="S63" i="10"/>
  <c r="B63" i="10"/>
  <c r="AB39" i="10"/>
  <c r="AB47" i="10"/>
  <c r="Q63" i="10"/>
  <c r="P63" i="8"/>
  <c r="AC43" i="8"/>
  <c r="K63" i="8"/>
  <c r="AB57" i="8"/>
  <c r="AB53" i="8"/>
  <c r="AB56" i="8"/>
  <c r="AB54" i="8"/>
  <c r="AC53" i="8"/>
  <c r="N63" i="8"/>
  <c r="G63" i="8"/>
  <c r="X63" i="8"/>
  <c r="L63" i="9"/>
  <c r="J63" i="9"/>
  <c r="E63" i="9"/>
  <c r="T63" i="9"/>
  <c r="O63" i="9"/>
  <c r="F63" i="9"/>
  <c r="AC55" i="9"/>
  <c r="AA63" i="9"/>
  <c r="AC53" i="9"/>
  <c r="P63" i="9"/>
  <c r="AC49" i="9"/>
  <c r="R63" i="9"/>
  <c r="AB57" i="9"/>
  <c r="C63" i="5"/>
  <c r="AC40" i="5"/>
  <c r="AC56" i="5"/>
  <c r="AB41" i="5"/>
  <c r="AC43" i="5"/>
  <c r="AB51" i="5"/>
  <c r="AC48" i="5"/>
  <c r="AB52" i="5"/>
  <c r="AC42" i="5"/>
  <c r="AC53" i="5"/>
  <c r="AC58" i="5"/>
  <c r="AB43" i="5"/>
  <c r="L63" i="5"/>
  <c r="AC60" i="5"/>
  <c r="AC45" i="5"/>
  <c r="H63" i="5"/>
  <c r="R63" i="10"/>
  <c r="AB46" i="10"/>
  <c r="I63" i="10"/>
  <c r="X63" i="10"/>
  <c r="AC56" i="10"/>
  <c r="N63" i="10"/>
  <c r="T63" i="10"/>
  <c r="AB40" i="10"/>
  <c r="AC45" i="10"/>
  <c r="AC39" i="10"/>
  <c r="C63" i="10"/>
  <c r="AB43" i="10"/>
  <c r="AC41" i="10"/>
  <c r="H63" i="10"/>
  <c r="P63" i="10"/>
  <c r="V63" i="10"/>
  <c r="AB50" i="10"/>
  <c r="AC48" i="10"/>
  <c r="AB49" i="10"/>
  <c r="Y63" i="10"/>
  <c r="D63" i="10"/>
  <c r="AC57" i="10"/>
  <c r="AC44" i="10"/>
  <c r="U63" i="8"/>
  <c r="I63" i="8"/>
  <c r="AB50" i="8"/>
  <c r="AB41" i="8"/>
  <c r="AC49" i="8"/>
  <c r="AB43" i="8"/>
  <c r="AC40" i="8"/>
  <c r="AB39" i="8"/>
  <c r="B63" i="8"/>
  <c r="AB58" i="8"/>
  <c r="AC39" i="8"/>
  <c r="C63" i="8"/>
  <c r="F63" i="8"/>
  <c r="AC52" i="8"/>
  <c r="AC57" i="8"/>
  <c r="E63" i="8"/>
  <c r="AB45" i="9"/>
  <c r="AC51" i="9"/>
  <c r="AC47" i="9"/>
  <c r="AC42" i="9"/>
  <c r="R63" i="5"/>
  <c r="AB53" i="5"/>
  <c r="AB50" i="9"/>
  <c r="AC56" i="9"/>
  <c r="Q63" i="9"/>
  <c r="AC59" i="9"/>
  <c r="D63" i="9"/>
  <c r="S63" i="9"/>
  <c r="AB58" i="9"/>
  <c r="AB47" i="5"/>
  <c r="O63" i="5"/>
  <c r="AB57" i="5"/>
  <c r="AB54" i="5"/>
  <c r="AC54" i="5"/>
  <c r="AB50" i="5"/>
  <c r="AC41" i="5"/>
  <c r="AC52" i="5"/>
  <c r="AB44" i="5"/>
  <c r="X63" i="5"/>
  <c r="N63" i="5"/>
  <c r="AB42" i="5"/>
  <c r="K63" i="5"/>
  <c r="AC57" i="5"/>
  <c r="AB41" i="10"/>
  <c r="U63" i="10"/>
  <c r="AB51" i="10"/>
  <c r="J63" i="10"/>
  <c r="AB53" i="10"/>
  <c r="AC46" i="10"/>
  <c r="AC43" i="10"/>
  <c r="AB55" i="10"/>
  <c r="AC53" i="10"/>
  <c r="L63" i="10"/>
  <c r="K63" i="10"/>
  <c r="AB44" i="10"/>
  <c r="AC59" i="10"/>
  <c r="AB52" i="10"/>
  <c r="G63" i="10"/>
  <c r="AB42" i="8"/>
  <c r="AC58" i="8"/>
  <c r="AC54" i="8"/>
  <c r="AC41" i="8"/>
  <c r="AA63" i="8"/>
  <c r="AB51" i="8"/>
  <c r="R63" i="8"/>
  <c r="AC55" i="8"/>
  <c r="AB49" i="8"/>
  <c r="W63" i="8"/>
  <c r="AC48" i="8"/>
  <c r="T63" i="8"/>
  <c r="H63" i="8"/>
  <c r="AB48" i="8"/>
  <c r="AB44" i="8"/>
  <c r="V63" i="8"/>
  <c r="AB45" i="8"/>
  <c r="D63" i="8"/>
  <c r="L63" i="8"/>
  <c r="AC42" i="8"/>
  <c r="M63" i="8"/>
  <c r="O63" i="8"/>
  <c r="K63" i="9"/>
  <c r="I63" i="9"/>
  <c r="AB52" i="9"/>
  <c r="H63" i="9"/>
  <c r="V63" i="5"/>
  <c r="AC50" i="5"/>
  <c r="G63" i="5"/>
  <c r="D63" i="5"/>
  <c r="W63" i="5"/>
  <c r="AC58" i="10"/>
  <c r="M63" i="10"/>
  <c r="AA63" i="10"/>
  <c r="F63" i="10"/>
  <c r="AC44" i="8"/>
  <c r="AB59" i="8"/>
  <c r="AB49" i="9"/>
  <c r="AB56" i="9"/>
  <c r="AB55" i="9"/>
  <c r="AC45" i="9"/>
  <c r="AB43" i="9"/>
  <c r="AB40" i="9"/>
  <c r="C63" i="9"/>
  <c r="AC39" i="9"/>
  <c r="V63" i="9"/>
  <c r="AB44" i="9"/>
  <c r="M63" i="9"/>
  <c r="AC52" i="9"/>
  <c r="AB42" i="9"/>
  <c r="Y63" i="9"/>
  <c r="AB46" i="9"/>
  <c r="G63" i="9"/>
  <c r="AB41" i="9"/>
  <c r="AC54" i="9"/>
  <c r="X63" i="9"/>
  <c r="AB59" i="9"/>
  <c r="U63" i="9"/>
  <c r="AC40" i="9"/>
  <c r="AC58" i="9"/>
  <c r="AC50" i="9"/>
  <c r="AB48" i="9"/>
  <c r="AB51" i="9"/>
  <c r="AC44" i="9"/>
  <c r="AB39" i="9"/>
  <c r="B63" i="9"/>
  <c r="AB47" i="9"/>
  <c r="Z63" i="9"/>
  <c r="AB54" i="9"/>
  <c r="AC57" i="9"/>
  <c r="M63" i="5"/>
  <c r="AC49" i="5"/>
  <c r="AA63" i="5"/>
  <c r="Q63" i="5"/>
  <c r="AB58" i="5"/>
  <c r="AB40" i="5"/>
  <c r="B63" i="5"/>
  <c r="J63" i="5"/>
  <c r="AB49" i="5"/>
  <c r="AB56" i="5"/>
  <c r="U63" i="5"/>
  <c r="AB46" i="5"/>
  <c r="AC59" i="5"/>
  <c r="T63" i="5"/>
  <c r="S63" i="5"/>
  <c r="AC51" i="5"/>
  <c r="I63" i="5"/>
  <c r="Y63" i="5"/>
  <c r="AB48" i="5"/>
  <c r="AC60" i="10"/>
  <c r="W63" i="10"/>
  <c r="AB59" i="10"/>
  <c r="O63" i="10"/>
  <c r="AB60" i="10"/>
  <c r="AC42" i="10"/>
  <c r="AB57" i="10"/>
  <c r="AC50" i="10"/>
  <c r="Z63" i="10"/>
  <c r="AB54" i="10"/>
  <c r="AC49" i="10"/>
  <c r="E63" i="10"/>
  <c r="AC55" i="10"/>
  <c r="AC47" i="10"/>
  <c r="AC51" i="10"/>
  <c r="AB56" i="10"/>
  <c r="AC40" i="10"/>
  <c r="AC52" i="10"/>
  <c r="AB42" i="10"/>
  <c r="AC47" i="8"/>
  <c r="AC45" i="8"/>
  <c r="AB52" i="8"/>
  <c r="AB55" i="8"/>
  <c r="AC56" i="8"/>
  <c r="AB40" i="8"/>
  <c r="S63" i="8"/>
  <c r="AC46" i="8"/>
  <c r="AC50" i="8"/>
  <c r="J63" i="8"/>
  <c r="Q63" i="8"/>
  <c r="AB46" i="8"/>
  <c r="AC51" i="8"/>
  <c r="Z63" i="8"/>
  <c r="AC63" i="9" l="1"/>
  <c r="AC64" i="9" s="1"/>
  <c r="AC63" i="10"/>
  <c r="AC64" i="10" s="1"/>
  <c r="AC63" i="5"/>
  <c r="AC64" i="5" s="1"/>
  <c r="AB63" i="8"/>
  <c r="AB64" i="8" s="1"/>
  <c r="AB63" i="10"/>
  <c r="AB64" i="10" s="1"/>
  <c r="AB63" i="9"/>
  <c r="AB64" i="9" s="1"/>
  <c r="AC63" i="8"/>
  <c r="AC64" i="8" s="1"/>
  <c r="AB63" i="5"/>
  <c r="AB64" i="5" s="1"/>
</calcChain>
</file>

<file path=xl/sharedStrings.xml><?xml version="1.0" encoding="utf-8"?>
<sst xmlns="http://schemas.openxmlformats.org/spreadsheetml/2006/main" count="7931" uniqueCount="91">
  <si>
    <t>DOTC-MRT3 HOURLY RIDERSHIP REPORT</t>
  </si>
  <si>
    <t xml:space="preserve">MONTHLY TOTAL </t>
  </si>
  <si>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</si>
  <si>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</si>
  <si>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</si>
  <si>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</si>
  <si>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</si>
  <si>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</si>
  <si>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</si>
  <si>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</si>
  <si>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</si>
  <si>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</si>
  <si>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</si>
  <si>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</si>
  <si>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</si>
  <si>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Taft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</si>
  <si>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</si>
  <si>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</si>
  <si>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</si>
  <si>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</si>
  <si>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</si>
  <si>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</si>
  <si>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</si>
  <si>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</si>
  <si>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</si>
  <si>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</si>
  <si>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</si>
  <si>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</si>
  <si>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</si>
  <si>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</si>
  <si>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</si>
  <si>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</si>
  <si>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</si>
  <si>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</si>
  <si>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</si>
  <si>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</si>
  <si>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</si>
  <si>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</si>
  <si>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</si>
  <si>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</si>
  <si>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</si>
  <si>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</si>
  <si>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TOTAL</t>
  </si>
  <si>
    <t>DAILY AVERAGE</t>
  </si>
  <si>
    <t>AVERAGE</t>
  </si>
  <si>
    <t>02:00 - 02:59</t>
  </si>
  <si>
    <t>No. of Days</t>
  </si>
  <si>
    <t>MONTHLY PERCENTAGE</t>
  </si>
  <si>
    <t>PERCENTAGE</t>
  </si>
  <si>
    <t>AM PEAK</t>
  </si>
  <si>
    <t>-</t>
  </si>
  <si>
    <t>PM PEAK</t>
  </si>
  <si>
    <t>DOTC-MRT3 HOURLY RIDERSHIP REPORT (SATURDAYS)</t>
  </si>
  <si>
    <t>SATURDAY AVERAGE</t>
  </si>
  <si>
    <t>SATURDAY PERCENTAGE</t>
  </si>
  <si>
    <t>DOTC-MRT3 HOURLY RIDERSHIP REPORT (SUNDAYS)</t>
    <phoneticPr fontId="11" type="noConversion"/>
  </si>
  <si>
    <t>DOTC-MRT3 HOURLY RIDERSHIP REPORT (SUNDAYS)</t>
  </si>
  <si>
    <t>SUNDAY AVERAGE</t>
  </si>
  <si>
    <t>SUNDAY PERCENTAGE</t>
  </si>
  <si>
    <t>DOTr-MRT3</t>
  </si>
  <si>
    <t>RIDERSHIP REPORT</t>
  </si>
  <si>
    <t>Dates</t>
  </si>
  <si>
    <t>Total Entry</t>
  </si>
  <si>
    <t>Total Exit</t>
  </si>
  <si>
    <t>WEEKDAY=1/ SAT=2/ SUN&amp;HOL.=3</t>
  </si>
  <si>
    <t>h</t>
  </si>
  <si>
    <t>Note: These data are based from system-generated reports.</t>
  </si>
  <si>
    <t>Highest Ridership</t>
  </si>
  <si>
    <t>Date</t>
  </si>
  <si>
    <t>Daily Ridership Average</t>
  </si>
  <si>
    <t>Weekday  Total</t>
  </si>
  <si>
    <t>Weekday  Average</t>
  </si>
  <si>
    <t>Saturday Total</t>
  </si>
  <si>
    <t>Saturday Average</t>
  </si>
  <si>
    <t>Sunday &amp; Holiday Total</t>
  </si>
  <si>
    <t>Sunday &amp; Holiday  Ave.</t>
  </si>
  <si>
    <t>Weekend Total</t>
  </si>
  <si>
    <t>Weekend Average</t>
  </si>
  <si>
    <t>AM Peak 07:00-10:00</t>
  </si>
  <si>
    <t>PM Peak 05:00-08:00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</si>
  <si>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</si>
  <si>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</si>
  <si>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</si>
  <si>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</si>
  <si>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</si>
  <si>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</si>
  <si>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</si>
  <si>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</si>
  <si>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DOTC-MRT3 HOURLY RIDERSHIP REPORT (WEEKDAYS)</t>
  </si>
  <si>
    <t>WEEKDAY AVERAGE, MAY 2015</t>
  </si>
  <si>
    <t>WEEKDAY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</si>
</sst>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330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2" fillId="0" borderId="27" xfId="0" applyFont="1" applyBorder="1" applyAlignment="1">
      <alignment horizontal="right"/>
    </xf>
    <xf numFmtId="3" fontId="12" fillId="0" borderId="27" xfId="0" applyNumberFormat="1" applyFont="1" applyBorder="1" applyAlignment="1">
      <alignment horizontal="center"/>
    </xf>
    <xf numFmtId="0" fontId="12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5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3" fillId="0" borderId="0" xfId="0" applyFont="1"/>
    <xf numFmtId="17" fontId="16" fillId="0" borderId="0" xfId="0" quotePrefix="1" applyNumberFormat="1" applyFont="1" applyAlignment="1">
      <alignment horizontal="center"/>
    </xf>
    <xf numFmtId="0" fontId="13" fillId="0" borderId="0" xfId="0" applyFont="1" applyAlignment="1">
      <alignment vertical="center"/>
    </xf>
    <xf numFmtId="0" fontId="16" fillId="0" borderId="0" xfId="0" applyFont="1" applyAlignment="1">
      <alignment horizontal="center" vertical="center"/>
    </xf>
    <xf numFmtId="17" fontId="16" fillId="0" borderId="0" xfId="0" applyNumberFormat="1" applyFont="1" applyBorder="1" applyAlignment="1">
      <alignment horizontal="center"/>
    </xf>
    <xf numFmtId="3" fontId="16" fillId="0" borderId="0" xfId="0" quotePrefix="1" applyNumberFormat="1" applyFont="1" applyBorder="1" applyAlignment="1">
      <alignment horizontal="center"/>
    </xf>
    <xf numFmtId="17" fontId="15" fillId="0" borderId="0" xfId="0" applyNumberFormat="1" applyFont="1" applyAlignment="1">
      <alignment horizontal="left"/>
    </xf>
    <xf numFmtId="3" fontId="13" fillId="0" borderId="0" xfId="0" applyNumberFormat="1" applyFont="1"/>
    <xf numFmtId="17" fontId="15" fillId="4" borderId="24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right"/>
    </xf>
    <xf numFmtId="0" fontId="15" fillId="0" borderId="0" xfId="0" applyFont="1" applyFill="1" applyBorder="1" applyAlignment="1">
      <alignment horizontal="left"/>
    </xf>
    <xf numFmtId="0" fontId="15" fillId="0" borderId="0" xfId="0" applyFont="1"/>
    <xf numFmtId="0" fontId="16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8" fillId="0" borderId="0" xfId="0" applyNumberFormat="1" applyFont="1"/>
    <xf numFmtId="0" fontId="18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5" fillId="4" borderId="23" xfId="0" quotePrefix="1" applyNumberFormat="1" applyFont="1" applyFill="1" applyBorder="1" applyAlignment="1">
      <alignment horizontal="center" vertical="center"/>
    </xf>
    <xf numFmtId="3" fontId="15" fillId="4" borderId="24" xfId="0" quotePrefix="1" applyNumberFormat="1" applyFont="1" applyFill="1" applyBorder="1" applyAlignment="1">
      <alignment horizontal="center" vertical="center"/>
    </xf>
    <xf numFmtId="165" fontId="13" fillId="0" borderId="0" xfId="0" applyNumberFormat="1" applyFont="1"/>
    <xf numFmtId="3" fontId="13" fillId="3" borderId="0" xfId="0" applyNumberFormat="1" applyFont="1" applyFill="1"/>
    <xf numFmtId="165" fontId="13" fillId="0" borderId="0" xfId="1" applyNumberFormat="1" applyFont="1"/>
    <xf numFmtId="0" fontId="13" fillId="0" borderId="0" xfId="0" applyFont="1" applyFill="1"/>
    <xf numFmtId="165" fontId="17" fillId="0" borderId="0" xfId="1" quotePrefix="1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horizontal="center"/>
    </xf>
    <xf numFmtId="169" fontId="14" fillId="0" borderId="0" xfId="0" quotePrefix="1" applyNumberFormat="1" applyFont="1" applyFill="1" applyAlignment="1">
      <alignment horizontal="center"/>
    </xf>
    <xf numFmtId="17" fontId="16" fillId="0" borderId="0" xfId="0" quotePrefix="1" applyNumberFormat="1" applyFont="1" applyFill="1" applyAlignment="1">
      <alignment horizontal="center"/>
    </xf>
    <xf numFmtId="0" fontId="15" fillId="0" borderId="0" xfId="0" applyFont="1" applyFill="1" applyBorder="1" applyAlignment="1">
      <alignment horizontal="center" vertical="center"/>
    </xf>
    <xf numFmtId="3" fontId="15" fillId="0" borderId="0" xfId="0" quotePrefix="1" applyNumberFormat="1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/>
    </xf>
    <xf numFmtId="3" fontId="13" fillId="0" borderId="0" xfId="0" applyNumberFormat="1" applyFont="1" applyFill="1"/>
    <xf numFmtId="170" fontId="20" fillId="0" borderId="0" xfId="5" applyNumberFormat="1" applyFont="1" applyFill="1" applyAlignment="1"/>
    <xf numFmtId="165" fontId="13" fillId="0" borderId="0" xfId="0" applyNumberFormat="1" applyFont="1" applyFill="1"/>
    <xf numFmtId="165" fontId="13" fillId="0" borderId="0" xfId="1" applyNumberFormat="1" applyFont="1" applyFill="1"/>
    <xf numFmtId="0" fontId="13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5" fontId="3" fillId="0" borderId="0" xfId="1" applyNumberFormat="1" applyFont="1" applyFill="1"/>
    <xf numFmtId="2" fontId="3" fillId="0" borderId="0" xfId="0" applyNumberFormat="1" applyFont="1" applyFill="1"/>
    <xf numFmtId="165" fontId="3" fillId="0" borderId="0" xfId="0" applyNumberFormat="1" applyFont="1" applyFill="1"/>
    <xf numFmtId="43" fontId="3" fillId="0" borderId="0" xfId="0" applyNumberFormat="1" applyFont="1" applyFill="1"/>
    <xf numFmtId="167" fontId="3" fillId="0" borderId="0" xfId="0" applyNumberFormat="1" applyFont="1" applyFill="1"/>
    <xf numFmtId="0" fontId="21" fillId="0" borderId="0" xfId="0" applyFont="1" applyFill="1"/>
    <xf numFmtId="0" fontId="13" fillId="0" borderId="0" xfId="0" applyFont="1" applyAlignment="1"/>
    <xf numFmtId="170" fontId="20" fillId="0" borderId="0" xfId="5" applyNumberFormat="1" applyFont="1" applyAlignment="1">
      <alignment horizontal="center"/>
    </xf>
    <xf numFmtId="0" fontId="3" fillId="0" borderId="0" xfId="0" applyFont="1"/>
    <xf numFmtId="165" fontId="5" fillId="0" borderId="2" xfId="1" applyNumberFormat="1" applyFont="1" applyBorder="1" applyAlignment="1">
      <alignment horizontal="center"/>
    </xf>
    <xf numFmtId="0" fontId="6" fillId="0" borderId="52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3" xfId="0" applyFont="1" applyBorder="1"/>
    <xf numFmtId="0" fontId="6" fillId="0" borderId="54" xfId="0" applyFont="1" applyBorder="1"/>
    <xf numFmtId="0" fontId="6" fillId="0" borderId="15" xfId="0" applyFont="1" applyBorder="1"/>
    <xf numFmtId="3" fontId="6" fillId="0" borderId="28" xfId="0" applyNumberFormat="1" applyFont="1" applyBorder="1"/>
    <xf numFmtId="3" fontId="6" fillId="0" borderId="52" xfId="0" applyNumberFormat="1" applyFont="1" applyBorder="1"/>
    <xf numFmtId="165" fontId="6" fillId="0" borderId="54" xfId="1" applyNumberFormat="1" applyFont="1" applyBorder="1"/>
    <xf numFmtId="165" fontId="6" fillId="0" borderId="15" xfId="1" applyNumberFormat="1" applyFont="1" applyBorder="1"/>
    <xf numFmtId="165" fontId="6" fillId="0" borderId="2" xfId="1" applyNumberFormat="1" applyFont="1" applyBorder="1"/>
    <xf numFmtId="171" fontId="7" fillId="0" borderId="1" xfId="0" applyNumberFormat="1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165" fontId="7" fillId="0" borderId="51" xfId="1" applyNumberFormat="1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51" xfId="0" applyFont="1" applyBorder="1" applyAlignment="1">
      <alignment horizontal="right"/>
    </xf>
    <xf numFmtId="0" fontId="7" fillId="0" borderId="21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7" fillId="0" borderId="18" xfId="0" applyNumberFormat="1" applyFont="1" applyBorder="1" applyAlignment="1">
      <alignment horizontal="right"/>
    </xf>
    <xf numFmtId="165" fontId="8" fillId="0" borderId="21" xfId="1" applyNumberFormat="1" applyFont="1" applyBorder="1" applyAlignment="1">
      <alignment horizontal="right"/>
    </xf>
    <xf numFmtId="165" fontId="8" fillId="0" borderId="34" xfId="1" applyNumberFormat="1" applyFont="1" applyBorder="1" applyAlignment="1">
      <alignment horizontal="right"/>
    </xf>
    <xf numFmtId="165" fontId="8" fillId="0" borderId="2" xfId="1" applyNumberFormat="1" applyFont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" fontId="7" fillId="0" borderId="10" xfId="1" applyNumberFormat="1" applyFont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0" xfId="0" applyNumberFormat="1" applyFont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65" fontId="8" fillId="0" borderId="8" xfId="1" applyNumberFormat="1" applyFont="1" applyBorder="1" applyAlignment="1">
      <alignment horizontal="right"/>
    </xf>
    <xf numFmtId="1" fontId="7" fillId="0" borderId="5" xfId="1" applyNumberFormat="1" applyFont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65" fontId="8" fillId="0" borderId="12" xfId="1" applyNumberFormat="1" applyFont="1" applyBorder="1" applyAlignment="1">
      <alignment horizontal="right"/>
    </xf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170" fontId="19" fillId="0" borderId="55" xfId="0" applyNumberFormat="1" applyFont="1" applyBorder="1" applyAlignment="1">
      <alignment horizontal="center"/>
    </xf>
    <xf numFmtId="165" fontId="17" fillId="0" borderId="58" xfId="1" quotePrefix="1" applyNumberFormat="1" applyFont="1" applyBorder="1" applyAlignment="1">
      <alignment horizontal="center" vertical="center"/>
    </xf>
    <xf numFmtId="165" fontId="17" fillId="0" borderId="55" xfId="1" quotePrefix="1" applyNumberFormat="1" applyFont="1" applyBorder="1" applyAlignment="1">
      <alignment horizontal="center" vertical="center"/>
    </xf>
    <xf numFmtId="170" fontId="19" fillId="0" borderId="56" xfId="0" applyNumberFormat="1" applyFont="1" applyBorder="1" applyAlignment="1">
      <alignment horizontal="center"/>
    </xf>
    <xf numFmtId="165" fontId="17" fillId="0" borderId="57" xfId="1" quotePrefix="1" applyNumberFormat="1" applyFont="1" applyBorder="1" applyAlignment="1">
      <alignment horizontal="center" vertical="center"/>
    </xf>
    <xf numFmtId="165" fontId="17" fillId="0" borderId="56" xfId="1" quotePrefix="1" applyNumberFormat="1" applyFont="1" applyBorder="1" applyAlignment="1">
      <alignment horizontal="center" vertical="center"/>
    </xf>
    <xf numFmtId="165" fontId="17" fillId="0" borderId="59" xfId="1" quotePrefix="1" applyNumberFormat="1" applyFont="1" applyBorder="1" applyAlignment="1">
      <alignment horizontal="center" vertical="center"/>
    </xf>
    <xf numFmtId="3" fontId="8" fillId="2" borderId="1" xfId="0" applyNumberFormat="1" applyFont="1" applyFill="1" applyBorder="1" applyAlignment="1">
      <alignment horizontal="center"/>
    </xf>
    <xf numFmtId="3" fontId="7" fillId="2" borderId="6" xfId="0" applyNumberFormat="1" applyFont="1" applyFill="1" applyBorder="1" applyAlignment="1">
      <alignment horizontal="right"/>
    </xf>
    <xf numFmtId="3" fontId="7" fillId="2" borderId="37" xfId="0" applyNumberFormat="1" applyFont="1" applyFill="1" applyBorder="1" applyAlignment="1">
      <alignment horizontal="right"/>
    </xf>
    <xf numFmtId="165" fontId="8" fillId="2" borderId="6" xfId="1" applyNumberFormat="1" applyFont="1" applyFill="1" applyBorder="1" applyAlignment="1">
      <alignment horizontal="right"/>
    </xf>
    <xf numFmtId="165" fontId="8" fillId="2" borderId="9" xfId="1" applyNumberFormat="1" applyFont="1" applyFill="1" applyBorder="1" applyAlignment="1">
      <alignment horizontal="right"/>
    </xf>
    <xf numFmtId="3" fontId="8" fillId="2" borderId="2" xfId="0" applyNumberFormat="1" applyFont="1" applyFill="1" applyBorder="1" applyAlignment="1">
      <alignment horizontal="center"/>
    </xf>
    <xf numFmtId="171" fontId="7" fillId="0" borderId="1" xfId="0" quotePrefix="1" applyNumberFormat="1" applyFont="1" applyBorder="1" applyAlignment="1">
      <alignment horizontal="center"/>
    </xf>
    <xf numFmtId="3" fontId="3" fillId="0" borderId="0" xfId="0" applyNumberFormat="1" applyFont="1"/>
    <xf numFmtId="0" fontId="9" fillId="0" borderId="0" xfId="0" applyFont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Border="1" applyAlignment="1">
      <alignment horizontal="center"/>
    </xf>
    <xf numFmtId="165" fontId="5" fillId="0" borderId="23" xfId="1" applyNumberFormat="1" applyFont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left"/>
    </xf>
    <xf numFmtId="0" fontId="9" fillId="0" borderId="0" xfId="0" applyFont="1" applyFill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0" fontId="15" fillId="0" borderId="36" xfId="0" applyFont="1" applyBorder="1" applyAlignment="1">
      <alignment horizontal="center" vertical="center"/>
    </xf>
    <xf numFmtId="0" fontId="15" fillId="0" borderId="50" xfId="0" applyFont="1" applyBorder="1" applyAlignment="1">
      <alignment horizontal="center" vertical="center"/>
    </xf>
    <xf numFmtId="0" fontId="15" fillId="0" borderId="53" xfId="0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169" fontId="14" fillId="0" borderId="0" xfId="0" quotePrefix="1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E96"/>
  <sheetViews>
    <sheetView topLeftCell="A66" workbookViewId="0">
      <selection activeCell="B66" sqref="B66"/>
    </sheetView>
  </sheetViews>
  <sheetFormatPr defaultColWidth="8.85546875" defaultRowHeight="12.95"/>
  <cols>
    <col min="1" max="1" width="12.42578125" style="8" customWidth="1"/>
    <col min="2" max="27" width="9.140625" style="8" customWidth="1"/>
    <col min="28" max="29" width="11" style="44" customWidth="1"/>
    <col min="30" max="16384" width="8.85546875" style="8"/>
  </cols>
  <sheetData>
    <row r="2" spans="1:31" ht="15.95">
      <c r="A2" s="301" t="s">
        <v>0</v>
      </c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  <c r="O2" s="301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</row>
    <row r="4" spans="1:31" ht="14.1" thickBot="1">
      <c r="A4" s="44" t="s">
        <v>1</v>
      </c>
    </row>
    <row r="5" spans="1:31" ht="15" thickTop="1" thickBot="1">
      <c r="A5" s="299" t="s">
        <v>2</v>
      </c>
      <c r="B5" s="297" t="s">
        <v>3</v>
      </c>
      <c r="C5" s="298"/>
      <c r="D5" s="297" t="s">
        <v>4</v>
      </c>
      <c r="E5" s="298"/>
      <c r="F5" s="297" t="s">
        <v>5</v>
      </c>
      <c r="G5" s="298"/>
      <c r="H5" s="297" t="s">
        <v>6</v>
      </c>
      <c r="I5" s="298"/>
      <c r="J5" s="297" t="s">
        <v>7</v>
      </c>
      <c r="K5" s="298"/>
      <c r="L5" s="297" t="s">
        <v>8</v>
      </c>
      <c r="M5" s="298"/>
      <c r="N5" s="297" t="s">
        <v>9</v>
      </c>
      <c r="O5" s="298"/>
      <c r="P5" s="297" t="s">
        <v>10</v>
      </c>
      <c r="Q5" s="298"/>
      <c r="R5" s="297" t="s">
        <v>11</v>
      </c>
      <c r="S5" s="298"/>
      <c r="T5" s="297" t="s">
        <v>12</v>
      </c>
      <c r="U5" s="298"/>
      <c r="V5" s="297" t="s">
        <v>13</v>
      </c>
      <c r="W5" s="298"/>
      <c r="X5" s="297" t="s">
        <v>14</v>
      </c>
      <c r="Y5" s="298"/>
      <c r="Z5" s="297" t="s">
        <v>15</v>
      </c>
      <c r="AA5" s="298"/>
      <c r="AB5" s="297" t="s">
        <v>16</v>
      </c>
      <c r="AC5" s="298"/>
    </row>
    <row r="6" spans="1:31" s="71" customFormat="1" ht="15" thickTop="1" thickBot="1">
      <c r="A6" s="300"/>
      <c r="B6" s="72" t="s">
        <v>17</v>
      </c>
      <c r="C6" s="73" t="s">
        <v>18</v>
      </c>
      <c r="D6" s="74" t="s">
        <v>17</v>
      </c>
      <c r="E6" s="75" t="s">
        <v>18</v>
      </c>
      <c r="F6" s="76" t="s">
        <v>17</v>
      </c>
      <c r="G6" s="73" t="s">
        <v>18</v>
      </c>
      <c r="H6" s="74" t="s">
        <v>17</v>
      </c>
      <c r="I6" s="75" t="s">
        <v>18</v>
      </c>
      <c r="J6" s="76" t="s">
        <v>17</v>
      </c>
      <c r="K6" s="73" t="s">
        <v>18</v>
      </c>
      <c r="L6" s="74" t="s">
        <v>17</v>
      </c>
      <c r="M6" s="76" t="s">
        <v>18</v>
      </c>
      <c r="N6" s="72" t="s">
        <v>17</v>
      </c>
      <c r="O6" s="77" t="s">
        <v>18</v>
      </c>
      <c r="P6" s="76" t="s">
        <v>17</v>
      </c>
      <c r="Q6" s="73" t="s">
        <v>18</v>
      </c>
      <c r="R6" s="74" t="s">
        <v>17</v>
      </c>
      <c r="S6" s="75" t="s">
        <v>18</v>
      </c>
      <c r="T6" s="76" t="s">
        <v>17</v>
      </c>
      <c r="U6" s="73" t="s">
        <v>18</v>
      </c>
      <c r="V6" s="74" t="s">
        <v>17</v>
      </c>
      <c r="W6" s="75" t="s">
        <v>18</v>
      </c>
      <c r="X6" s="76" t="s">
        <v>17</v>
      </c>
      <c r="Y6" s="73" t="s">
        <v>18</v>
      </c>
      <c r="Z6" s="74" t="s">
        <v>17</v>
      </c>
      <c r="AA6" s="76" t="s">
        <v>18</v>
      </c>
      <c r="AB6" s="72" t="s">
        <v>17</v>
      </c>
      <c r="AC6" s="77" t="s">
        <v>18</v>
      </c>
    </row>
    <row r="7" spans="1:31" ht="14.1" thickTop="1">
      <c r="A7" s="86" t="s">
        <v>19</v>
      </c>
      <c r="B7" s="20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0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0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0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0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0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0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0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0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0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0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0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0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0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0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0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0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0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0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0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0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0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0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0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0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0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1">
        <f>B7+D7+F7+H7+J7+L7+N7+P7+R7+T7+V7+X7+Z7</f>
        <v>0</v>
      </c>
      <c r="AC7" s="22">
        <f>C7+E7+G7+I7+K7+M7+O7+Q7+S7+U7+W7+Y7+AA7</f>
        <v>0</v>
      </c>
      <c r="AD7" s="15"/>
      <c r="AE7" s="15"/>
    </row>
    <row r="8" spans="1:31">
      <c r="A8" s="87" t="s">
        <v>20</v>
      </c>
      <c r="B8" s="20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14811</v>
      </c>
      <c r="C8" s="20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3</v>
      </c>
      <c r="D8" s="20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3873</v>
      </c>
      <c r="E8" s="20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9</v>
      </c>
      <c r="F8" s="20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1308</v>
      </c>
      <c r="G8" s="20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4</v>
      </c>
      <c r="H8" s="20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6227</v>
      </c>
      <c r="I8" s="20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132</v>
      </c>
      <c r="J8" s="20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202</v>
      </c>
      <c r="K8" s="20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84</v>
      </c>
      <c r="L8" s="20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117</v>
      </c>
      <c r="M8" s="20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92</v>
      </c>
      <c r="N8" s="20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776</v>
      </c>
      <c r="O8" s="20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0</v>
      </c>
      <c r="P8" s="20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184</v>
      </c>
      <c r="Q8" s="20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0</v>
      </c>
      <c r="R8" s="20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20</v>
      </c>
      <c r="S8" s="20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0</v>
      </c>
      <c r="T8" s="20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0</v>
      </c>
      <c r="U8" s="20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0</v>
      </c>
      <c r="V8" s="20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0</v>
      </c>
      <c r="W8" s="20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0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0</v>
      </c>
      <c r="Y8" s="20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0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0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27518</v>
      </c>
      <c r="AC8" s="5">
        <f t="shared" si="0"/>
        <v>324</v>
      </c>
      <c r="AD8" s="15"/>
      <c r="AE8" s="15"/>
    </row>
    <row r="9" spans="1:31">
      <c r="A9" s="88" t="s">
        <v>21</v>
      </c>
      <c r="B9" s="20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77852</v>
      </c>
      <c r="C9" s="20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26</v>
      </c>
      <c r="D9" s="20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25506</v>
      </c>
      <c r="E9" s="20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57</v>
      </c>
      <c r="F9" s="20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8132</v>
      </c>
      <c r="G9" s="20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80</v>
      </c>
      <c r="H9" s="20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28638</v>
      </c>
      <c r="I9" s="20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2603</v>
      </c>
      <c r="J9" s="20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1719</v>
      </c>
      <c r="K9" s="20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1190</v>
      </c>
      <c r="L9" s="20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1539</v>
      </c>
      <c r="M9" s="20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8686</v>
      </c>
      <c r="N9" s="20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10719</v>
      </c>
      <c r="O9" s="20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12886</v>
      </c>
      <c r="P9" s="20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5328</v>
      </c>
      <c r="Q9" s="20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7678</v>
      </c>
      <c r="R9" s="20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7783</v>
      </c>
      <c r="S9" s="20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8789</v>
      </c>
      <c r="T9" s="20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1184</v>
      </c>
      <c r="U9" s="20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6041</v>
      </c>
      <c r="V9" s="20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3623</v>
      </c>
      <c r="W9" s="20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12960</v>
      </c>
      <c r="X9" s="20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7079</v>
      </c>
      <c r="Y9" s="20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9896</v>
      </c>
      <c r="Z9" s="20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24471</v>
      </c>
      <c r="AA9" s="20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11124</v>
      </c>
      <c r="AB9" s="6">
        <f t="shared" si="0"/>
        <v>203573</v>
      </c>
      <c r="AC9" s="7">
        <f t="shared" si="0"/>
        <v>82016</v>
      </c>
      <c r="AD9" s="15"/>
      <c r="AE9" s="15"/>
    </row>
    <row r="10" spans="1:31">
      <c r="A10" s="87" t="s">
        <v>22</v>
      </c>
      <c r="B10" s="20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139867</v>
      </c>
      <c r="C10" s="20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9846</v>
      </c>
      <c r="D10" s="20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47068</v>
      </c>
      <c r="E10" s="20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13051</v>
      </c>
      <c r="F10" s="20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15427</v>
      </c>
      <c r="G10" s="20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6560</v>
      </c>
      <c r="H10" s="20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28629</v>
      </c>
      <c r="I10" s="20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22718</v>
      </c>
      <c r="J10" s="20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5124</v>
      </c>
      <c r="K10" s="20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9150</v>
      </c>
      <c r="L10" s="20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6492</v>
      </c>
      <c r="M10" s="20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25858</v>
      </c>
      <c r="N10" s="20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27812</v>
      </c>
      <c r="O10" s="20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42804</v>
      </c>
      <c r="P10" s="20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21900</v>
      </c>
      <c r="Q10" s="20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21293</v>
      </c>
      <c r="R10" s="20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28645</v>
      </c>
      <c r="S10" s="20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26086</v>
      </c>
      <c r="T10" s="20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5605</v>
      </c>
      <c r="U10" s="20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20750</v>
      </c>
      <c r="V10" s="20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16154</v>
      </c>
      <c r="W10" s="20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41982</v>
      </c>
      <c r="X10" s="20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25763</v>
      </c>
      <c r="Y10" s="20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25589</v>
      </c>
      <c r="Z10" s="20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75227</v>
      </c>
      <c r="AA10" s="20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39574</v>
      </c>
      <c r="AB10" s="4">
        <f t="shared" si="0"/>
        <v>443713</v>
      </c>
      <c r="AC10" s="5">
        <f t="shared" si="0"/>
        <v>305261</v>
      </c>
      <c r="AD10" s="15"/>
      <c r="AE10" s="15"/>
    </row>
    <row r="11" spans="1:31">
      <c r="A11" s="88" t="s">
        <v>23</v>
      </c>
      <c r="B11" s="20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151614</v>
      </c>
      <c r="C11" s="20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24323</v>
      </c>
      <c r="D11" s="20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35195</v>
      </c>
      <c r="E11" s="20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28534</v>
      </c>
      <c r="F11" s="20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14876</v>
      </c>
      <c r="G11" s="20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12913</v>
      </c>
      <c r="H11" s="20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26590</v>
      </c>
      <c r="I11" s="20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41416</v>
      </c>
      <c r="J11" s="20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8605</v>
      </c>
      <c r="K11" s="20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20738</v>
      </c>
      <c r="L11" s="20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10007</v>
      </c>
      <c r="M11" s="20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48744</v>
      </c>
      <c r="N11" s="20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41216</v>
      </c>
      <c r="O11" s="20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66171</v>
      </c>
      <c r="P11" s="20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34796</v>
      </c>
      <c r="Q11" s="20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32097</v>
      </c>
      <c r="R11" s="20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41658</v>
      </c>
      <c r="S11" s="20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35856</v>
      </c>
      <c r="T11" s="20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7739</v>
      </c>
      <c r="U11" s="20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35640</v>
      </c>
      <c r="V11" s="20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23420</v>
      </c>
      <c r="W11" s="20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58910</v>
      </c>
      <c r="X11" s="20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32175</v>
      </c>
      <c r="Y11" s="20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37164</v>
      </c>
      <c r="Z11" s="20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113111</v>
      </c>
      <c r="AA11" s="20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56283</v>
      </c>
      <c r="AB11" s="6">
        <f t="shared" si="0"/>
        <v>541002</v>
      </c>
      <c r="AC11" s="7">
        <f t="shared" si="0"/>
        <v>498789</v>
      </c>
      <c r="AD11" s="15"/>
      <c r="AE11" s="15"/>
    </row>
    <row r="12" spans="1:31">
      <c r="A12" s="87" t="s">
        <v>24</v>
      </c>
      <c r="B12" s="20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140712</v>
      </c>
      <c r="C12" s="20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28634</v>
      </c>
      <c r="D12" s="20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35488</v>
      </c>
      <c r="E12" s="20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29517</v>
      </c>
      <c r="F12" s="20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14625</v>
      </c>
      <c r="G12" s="20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14107</v>
      </c>
      <c r="H12" s="20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30925</v>
      </c>
      <c r="I12" s="20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49142</v>
      </c>
      <c r="J12" s="20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8618</v>
      </c>
      <c r="K12" s="20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22336</v>
      </c>
      <c r="L12" s="20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10076</v>
      </c>
      <c r="M12" s="20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58987</v>
      </c>
      <c r="N12" s="20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37819</v>
      </c>
      <c r="O12" s="20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77818</v>
      </c>
      <c r="P12" s="20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29429</v>
      </c>
      <c r="Q12" s="20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36458</v>
      </c>
      <c r="R12" s="20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40196</v>
      </c>
      <c r="S12" s="20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34663</v>
      </c>
      <c r="T12" s="20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6934</v>
      </c>
      <c r="U12" s="20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34493</v>
      </c>
      <c r="V12" s="20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20915</v>
      </c>
      <c r="W12" s="20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59938</v>
      </c>
      <c r="X12" s="20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28834</v>
      </c>
      <c r="Y12" s="20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39456</v>
      </c>
      <c r="Z12" s="20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108135</v>
      </c>
      <c r="AA12" s="20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58372</v>
      </c>
      <c r="AB12" s="4">
        <f t="shared" si="0"/>
        <v>512706</v>
      </c>
      <c r="AC12" s="5">
        <f t="shared" si="0"/>
        <v>543921</v>
      </c>
      <c r="AD12" s="15"/>
      <c r="AE12" s="15"/>
    </row>
    <row r="13" spans="1:31">
      <c r="A13" s="88" t="s">
        <v>25</v>
      </c>
      <c r="B13" s="20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116629</v>
      </c>
      <c r="C13" s="20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29871</v>
      </c>
      <c r="D13" s="20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33760</v>
      </c>
      <c r="E13" s="20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25730</v>
      </c>
      <c r="F13" s="20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14449</v>
      </c>
      <c r="G13" s="20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12835</v>
      </c>
      <c r="H13" s="20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33029</v>
      </c>
      <c r="I13" s="20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48192</v>
      </c>
      <c r="J13" s="20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7656</v>
      </c>
      <c r="K13" s="20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21792</v>
      </c>
      <c r="L13" s="20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10309</v>
      </c>
      <c r="M13" s="20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53317</v>
      </c>
      <c r="N13" s="20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36592</v>
      </c>
      <c r="O13" s="20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71457</v>
      </c>
      <c r="P13" s="20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24677</v>
      </c>
      <c r="Q13" s="20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32828</v>
      </c>
      <c r="R13" s="20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38387</v>
      </c>
      <c r="S13" s="20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32375</v>
      </c>
      <c r="T13" s="20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7081</v>
      </c>
      <c r="U13" s="20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22627</v>
      </c>
      <c r="V13" s="20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19292</v>
      </c>
      <c r="W13" s="20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55980</v>
      </c>
      <c r="X13" s="20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25557</v>
      </c>
      <c r="Y13" s="20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29847</v>
      </c>
      <c r="Z13" s="20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99437</v>
      </c>
      <c r="AA13" s="20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58448</v>
      </c>
      <c r="AB13" s="6">
        <f t="shared" si="0"/>
        <v>466855</v>
      </c>
      <c r="AC13" s="7">
        <f t="shared" si="0"/>
        <v>495299</v>
      </c>
      <c r="AD13" s="15"/>
      <c r="AE13" s="15"/>
    </row>
    <row r="14" spans="1:31">
      <c r="A14" s="87" t="s">
        <v>26</v>
      </c>
      <c r="B14" s="20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98500</v>
      </c>
      <c r="C14" s="20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33522</v>
      </c>
      <c r="D14" s="20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36264</v>
      </c>
      <c r="E14" s="20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22386</v>
      </c>
      <c r="F14" s="20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15635</v>
      </c>
      <c r="G14" s="20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11568</v>
      </c>
      <c r="H14" s="20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38315</v>
      </c>
      <c r="I14" s="20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48456</v>
      </c>
      <c r="J14" s="20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7700</v>
      </c>
      <c r="K14" s="20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19815</v>
      </c>
      <c r="L14" s="20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9991</v>
      </c>
      <c r="M14" s="20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42405</v>
      </c>
      <c r="N14" s="20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34807</v>
      </c>
      <c r="O14" s="20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65584</v>
      </c>
      <c r="P14" s="20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21633</v>
      </c>
      <c r="Q14" s="20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27654</v>
      </c>
      <c r="R14" s="20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35703</v>
      </c>
      <c r="S14" s="20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32051</v>
      </c>
      <c r="T14" s="20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7921</v>
      </c>
      <c r="U14" s="20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16861</v>
      </c>
      <c r="V14" s="20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19404</v>
      </c>
      <c r="W14" s="20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52045</v>
      </c>
      <c r="X14" s="20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24529</v>
      </c>
      <c r="Y14" s="20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23503</v>
      </c>
      <c r="Z14" s="20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86817</v>
      </c>
      <c r="AA14" s="20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63944</v>
      </c>
      <c r="AB14" s="4">
        <f t="shared" si="0"/>
        <v>437219</v>
      </c>
      <c r="AC14" s="5">
        <f t="shared" si="0"/>
        <v>459794</v>
      </c>
      <c r="AD14" s="15"/>
      <c r="AE14" s="15"/>
    </row>
    <row r="15" spans="1:31">
      <c r="A15" s="88" t="s">
        <v>27</v>
      </c>
      <c r="B15" s="20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94822</v>
      </c>
      <c r="C15" s="20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35557</v>
      </c>
      <c r="D15" s="20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37093</v>
      </c>
      <c r="E15" s="20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21010</v>
      </c>
      <c r="F15" s="20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16246</v>
      </c>
      <c r="G15" s="20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10642</v>
      </c>
      <c r="H15" s="20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44940</v>
      </c>
      <c r="I15" s="20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51890</v>
      </c>
      <c r="J15" s="20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7791</v>
      </c>
      <c r="K15" s="20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14709</v>
      </c>
      <c r="L15" s="20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10722</v>
      </c>
      <c r="M15" s="20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38842</v>
      </c>
      <c r="N15" s="20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35495</v>
      </c>
      <c r="O15" s="20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59937</v>
      </c>
      <c r="P15" s="20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22185</v>
      </c>
      <c r="Q15" s="20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24012</v>
      </c>
      <c r="R15" s="20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34599</v>
      </c>
      <c r="S15" s="20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31370</v>
      </c>
      <c r="T15" s="20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8660</v>
      </c>
      <c r="U15" s="20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14193</v>
      </c>
      <c r="V15" s="20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21059</v>
      </c>
      <c r="W15" s="20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50792</v>
      </c>
      <c r="X15" s="20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24266</v>
      </c>
      <c r="Y15" s="20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19819</v>
      </c>
      <c r="Z15" s="20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83058</v>
      </c>
      <c r="AA15" s="20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66407</v>
      </c>
      <c r="AB15" s="6">
        <f t="shared" si="0"/>
        <v>440936</v>
      </c>
      <c r="AC15" s="7">
        <f t="shared" si="0"/>
        <v>439180</v>
      </c>
      <c r="AD15" s="15"/>
      <c r="AE15" s="15"/>
    </row>
    <row r="16" spans="1:31">
      <c r="A16" s="87" t="s">
        <v>28</v>
      </c>
      <c r="B16" s="20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94592</v>
      </c>
      <c r="C16" s="20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40317</v>
      </c>
      <c r="D16" s="20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37961</v>
      </c>
      <c r="E16" s="20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20992</v>
      </c>
      <c r="F16" s="20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16321</v>
      </c>
      <c r="G16" s="20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10269</v>
      </c>
      <c r="H16" s="20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48245</v>
      </c>
      <c r="I16" s="20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56731</v>
      </c>
      <c r="J16" s="20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8241</v>
      </c>
      <c r="K16" s="20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11786</v>
      </c>
      <c r="L16" s="20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12722</v>
      </c>
      <c r="M16" s="20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39981</v>
      </c>
      <c r="N16" s="20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38643</v>
      </c>
      <c r="O16" s="20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57692</v>
      </c>
      <c r="P16" s="20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23626</v>
      </c>
      <c r="Q16" s="20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25366</v>
      </c>
      <c r="R16" s="20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35053</v>
      </c>
      <c r="S16" s="20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33476</v>
      </c>
      <c r="T16" s="20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10236</v>
      </c>
      <c r="U16" s="20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12799</v>
      </c>
      <c r="V16" s="20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25074</v>
      </c>
      <c r="W16" s="20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50496</v>
      </c>
      <c r="X16" s="20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26406</v>
      </c>
      <c r="Y16" s="20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19440</v>
      </c>
      <c r="Z16" s="20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85809</v>
      </c>
      <c r="AA16" s="20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71005</v>
      </c>
      <c r="AB16" s="4">
        <f t="shared" si="0"/>
        <v>462929</v>
      </c>
      <c r="AC16" s="5">
        <f t="shared" si="0"/>
        <v>450350</v>
      </c>
      <c r="AD16" s="15"/>
      <c r="AE16" s="15"/>
    </row>
    <row r="17" spans="1:31">
      <c r="A17" s="88" t="s">
        <v>29</v>
      </c>
      <c r="B17" s="20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82103</v>
      </c>
      <c r="C17" s="20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42562</v>
      </c>
      <c r="D17" s="20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32746</v>
      </c>
      <c r="E17" s="20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23309</v>
      </c>
      <c r="F17" s="20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14620</v>
      </c>
      <c r="G17" s="20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11262</v>
      </c>
      <c r="H17" s="20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49867</v>
      </c>
      <c r="I17" s="20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57424</v>
      </c>
      <c r="J17" s="20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8442</v>
      </c>
      <c r="K17" s="20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11137</v>
      </c>
      <c r="L17" s="20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13367</v>
      </c>
      <c r="M17" s="20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38137</v>
      </c>
      <c r="N17" s="20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38484</v>
      </c>
      <c r="O17" s="20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56177</v>
      </c>
      <c r="P17" s="20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23233</v>
      </c>
      <c r="Q17" s="20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26980</v>
      </c>
      <c r="R17" s="20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34131</v>
      </c>
      <c r="S17" s="20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34953</v>
      </c>
      <c r="T17" s="20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10260</v>
      </c>
      <c r="U17" s="20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13112</v>
      </c>
      <c r="V17" s="20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28146</v>
      </c>
      <c r="W17" s="20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48953</v>
      </c>
      <c r="X17" s="20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25851</v>
      </c>
      <c r="Y17" s="20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19660</v>
      </c>
      <c r="Z17" s="20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82824</v>
      </c>
      <c r="AA17" s="20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72823</v>
      </c>
      <c r="AB17" s="6">
        <f t="shared" si="0"/>
        <v>444074</v>
      </c>
      <c r="AC17" s="7">
        <f t="shared" si="0"/>
        <v>456489</v>
      </c>
      <c r="AD17" s="15"/>
      <c r="AE17" s="15"/>
    </row>
    <row r="18" spans="1:31">
      <c r="A18" s="87" t="s">
        <v>30</v>
      </c>
      <c r="B18" s="20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67559</v>
      </c>
      <c r="C18" s="20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45963</v>
      </c>
      <c r="D18" s="20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30164</v>
      </c>
      <c r="E18" s="20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24334</v>
      </c>
      <c r="F18" s="20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15122</v>
      </c>
      <c r="G18" s="20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11280</v>
      </c>
      <c r="H18" s="20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50357</v>
      </c>
      <c r="I18" s="20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60851</v>
      </c>
      <c r="J18" s="20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9503</v>
      </c>
      <c r="K18" s="20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9791</v>
      </c>
      <c r="L18" s="20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16279</v>
      </c>
      <c r="M18" s="20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30572</v>
      </c>
      <c r="N18" s="20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40576</v>
      </c>
      <c r="O18" s="20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51041</v>
      </c>
      <c r="P18" s="20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24637</v>
      </c>
      <c r="Q18" s="20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26500</v>
      </c>
      <c r="R18" s="20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33489</v>
      </c>
      <c r="S18" s="20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36408</v>
      </c>
      <c r="T18" s="20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12367</v>
      </c>
      <c r="U18" s="20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12510</v>
      </c>
      <c r="V18" s="20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35930</v>
      </c>
      <c r="W18" s="20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43070</v>
      </c>
      <c r="X18" s="20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31391</v>
      </c>
      <c r="Y18" s="20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17267</v>
      </c>
      <c r="Z18" s="20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86149</v>
      </c>
      <c r="AA18" s="20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77366</v>
      </c>
      <c r="AB18" s="4">
        <f t="shared" si="0"/>
        <v>453523</v>
      </c>
      <c r="AC18" s="5">
        <f t="shared" si="0"/>
        <v>446953</v>
      </c>
      <c r="AD18" s="15"/>
      <c r="AE18" s="15"/>
    </row>
    <row r="19" spans="1:31">
      <c r="A19" s="88" t="s">
        <v>31</v>
      </c>
      <c r="B19" s="20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58830</v>
      </c>
      <c r="C19" s="20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56823</v>
      </c>
      <c r="D19" s="20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30121</v>
      </c>
      <c r="E19" s="20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27048</v>
      </c>
      <c r="F19" s="20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15707</v>
      </c>
      <c r="G19" s="20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10395</v>
      </c>
      <c r="H19" s="20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52032</v>
      </c>
      <c r="I19" s="20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71513</v>
      </c>
      <c r="J19" s="20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10520</v>
      </c>
      <c r="K19" s="20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8455</v>
      </c>
      <c r="L19" s="20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21109</v>
      </c>
      <c r="M19" s="20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27907</v>
      </c>
      <c r="N19" s="20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46129</v>
      </c>
      <c r="O19" s="20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49616</v>
      </c>
      <c r="P19" s="20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25851</v>
      </c>
      <c r="Q19" s="20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28354</v>
      </c>
      <c r="R19" s="20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32686</v>
      </c>
      <c r="S19" s="20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39244</v>
      </c>
      <c r="T19" s="20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16330</v>
      </c>
      <c r="U19" s="20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9174</v>
      </c>
      <c r="V19" s="20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47749</v>
      </c>
      <c r="W19" s="20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34469</v>
      </c>
      <c r="X19" s="20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37520</v>
      </c>
      <c r="Y19" s="20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15243</v>
      </c>
      <c r="Z19" s="20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90976</v>
      </c>
      <c r="AA19" s="20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80204</v>
      </c>
      <c r="AB19" s="6">
        <f t="shared" si="0"/>
        <v>485560</v>
      </c>
      <c r="AC19" s="7">
        <f t="shared" si="0"/>
        <v>458445</v>
      </c>
      <c r="AD19" s="15"/>
      <c r="AE19" s="15"/>
    </row>
    <row r="20" spans="1:31">
      <c r="A20" s="87" t="s">
        <v>32</v>
      </c>
      <c r="B20" s="20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61119</v>
      </c>
      <c r="C20" s="20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68940</v>
      </c>
      <c r="D20" s="20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36581</v>
      </c>
      <c r="E20" s="20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30649</v>
      </c>
      <c r="F20" s="20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20726</v>
      </c>
      <c r="G20" s="20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10986</v>
      </c>
      <c r="H20" s="20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53136</v>
      </c>
      <c r="I20" s="20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79344</v>
      </c>
      <c r="J20" s="20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12901</v>
      </c>
      <c r="K20" s="20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7681</v>
      </c>
      <c r="L20" s="20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24548</v>
      </c>
      <c r="M20" s="20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25181</v>
      </c>
      <c r="N20" s="20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51122</v>
      </c>
      <c r="O20" s="20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49814</v>
      </c>
      <c r="P20" s="20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27678</v>
      </c>
      <c r="Q20" s="20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28373</v>
      </c>
      <c r="R20" s="20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35577</v>
      </c>
      <c r="S20" s="20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43131</v>
      </c>
      <c r="T20" s="20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19588</v>
      </c>
      <c r="U20" s="20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8335</v>
      </c>
      <c r="V20" s="20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54981</v>
      </c>
      <c r="W20" s="20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32865</v>
      </c>
      <c r="X20" s="20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49742</v>
      </c>
      <c r="Y20" s="20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15331</v>
      </c>
      <c r="Z20" s="20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107153</v>
      </c>
      <c r="AA20" s="20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87149</v>
      </c>
      <c r="AB20" s="4">
        <f t="shared" si="0"/>
        <v>554852</v>
      </c>
      <c r="AC20" s="5">
        <f t="shared" si="0"/>
        <v>487779</v>
      </c>
      <c r="AD20" s="15"/>
      <c r="AE20" s="15"/>
    </row>
    <row r="21" spans="1:31">
      <c r="A21" s="88" t="s">
        <v>33</v>
      </c>
      <c r="B21" s="20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69939</v>
      </c>
      <c r="C21" s="20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92125</v>
      </c>
      <c r="D21" s="20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46732</v>
      </c>
      <c r="E21" s="20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38278</v>
      </c>
      <c r="F21" s="20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25768</v>
      </c>
      <c r="G21" s="20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12660</v>
      </c>
      <c r="H21" s="20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60186</v>
      </c>
      <c r="I21" s="20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88521</v>
      </c>
      <c r="J21" s="20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18448</v>
      </c>
      <c r="K21" s="20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6983</v>
      </c>
      <c r="L21" s="20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35311</v>
      </c>
      <c r="M21" s="20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27841</v>
      </c>
      <c r="N21" s="20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57344</v>
      </c>
      <c r="O21" s="20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56042</v>
      </c>
      <c r="P21" s="20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32950</v>
      </c>
      <c r="Q21" s="20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34680</v>
      </c>
      <c r="R21" s="20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37299</v>
      </c>
      <c r="S21" s="20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48933</v>
      </c>
      <c r="T21" s="20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21632</v>
      </c>
      <c r="U21" s="20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9871</v>
      </c>
      <c r="V21" s="20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50587</v>
      </c>
      <c r="W21" s="20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37888</v>
      </c>
      <c r="X21" s="20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60670</v>
      </c>
      <c r="Y21" s="20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18294</v>
      </c>
      <c r="Z21" s="20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115036</v>
      </c>
      <c r="AA21" s="20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102430</v>
      </c>
      <c r="AB21" s="6">
        <f t="shared" si="0"/>
        <v>631902</v>
      </c>
      <c r="AC21" s="7">
        <f t="shared" si="0"/>
        <v>574546</v>
      </c>
      <c r="AD21" s="15"/>
      <c r="AE21" s="15"/>
    </row>
    <row r="22" spans="1:31">
      <c r="A22" s="87" t="s">
        <v>34</v>
      </c>
      <c r="B22" s="20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70500</v>
      </c>
      <c r="C22" s="20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109120</v>
      </c>
      <c r="D22" s="20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42553</v>
      </c>
      <c r="E22" s="20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41283</v>
      </c>
      <c r="F22" s="20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19716</v>
      </c>
      <c r="G22" s="20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13880</v>
      </c>
      <c r="H22" s="20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59539</v>
      </c>
      <c r="I22" s="20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101056</v>
      </c>
      <c r="J22" s="20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16245</v>
      </c>
      <c r="K22" s="20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7061</v>
      </c>
      <c r="L22" s="20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37040</v>
      </c>
      <c r="M22" s="20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25633</v>
      </c>
      <c r="N22" s="20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61143</v>
      </c>
      <c r="O22" s="20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58701</v>
      </c>
      <c r="P22" s="20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33622</v>
      </c>
      <c r="Q22" s="20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41708</v>
      </c>
      <c r="R22" s="20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36291</v>
      </c>
      <c r="S22" s="20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54631</v>
      </c>
      <c r="T22" s="20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21615</v>
      </c>
      <c r="U22" s="20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9820</v>
      </c>
      <c r="V22" s="20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53181</v>
      </c>
      <c r="W22" s="20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38372</v>
      </c>
      <c r="X22" s="20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62640</v>
      </c>
      <c r="Y22" s="20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21567</v>
      </c>
      <c r="Z22" s="20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107658</v>
      </c>
      <c r="AA22" s="20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115644</v>
      </c>
      <c r="AB22" s="4">
        <f t="shared" si="0"/>
        <v>621743</v>
      </c>
      <c r="AC22" s="5">
        <f t="shared" si="0"/>
        <v>638476</v>
      </c>
      <c r="AD22" s="15"/>
      <c r="AE22" s="15"/>
    </row>
    <row r="23" spans="1:31">
      <c r="A23" s="88" t="s">
        <v>35</v>
      </c>
      <c r="B23" s="20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68943</v>
      </c>
      <c r="C23" s="20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103142</v>
      </c>
      <c r="D23" s="20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31101</v>
      </c>
      <c r="E23" s="20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43802</v>
      </c>
      <c r="F23" s="20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13973</v>
      </c>
      <c r="G23" s="20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13498</v>
      </c>
      <c r="H23" s="20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51987</v>
      </c>
      <c r="I23" s="20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94886</v>
      </c>
      <c r="J23" s="20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10478</v>
      </c>
      <c r="K23" s="20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6537</v>
      </c>
      <c r="L23" s="20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27885</v>
      </c>
      <c r="M23" s="20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22800</v>
      </c>
      <c r="N23" s="20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50259</v>
      </c>
      <c r="O23" s="20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55296</v>
      </c>
      <c r="P23" s="20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27387</v>
      </c>
      <c r="Q23" s="20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42417</v>
      </c>
      <c r="R23" s="20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29824</v>
      </c>
      <c r="S23" s="20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51238</v>
      </c>
      <c r="T23" s="20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18712</v>
      </c>
      <c r="U23" s="20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9570</v>
      </c>
      <c r="V23" s="20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61916</v>
      </c>
      <c r="W23" s="20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37739</v>
      </c>
      <c r="X23" s="20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51333</v>
      </c>
      <c r="Y23" s="20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20954</v>
      </c>
      <c r="Z23" s="20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94313</v>
      </c>
      <c r="AA23" s="20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111755</v>
      </c>
      <c r="AB23" s="6">
        <f t="shared" si="0"/>
        <v>538111</v>
      </c>
      <c r="AC23" s="7">
        <f t="shared" si="0"/>
        <v>613634</v>
      </c>
      <c r="AD23" s="15"/>
      <c r="AE23" s="15"/>
    </row>
    <row r="24" spans="1:31">
      <c r="A24" s="87" t="s">
        <v>36</v>
      </c>
      <c r="B24" s="20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61954</v>
      </c>
      <c r="C24" s="20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76869</v>
      </c>
      <c r="D24" s="20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22943</v>
      </c>
      <c r="E24" s="20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34620</v>
      </c>
      <c r="F24" s="20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8921</v>
      </c>
      <c r="G24" s="20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11273</v>
      </c>
      <c r="H24" s="20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41837</v>
      </c>
      <c r="I24" s="20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73247</v>
      </c>
      <c r="J24" s="20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6563</v>
      </c>
      <c r="K24" s="20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5166</v>
      </c>
      <c r="L24" s="20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17833</v>
      </c>
      <c r="M24" s="20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19794</v>
      </c>
      <c r="N24" s="20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39248</v>
      </c>
      <c r="O24" s="20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48600</v>
      </c>
      <c r="P24" s="20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20076</v>
      </c>
      <c r="Q24" s="20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37864</v>
      </c>
      <c r="R24" s="20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25243</v>
      </c>
      <c r="S24" s="20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41119</v>
      </c>
      <c r="T24" s="20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13093</v>
      </c>
      <c r="U24" s="20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9636</v>
      </c>
      <c r="V24" s="20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57376</v>
      </c>
      <c r="W24" s="20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32501</v>
      </c>
      <c r="X24" s="20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36922</v>
      </c>
      <c r="Y24" s="20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20112</v>
      </c>
      <c r="Z24" s="20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75224</v>
      </c>
      <c r="AA24" s="20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85037</v>
      </c>
      <c r="AB24" s="4">
        <f t="shared" si="0"/>
        <v>427233</v>
      </c>
      <c r="AC24" s="5">
        <f t="shared" si="0"/>
        <v>495838</v>
      </c>
      <c r="AD24" s="15"/>
      <c r="AE24" s="15"/>
    </row>
    <row r="25" spans="1:31">
      <c r="A25" s="88" t="s">
        <v>37</v>
      </c>
      <c r="B25" s="20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6454</v>
      </c>
      <c r="C25" s="20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54526</v>
      </c>
      <c r="D25" s="20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4739</v>
      </c>
      <c r="E25" s="20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26552</v>
      </c>
      <c r="F25" s="20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2431</v>
      </c>
      <c r="G25" s="20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8659</v>
      </c>
      <c r="H25" s="20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13014</v>
      </c>
      <c r="I25" s="20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56409</v>
      </c>
      <c r="J25" s="20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3567</v>
      </c>
      <c r="K25" s="20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3823</v>
      </c>
      <c r="L25" s="20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8369</v>
      </c>
      <c r="M25" s="20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12588</v>
      </c>
      <c r="N25" s="20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22600</v>
      </c>
      <c r="O25" s="20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35281</v>
      </c>
      <c r="P25" s="20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13187</v>
      </c>
      <c r="Q25" s="20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28906</v>
      </c>
      <c r="R25" s="20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17316</v>
      </c>
      <c r="S25" s="20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27456</v>
      </c>
      <c r="T25" s="20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10681</v>
      </c>
      <c r="U25" s="20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7263</v>
      </c>
      <c r="V25" s="20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51695</v>
      </c>
      <c r="W25" s="20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24437</v>
      </c>
      <c r="X25" s="20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24566</v>
      </c>
      <c r="Y25" s="20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15976</v>
      </c>
      <c r="Z25" s="20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49789</v>
      </c>
      <c r="AA25" s="20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63071</v>
      </c>
      <c r="AB25" s="6">
        <f t="shared" si="0"/>
        <v>228408</v>
      </c>
      <c r="AC25" s="7">
        <f t="shared" si="0"/>
        <v>364947</v>
      </c>
      <c r="AD25" s="15"/>
      <c r="AE25" s="15"/>
    </row>
    <row r="26" spans="1:31">
      <c r="A26" s="87" t="s">
        <v>38</v>
      </c>
      <c r="B26" s="20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1</v>
      </c>
      <c r="C26" s="20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34545</v>
      </c>
      <c r="D26" s="20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176</v>
      </c>
      <c r="E26" s="20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16086</v>
      </c>
      <c r="F26" s="20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169</v>
      </c>
      <c r="G26" s="20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5142</v>
      </c>
      <c r="H26" s="20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769</v>
      </c>
      <c r="I26" s="20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32032</v>
      </c>
      <c r="J26" s="20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1016</v>
      </c>
      <c r="K26" s="20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1917</v>
      </c>
      <c r="L26" s="20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1978</v>
      </c>
      <c r="M26" s="20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3009</v>
      </c>
      <c r="N26" s="20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4169</v>
      </c>
      <c r="O26" s="20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9076</v>
      </c>
      <c r="P26" s="20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3811</v>
      </c>
      <c r="Q26" s="20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5123</v>
      </c>
      <c r="R26" s="20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3800</v>
      </c>
      <c r="S26" s="20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3906</v>
      </c>
      <c r="T26" s="20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1908</v>
      </c>
      <c r="U26" s="20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418</v>
      </c>
      <c r="V26" s="20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6353</v>
      </c>
      <c r="W26" s="20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1382</v>
      </c>
      <c r="X26" s="20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4607</v>
      </c>
      <c r="Y26" s="20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1260</v>
      </c>
      <c r="Z26" s="20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2730</v>
      </c>
      <c r="AA26" s="20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8918</v>
      </c>
      <c r="AB26" s="4">
        <f t="shared" si="0"/>
        <v>31487</v>
      </c>
      <c r="AC26" s="5">
        <f t="shared" si="0"/>
        <v>122814</v>
      </c>
      <c r="AD26" s="15"/>
      <c r="AE26" s="15"/>
    </row>
    <row r="27" spans="1:31">
      <c r="A27" s="88" t="s">
        <v>39</v>
      </c>
      <c r="B27" s="20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0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2128</v>
      </c>
      <c r="D27" s="20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0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783</v>
      </c>
      <c r="F27" s="20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0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24</v>
      </c>
      <c r="H27" s="20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0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1</v>
      </c>
      <c r="J27" s="20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0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0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0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0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0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0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0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0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0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0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0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0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0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0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0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0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0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2936</v>
      </c>
      <c r="AD27" s="15"/>
      <c r="AE27" s="15"/>
    </row>
    <row r="28" spans="1:31">
      <c r="A28" s="87" t="s">
        <v>40</v>
      </c>
      <c r="B28" s="20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0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0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0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0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0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0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0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0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0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0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0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0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0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0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0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0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0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0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0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0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0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0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0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0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0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5"/>
      <c r="AE28" s="15"/>
    </row>
    <row r="29" spans="1:31">
      <c r="A29" s="88" t="s">
        <v>41</v>
      </c>
      <c r="B29" s="20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0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0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0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0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0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0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0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0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0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0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0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0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0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0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0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0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0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0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0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0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0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0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0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0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0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5"/>
      <c r="AE29" s="15"/>
    </row>
    <row r="30" spans="1:31" ht="14.1" thickBot="1">
      <c r="A30" s="87" t="s">
        <v>19</v>
      </c>
      <c r="B30" s="20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0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0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0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0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0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0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0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0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0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0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0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0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0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0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0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0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0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0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0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0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0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0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0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0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0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5"/>
      <c r="AE30" s="15"/>
    </row>
    <row r="31" spans="1:31" ht="15" thickTop="1" thickBot="1">
      <c r="A31" s="296" t="s">
        <v>42</v>
      </c>
      <c r="B31" s="19">
        <f>SUM(B7:B30)</f>
        <v>1476801</v>
      </c>
      <c r="C31" s="18">
        <f t="shared" ref="C31:AC31" si="1">SUM(C7:C30)</f>
        <v>888842</v>
      </c>
      <c r="D31" s="19">
        <f t="shared" si="1"/>
        <v>570064</v>
      </c>
      <c r="E31" s="18">
        <f t="shared" si="1"/>
        <v>468030</v>
      </c>
      <c r="F31" s="19">
        <f t="shared" si="1"/>
        <v>254172</v>
      </c>
      <c r="G31" s="18">
        <f t="shared" si="1"/>
        <v>188037</v>
      </c>
      <c r="H31" s="19">
        <f t="shared" si="1"/>
        <v>718262</v>
      </c>
      <c r="I31" s="18">
        <f t="shared" si="1"/>
        <v>1036564</v>
      </c>
      <c r="J31" s="19">
        <f t="shared" si="1"/>
        <v>153339</v>
      </c>
      <c r="K31" s="18">
        <f t="shared" si="1"/>
        <v>190151</v>
      </c>
      <c r="L31" s="19">
        <f t="shared" si="1"/>
        <v>275694</v>
      </c>
      <c r="M31" s="18">
        <f t="shared" si="1"/>
        <v>550374</v>
      </c>
      <c r="N31" s="19">
        <f t="shared" si="1"/>
        <v>674953</v>
      </c>
      <c r="O31" s="18">
        <f t="shared" si="1"/>
        <v>923993</v>
      </c>
      <c r="P31" s="19">
        <f t="shared" si="1"/>
        <v>416190</v>
      </c>
      <c r="Q31" s="18">
        <f t="shared" si="1"/>
        <v>508291</v>
      </c>
      <c r="R31" s="19">
        <f t="shared" si="1"/>
        <v>547700</v>
      </c>
      <c r="S31" s="18">
        <f t="shared" si="1"/>
        <v>615685</v>
      </c>
      <c r="T31" s="19">
        <f>SUM(T7:T30)</f>
        <v>201546</v>
      </c>
      <c r="U31" s="18">
        <f t="shared" si="1"/>
        <v>253113</v>
      </c>
      <c r="V31" s="19">
        <f t="shared" si="1"/>
        <v>596855</v>
      </c>
      <c r="W31" s="18">
        <f t="shared" si="1"/>
        <v>714779</v>
      </c>
      <c r="X31" s="19">
        <f t="shared" si="1"/>
        <v>579851</v>
      </c>
      <c r="Y31" s="18">
        <f t="shared" si="1"/>
        <v>370378</v>
      </c>
      <c r="Z31" s="19">
        <f t="shared" si="1"/>
        <v>1487917</v>
      </c>
      <c r="AA31" s="18">
        <f t="shared" si="1"/>
        <v>1229554</v>
      </c>
      <c r="AB31" s="19">
        <f t="shared" si="1"/>
        <v>7953344</v>
      </c>
      <c r="AC31" s="18">
        <f t="shared" si="1"/>
        <v>7937791</v>
      </c>
    </row>
    <row r="32" spans="1:31" s="70" customFormat="1" ht="17.100000000000001" thickTop="1">
      <c r="A32" s="68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178" t="str">
        <f>IF(AB31='Daily Total'!D38,"Correct","Wrong")</f>
        <v>Correct</v>
      </c>
      <c r="AC32" s="178" t="str">
        <f>IF(AC31='Daily Total'!E38,"Correct","Wrong")</f>
        <v>Correct</v>
      </c>
    </row>
    <row r="33" spans="1:31">
      <c r="D33" s="292"/>
      <c r="E33" s="292"/>
      <c r="F33" s="292"/>
      <c r="G33" s="292"/>
      <c r="AC33" s="96"/>
    </row>
    <row r="35" spans="1:31">
      <c r="A35" s="44" t="s">
        <v>43</v>
      </c>
      <c r="B35" s="15"/>
      <c r="C35" s="15"/>
    </row>
    <row r="36" spans="1:31" ht="14.1" thickBot="1">
      <c r="B36" s="15"/>
      <c r="C36" s="15"/>
    </row>
    <row r="37" spans="1:31" ht="15" thickTop="1" thickBot="1">
      <c r="A37" s="299" t="s">
        <v>2</v>
      </c>
      <c r="B37" s="297" t="s">
        <v>3</v>
      </c>
      <c r="C37" s="298"/>
      <c r="D37" s="297" t="s">
        <v>4</v>
      </c>
      <c r="E37" s="298"/>
      <c r="F37" s="297" t="s">
        <v>5</v>
      </c>
      <c r="G37" s="298"/>
      <c r="H37" s="297" t="s">
        <v>6</v>
      </c>
      <c r="I37" s="298"/>
      <c r="J37" s="297" t="s">
        <v>7</v>
      </c>
      <c r="K37" s="298"/>
      <c r="L37" s="297" t="s">
        <v>8</v>
      </c>
      <c r="M37" s="298"/>
      <c r="N37" s="297" t="s">
        <v>9</v>
      </c>
      <c r="O37" s="298"/>
      <c r="P37" s="297" t="s">
        <v>10</v>
      </c>
      <c r="Q37" s="298"/>
      <c r="R37" s="297" t="s">
        <v>11</v>
      </c>
      <c r="S37" s="298"/>
      <c r="T37" s="297" t="s">
        <v>12</v>
      </c>
      <c r="U37" s="298"/>
      <c r="V37" s="297" t="s">
        <v>13</v>
      </c>
      <c r="W37" s="298"/>
      <c r="X37" s="297" t="s">
        <v>14</v>
      </c>
      <c r="Y37" s="298"/>
      <c r="Z37" s="297" t="s">
        <v>15</v>
      </c>
      <c r="AA37" s="298"/>
      <c r="AB37" s="297" t="s">
        <v>44</v>
      </c>
      <c r="AC37" s="298"/>
    </row>
    <row r="38" spans="1:31" ht="15" thickTop="1" thickBot="1">
      <c r="A38" s="300"/>
      <c r="B38" s="61" t="s">
        <v>17</v>
      </c>
      <c r="C38" s="62" t="s">
        <v>18</v>
      </c>
      <c r="D38" s="63" t="s">
        <v>17</v>
      </c>
      <c r="E38" s="64" t="s">
        <v>18</v>
      </c>
      <c r="F38" s="65" t="s">
        <v>17</v>
      </c>
      <c r="G38" s="62" t="s">
        <v>18</v>
      </c>
      <c r="H38" s="63" t="s">
        <v>17</v>
      </c>
      <c r="I38" s="64" t="s">
        <v>18</v>
      </c>
      <c r="J38" s="65" t="s">
        <v>17</v>
      </c>
      <c r="K38" s="62" t="s">
        <v>18</v>
      </c>
      <c r="L38" s="63" t="s">
        <v>17</v>
      </c>
      <c r="M38" s="65" t="s">
        <v>18</v>
      </c>
      <c r="N38" s="61" t="s">
        <v>17</v>
      </c>
      <c r="O38" s="66" t="s">
        <v>18</v>
      </c>
      <c r="P38" s="65" t="s">
        <v>17</v>
      </c>
      <c r="Q38" s="62" t="s">
        <v>18</v>
      </c>
      <c r="R38" s="63" t="s">
        <v>17</v>
      </c>
      <c r="S38" s="64" t="s">
        <v>18</v>
      </c>
      <c r="T38" s="65" t="s">
        <v>17</v>
      </c>
      <c r="U38" s="62" t="s">
        <v>18</v>
      </c>
      <c r="V38" s="63" t="s">
        <v>17</v>
      </c>
      <c r="W38" s="64" t="s">
        <v>18</v>
      </c>
      <c r="X38" s="65" t="s">
        <v>17</v>
      </c>
      <c r="Y38" s="62" t="s">
        <v>18</v>
      </c>
      <c r="Z38" s="63" t="s">
        <v>17</v>
      </c>
      <c r="AA38" s="65" t="s">
        <v>18</v>
      </c>
      <c r="AB38" s="61" t="s">
        <v>17</v>
      </c>
      <c r="AC38" s="66" t="s">
        <v>18</v>
      </c>
    </row>
    <row r="39" spans="1:31" ht="14.1" thickTop="1">
      <c r="A39" s="86" t="s">
        <v>19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1">
        <f>B39+D39+F39+H39+J39+L39+N39+P39+R39+T39+V39+X39+Z39</f>
        <v>0</v>
      </c>
      <c r="AC39" s="22">
        <f>C39+E39+G39+I39+K39+M39+O39+Q39+S39+U39+W39+Y39+AA39</f>
        <v>0</v>
      </c>
      <c r="AD39" s="15"/>
      <c r="AE39" s="15"/>
    </row>
    <row r="40" spans="1:31">
      <c r="A40" s="87" t="s">
        <v>20</v>
      </c>
      <c r="B40" s="20">
        <f t="shared" ref="B40:AA40" si="2">+B8/$B$65</f>
        <v>477.77419354838707</v>
      </c>
      <c r="C40" s="20">
        <f t="shared" si="2"/>
        <v>9.6774193548387094E-2</v>
      </c>
      <c r="D40" s="20">
        <f t="shared" si="2"/>
        <v>124.93548387096774</v>
      </c>
      <c r="E40" s="20">
        <f t="shared" si="2"/>
        <v>0.29032258064516131</v>
      </c>
      <c r="F40" s="20">
        <f t="shared" si="2"/>
        <v>42.193548387096776</v>
      </c>
      <c r="G40" s="20">
        <f t="shared" si="2"/>
        <v>0.12903225806451613</v>
      </c>
      <c r="H40" s="20">
        <f t="shared" si="2"/>
        <v>200.87096774193549</v>
      </c>
      <c r="I40" s="20">
        <f t="shared" si="2"/>
        <v>4.258064516129032</v>
      </c>
      <c r="J40" s="20">
        <f t="shared" si="2"/>
        <v>6.5161290322580649</v>
      </c>
      <c r="K40" s="20">
        <f t="shared" si="2"/>
        <v>2.7096774193548385</v>
      </c>
      <c r="L40" s="20">
        <f t="shared" si="2"/>
        <v>3.774193548387097</v>
      </c>
      <c r="M40" s="20">
        <f t="shared" si="2"/>
        <v>2.967741935483871</v>
      </c>
      <c r="N40" s="20">
        <f t="shared" si="2"/>
        <v>25.032258064516128</v>
      </c>
      <c r="O40" s="20">
        <f t="shared" si="2"/>
        <v>0</v>
      </c>
      <c r="P40" s="20">
        <f t="shared" si="2"/>
        <v>5.935483870967742</v>
      </c>
      <c r="Q40" s="20">
        <f t="shared" si="2"/>
        <v>0</v>
      </c>
      <c r="R40" s="20">
        <f t="shared" si="2"/>
        <v>0.64516129032258063</v>
      </c>
      <c r="S40" s="20">
        <f t="shared" si="2"/>
        <v>0</v>
      </c>
      <c r="T40" s="20">
        <f t="shared" si="2"/>
        <v>0</v>
      </c>
      <c r="U40" s="20">
        <f t="shared" si="2"/>
        <v>0</v>
      </c>
      <c r="V40" s="20">
        <f t="shared" si="2"/>
        <v>0</v>
      </c>
      <c r="W40" s="20">
        <f t="shared" si="2"/>
        <v>0</v>
      </c>
      <c r="X40" s="20">
        <f t="shared" si="2"/>
        <v>0</v>
      </c>
      <c r="Y40" s="20">
        <f t="shared" si="2"/>
        <v>0</v>
      </c>
      <c r="Z40" s="20">
        <f t="shared" si="2"/>
        <v>0</v>
      </c>
      <c r="AA40" s="20">
        <f t="shared" si="2"/>
        <v>0</v>
      </c>
      <c r="AB40" s="4">
        <f>B40+D40+F40+H40+J40+L40+N40+P40+R40+T40+V40+X40+Z40</f>
        <v>887.67741935483866</v>
      </c>
      <c r="AC40" s="5">
        <f t="shared" ref="AC40:AC62" si="3">C40+E40+G40+I40+K40+M40+O40+Q40+S40+U40+W40+Y40+AA40</f>
        <v>10.451612903225804</v>
      </c>
      <c r="AD40" s="15"/>
      <c r="AE40" s="15"/>
    </row>
    <row r="41" spans="1:31">
      <c r="A41" s="88" t="s">
        <v>21</v>
      </c>
      <c r="B41" s="20">
        <f t="shared" ref="B41:AA41" si="4">+B9/$B$65</f>
        <v>2511.3548387096776</v>
      </c>
      <c r="C41" s="20">
        <f t="shared" si="4"/>
        <v>0.83870967741935487</v>
      </c>
      <c r="D41" s="20">
        <f t="shared" si="4"/>
        <v>822.77419354838707</v>
      </c>
      <c r="E41" s="20">
        <f t="shared" si="4"/>
        <v>1.8387096774193548</v>
      </c>
      <c r="F41" s="20">
        <f t="shared" si="4"/>
        <v>262.32258064516128</v>
      </c>
      <c r="G41" s="20">
        <f t="shared" si="4"/>
        <v>2.5806451612903225</v>
      </c>
      <c r="H41" s="20">
        <f t="shared" si="4"/>
        <v>923.80645161290317</v>
      </c>
      <c r="I41" s="20">
        <f t="shared" si="4"/>
        <v>83.967741935483872</v>
      </c>
      <c r="J41" s="20">
        <f t="shared" si="4"/>
        <v>55.451612903225808</v>
      </c>
      <c r="K41" s="20">
        <f t="shared" si="4"/>
        <v>38.387096774193552</v>
      </c>
      <c r="L41" s="20">
        <f t="shared" si="4"/>
        <v>49.645161290322584</v>
      </c>
      <c r="M41" s="20">
        <f t="shared" si="4"/>
        <v>280.19354838709677</v>
      </c>
      <c r="N41" s="20">
        <f t="shared" si="4"/>
        <v>345.77419354838707</v>
      </c>
      <c r="O41" s="20">
        <f t="shared" si="4"/>
        <v>415.67741935483872</v>
      </c>
      <c r="P41" s="20">
        <f t="shared" si="4"/>
        <v>171.87096774193549</v>
      </c>
      <c r="Q41" s="20">
        <f t="shared" si="4"/>
        <v>247.67741935483872</v>
      </c>
      <c r="R41" s="20">
        <f t="shared" si="4"/>
        <v>251.06451612903226</v>
      </c>
      <c r="S41" s="20">
        <f t="shared" si="4"/>
        <v>283.51612903225805</v>
      </c>
      <c r="T41" s="20">
        <f t="shared" si="4"/>
        <v>38.193548387096776</v>
      </c>
      <c r="U41" s="20">
        <f t="shared" si="4"/>
        <v>194.87096774193549</v>
      </c>
      <c r="V41" s="20">
        <f t="shared" si="4"/>
        <v>116.87096774193549</v>
      </c>
      <c r="W41" s="20">
        <f t="shared" si="4"/>
        <v>418.06451612903226</v>
      </c>
      <c r="X41" s="20">
        <f t="shared" si="4"/>
        <v>228.35483870967741</v>
      </c>
      <c r="Y41" s="20">
        <f t="shared" si="4"/>
        <v>319.22580645161293</v>
      </c>
      <c r="Z41" s="20">
        <f t="shared" si="4"/>
        <v>789.38709677419354</v>
      </c>
      <c r="AA41" s="20">
        <f t="shared" si="4"/>
        <v>358.83870967741933</v>
      </c>
      <c r="AB41" s="6">
        <f t="shared" ref="AB41:AB62" si="5">B41+D41+F41+H41+J41+L41+N41+P41+R41+T41+V41+X41+Z41</f>
        <v>6566.8709677419347</v>
      </c>
      <c r="AC41" s="7">
        <f t="shared" si="3"/>
        <v>2645.677419354839</v>
      </c>
      <c r="AD41" s="15"/>
      <c r="AE41" s="15"/>
    </row>
    <row r="42" spans="1:31">
      <c r="A42" s="87" t="s">
        <v>22</v>
      </c>
      <c r="B42" s="20">
        <f t="shared" ref="B42:AA42" si="6">+B10/$B$65</f>
        <v>4511.8387096774195</v>
      </c>
      <c r="C42" s="20">
        <f t="shared" si="6"/>
        <v>317.61290322580646</v>
      </c>
      <c r="D42" s="20">
        <f t="shared" si="6"/>
        <v>1518.3225806451612</v>
      </c>
      <c r="E42" s="20">
        <f t="shared" si="6"/>
        <v>421</v>
      </c>
      <c r="F42" s="20">
        <f t="shared" si="6"/>
        <v>497.64516129032256</v>
      </c>
      <c r="G42" s="20">
        <f t="shared" si="6"/>
        <v>211.61290322580646</v>
      </c>
      <c r="H42" s="20">
        <f t="shared" si="6"/>
        <v>923.51612903225805</v>
      </c>
      <c r="I42" s="20">
        <f t="shared" si="6"/>
        <v>732.83870967741939</v>
      </c>
      <c r="J42" s="20">
        <f t="shared" si="6"/>
        <v>165.29032258064515</v>
      </c>
      <c r="K42" s="20">
        <f t="shared" si="6"/>
        <v>295.16129032258067</v>
      </c>
      <c r="L42" s="20">
        <f t="shared" si="6"/>
        <v>209.41935483870967</v>
      </c>
      <c r="M42" s="20">
        <f t="shared" si="6"/>
        <v>834.12903225806451</v>
      </c>
      <c r="N42" s="20">
        <f t="shared" si="6"/>
        <v>897.16129032258061</v>
      </c>
      <c r="O42" s="20">
        <f t="shared" si="6"/>
        <v>1380.7741935483871</v>
      </c>
      <c r="P42" s="20">
        <f t="shared" si="6"/>
        <v>706.45161290322585</v>
      </c>
      <c r="Q42" s="20">
        <f t="shared" si="6"/>
        <v>686.87096774193549</v>
      </c>
      <c r="R42" s="20">
        <f t="shared" si="6"/>
        <v>924.0322580645161</v>
      </c>
      <c r="S42" s="20">
        <f t="shared" si="6"/>
        <v>841.48387096774195</v>
      </c>
      <c r="T42" s="20">
        <f t="shared" si="6"/>
        <v>180.80645161290323</v>
      </c>
      <c r="U42" s="20">
        <f t="shared" si="6"/>
        <v>669.35483870967744</v>
      </c>
      <c r="V42" s="20">
        <f t="shared" si="6"/>
        <v>521.09677419354841</v>
      </c>
      <c r="W42" s="20">
        <f t="shared" si="6"/>
        <v>1354.258064516129</v>
      </c>
      <c r="X42" s="20">
        <f t="shared" si="6"/>
        <v>831.06451612903231</v>
      </c>
      <c r="Y42" s="20">
        <f t="shared" si="6"/>
        <v>825.45161290322585</v>
      </c>
      <c r="Z42" s="20">
        <f t="shared" si="6"/>
        <v>2426.6774193548385</v>
      </c>
      <c r="AA42" s="20">
        <f t="shared" si="6"/>
        <v>1276.5806451612902</v>
      </c>
      <c r="AB42" s="4">
        <f t="shared" si="5"/>
        <v>14313.322580645161</v>
      </c>
      <c r="AC42" s="5">
        <f t="shared" si="3"/>
        <v>9847.1290322580644</v>
      </c>
      <c r="AD42" s="15"/>
      <c r="AE42" s="15"/>
    </row>
    <row r="43" spans="1:31">
      <c r="A43" s="88" t="s">
        <v>23</v>
      </c>
      <c r="B43" s="20">
        <f t="shared" ref="B43:AA43" si="7">+B11/$B$65</f>
        <v>4890.7741935483873</v>
      </c>
      <c r="C43" s="20">
        <f t="shared" si="7"/>
        <v>784.61290322580646</v>
      </c>
      <c r="D43" s="20">
        <f t="shared" si="7"/>
        <v>1135.3225806451612</v>
      </c>
      <c r="E43" s="20">
        <f t="shared" si="7"/>
        <v>920.45161290322585</v>
      </c>
      <c r="F43" s="20">
        <f t="shared" si="7"/>
        <v>479.87096774193549</v>
      </c>
      <c r="G43" s="20">
        <f t="shared" si="7"/>
        <v>416.54838709677421</v>
      </c>
      <c r="H43" s="20">
        <f t="shared" si="7"/>
        <v>857.74193548387098</v>
      </c>
      <c r="I43" s="20">
        <f t="shared" si="7"/>
        <v>1336</v>
      </c>
      <c r="J43" s="20">
        <f t="shared" si="7"/>
        <v>277.58064516129031</v>
      </c>
      <c r="K43" s="20">
        <f t="shared" si="7"/>
        <v>668.9677419354839</v>
      </c>
      <c r="L43" s="20">
        <f t="shared" si="7"/>
        <v>322.80645161290323</v>
      </c>
      <c r="M43" s="20">
        <f t="shared" si="7"/>
        <v>1572.3870967741937</v>
      </c>
      <c r="N43" s="20">
        <f t="shared" si="7"/>
        <v>1329.5483870967741</v>
      </c>
      <c r="O43" s="20">
        <f t="shared" si="7"/>
        <v>2134.5483870967741</v>
      </c>
      <c r="P43" s="20">
        <f t="shared" si="7"/>
        <v>1122.4516129032259</v>
      </c>
      <c r="Q43" s="20">
        <f t="shared" si="7"/>
        <v>1035.3870967741937</v>
      </c>
      <c r="R43" s="20">
        <f t="shared" si="7"/>
        <v>1343.8064516129032</v>
      </c>
      <c r="S43" s="20">
        <f t="shared" si="7"/>
        <v>1156.6451612903227</v>
      </c>
      <c r="T43" s="20">
        <f t="shared" si="7"/>
        <v>249.64516129032259</v>
      </c>
      <c r="U43" s="20">
        <f t="shared" si="7"/>
        <v>1149.6774193548388</v>
      </c>
      <c r="V43" s="20">
        <f t="shared" si="7"/>
        <v>755.48387096774195</v>
      </c>
      <c r="W43" s="20">
        <f t="shared" si="7"/>
        <v>1900.3225806451612</v>
      </c>
      <c r="X43" s="20">
        <f t="shared" si="7"/>
        <v>1037.9032258064517</v>
      </c>
      <c r="Y43" s="20">
        <f t="shared" si="7"/>
        <v>1198.8387096774193</v>
      </c>
      <c r="Z43" s="20">
        <f t="shared" si="7"/>
        <v>3648.7419354838707</v>
      </c>
      <c r="AA43" s="20">
        <f t="shared" si="7"/>
        <v>1815.5806451612902</v>
      </c>
      <c r="AB43" s="6">
        <f t="shared" si="5"/>
        <v>17451.677419354841</v>
      </c>
      <c r="AC43" s="7">
        <f t="shared" si="3"/>
        <v>16089.967741935481</v>
      </c>
      <c r="AD43" s="15"/>
      <c r="AE43" s="15"/>
    </row>
    <row r="44" spans="1:31">
      <c r="A44" s="87" t="s">
        <v>24</v>
      </c>
      <c r="B44" s="20">
        <f t="shared" ref="B44:AA44" si="8">+B12/$B$65</f>
        <v>4539.0967741935483</v>
      </c>
      <c r="C44" s="20">
        <f t="shared" si="8"/>
        <v>923.67741935483866</v>
      </c>
      <c r="D44" s="20">
        <f t="shared" si="8"/>
        <v>1144.7741935483871</v>
      </c>
      <c r="E44" s="20">
        <f t="shared" si="8"/>
        <v>952.16129032258061</v>
      </c>
      <c r="F44" s="20">
        <f t="shared" si="8"/>
        <v>471.77419354838707</v>
      </c>
      <c r="G44" s="20">
        <f t="shared" si="8"/>
        <v>455.06451612903226</v>
      </c>
      <c r="H44" s="20">
        <f t="shared" si="8"/>
        <v>997.58064516129036</v>
      </c>
      <c r="I44" s="20">
        <f t="shared" si="8"/>
        <v>1585.2258064516129</v>
      </c>
      <c r="J44" s="20">
        <f t="shared" si="8"/>
        <v>278</v>
      </c>
      <c r="K44" s="20">
        <f t="shared" si="8"/>
        <v>720.51612903225805</v>
      </c>
      <c r="L44" s="20">
        <f t="shared" si="8"/>
        <v>325.03225806451616</v>
      </c>
      <c r="M44" s="20">
        <f t="shared" si="8"/>
        <v>1902.8064516129032</v>
      </c>
      <c r="N44" s="20">
        <f t="shared" si="8"/>
        <v>1219.9677419354839</v>
      </c>
      <c r="O44" s="20">
        <f t="shared" si="8"/>
        <v>2510.2580645161293</v>
      </c>
      <c r="P44" s="20">
        <f t="shared" si="8"/>
        <v>949.32258064516134</v>
      </c>
      <c r="Q44" s="20">
        <f t="shared" si="8"/>
        <v>1176.0645161290322</v>
      </c>
      <c r="R44" s="20">
        <f t="shared" si="8"/>
        <v>1296.6451612903227</v>
      </c>
      <c r="S44" s="20">
        <f t="shared" si="8"/>
        <v>1118.1612903225807</v>
      </c>
      <c r="T44" s="20">
        <f t="shared" si="8"/>
        <v>223.67741935483872</v>
      </c>
      <c r="U44" s="20">
        <f t="shared" si="8"/>
        <v>1112.6774193548388</v>
      </c>
      <c r="V44" s="20">
        <f t="shared" si="8"/>
        <v>674.67741935483866</v>
      </c>
      <c r="W44" s="20">
        <f t="shared" si="8"/>
        <v>1933.483870967742</v>
      </c>
      <c r="X44" s="20">
        <f t="shared" si="8"/>
        <v>930.12903225806451</v>
      </c>
      <c r="Y44" s="20">
        <f t="shared" si="8"/>
        <v>1272.7741935483871</v>
      </c>
      <c r="Z44" s="20">
        <f t="shared" si="8"/>
        <v>3488.2258064516127</v>
      </c>
      <c r="AA44" s="20">
        <f t="shared" si="8"/>
        <v>1882.9677419354839</v>
      </c>
      <c r="AB44" s="4">
        <f t="shared" si="5"/>
        <v>16538.903225806451</v>
      </c>
      <c r="AC44" s="5">
        <f t="shared" si="3"/>
        <v>17545.83870967742</v>
      </c>
      <c r="AD44" s="15"/>
      <c r="AE44" s="15"/>
    </row>
    <row r="45" spans="1:31">
      <c r="A45" s="88" t="s">
        <v>25</v>
      </c>
      <c r="B45" s="20">
        <f t="shared" ref="B45:AA45" si="9">+B13/$B$65</f>
        <v>3762.2258064516127</v>
      </c>
      <c r="C45" s="20">
        <f t="shared" si="9"/>
        <v>963.58064516129036</v>
      </c>
      <c r="D45" s="20">
        <f t="shared" si="9"/>
        <v>1089.0322580645161</v>
      </c>
      <c r="E45" s="20">
        <f t="shared" si="9"/>
        <v>830</v>
      </c>
      <c r="F45" s="20">
        <f t="shared" si="9"/>
        <v>466.09677419354841</v>
      </c>
      <c r="G45" s="20">
        <f t="shared" si="9"/>
        <v>414.03225806451616</v>
      </c>
      <c r="H45" s="20">
        <f t="shared" si="9"/>
        <v>1065.4516129032259</v>
      </c>
      <c r="I45" s="20">
        <f t="shared" si="9"/>
        <v>1554.5806451612902</v>
      </c>
      <c r="J45" s="20">
        <f t="shared" si="9"/>
        <v>246.96774193548387</v>
      </c>
      <c r="K45" s="20">
        <f t="shared" si="9"/>
        <v>702.9677419354839</v>
      </c>
      <c r="L45" s="20">
        <f t="shared" si="9"/>
        <v>332.54838709677421</v>
      </c>
      <c r="M45" s="20">
        <f t="shared" si="9"/>
        <v>1719.9032258064517</v>
      </c>
      <c r="N45" s="20">
        <f t="shared" si="9"/>
        <v>1180.3870967741937</v>
      </c>
      <c r="O45" s="20">
        <f t="shared" si="9"/>
        <v>2305.0645161290322</v>
      </c>
      <c r="P45" s="20">
        <f t="shared" si="9"/>
        <v>796.0322580645161</v>
      </c>
      <c r="Q45" s="20">
        <f t="shared" si="9"/>
        <v>1058.9677419354839</v>
      </c>
      <c r="R45" s="20">
        <f t="shared" si="9"/>
        <v>1238.2903225806451</v>
      </c>
      <c r="S45" s="20">
        <f t="shared" si="9"/>
        <v>1044.3548387096773</v>
      </c>
      <c r="T45" s="20">
        <f t="shared" si="9"/>
        <v>228.41935483870967</v>
      </c>
      <c r="U45" s="20">
        <f t="shared" si="9"/>
        <v>729.90322580645159</v>
      </c>
      <c r="V45" s="20">
        <f t="shared" si="9"/>
        <v>622.32258064516134</v>
      </c>
      <c r="W45" s="20">
        <f t="shared" si="9"/>
        <v>1805.8064516129032</v>
      </c>
      <c r="X45" s="20">
        <f t="shared" si="9"/>
        <v>824.41935483870964</v>
      </c>
      <c r="Y45" s="20">
        <f t="shared" si="9"/>
        <v>962.80645161290317</v>
      </c>
      <c r="Z45" s="20">
        <f t="shared" si="9"/>
        <v>3207.6451612903224</v>
      </c>
      <c r="AA45" s="20">
        <f t="shared" si="9"/>
        <v>1885.4193548387098</v>
      </c>
      <c r="AB45" s="6">
        <f t="shared" si="5"/>
        <v>15059.83870967742</v>
      </c>
      <c r="AC45" s="7">
        <f t="shared" si="3"/>
        <v>15977.387096774195</v>
      </c>
      <c r="AD45" s="15"/>
      <c r="AE45" s="15"/>
    </row>
    <row r="46" spans="1:31">
      <c r="A46" s="87" t="s">
        <v>26</v>
      </c>
      <c r="B46" s="20">
        <f t="shared" ref="B46:AA46" si="10">+B14/$B$65</f>
        <v>3177.4193548387098</v>
      </c>
      <c r="C46" s="20">
        <f t="shared" si="10"/>
        <v>1081.3548387096773</v>
      </c>
      <c r="D46" s="20">
        <f t="shared" si="10"/>
        <v>1169.8064516129032</v>
      </c>
      <c r="E46" s="20">
        <f t="shared" si="10"/>
        <v>722.12903225806451</v>
      </c>
      <c r="F46" s="20">
        <f t="shared" si="10"/>
        <v>504.35483870967744</v>
      </c>
      <c r="G46" s="20">
        <f t="shared" si="10"/>
        <v>373.16129032258067</v>
      </c>
      <c r="H46" s="20">
        <f t="shared" si="10"/>
        <v>1235.9677419354839</v>
      </c>
      <c r="I46" s="20">
        <f t="shared" si="10"/>
        <v>1563.0967741935483</v>
      </c>
      <c r="J46" s="20">
        <f t="shared" si="10"/>
        <v>248.38709677419354</v>
      </c>
      <c r="K46" s="20">
        <f t="shared" si="10"/>
        <v>639.19354838709683</v>
      </c>
      <c r="L46" s="20">
        <f t="shared" si="10"/>
        <v>322.29032258064518</v>
      </c>
      <c r="M46" s="20">
        <f t="shared" si="10"/>
        <v>1367.9032258064517</v>
      </c>
      <c r="N46" s="20">
        <f t="shared" si="10"/>
        <v>1122.8064516129032</v>
      </c>
      <c r="O46" s="20">
        <f t="shared" si="10"/>
        <v>2115.6129032258063</v>
      </c>
      <c r="P46" s="20">
        <f t="shared" si="10"/>
        <v>697.83870967741939</v>
      </c>
      <c r="Q46" s="20">
        <f t="shared" si="10"/>
        <v>892.06451612903231</v>
      </c>
      <c r="R46" s="20">
        <f t="shared" si="10"/>
        <v>1151.7096774193549</v>
      </c>
      <c r="S46" s="20">
        <f t="shared" si="10"/>
        <v>1033.9032258064517</v>
      </c>
      <c r="T46" s="20">
        <f t="shared" si="10"/>
        <v>255.51612903225808</v>
      </c>
      <c r="U46" s="20">
        <f t="shared" si="10"/>
        <v>543.90322580645159</v>
      </c>
      <c r="V46" s="20">
        <f t="shared" si="10"/>
        <v>625.93548387096769</v>
      </c>
      <c r="W46" s="20">
        <f t="shared" si="10"/>
        <v>1678.8709677419354</v>
      </c>
      <c r="X46" s="20">
        <f t="shared" si="10"/>
        <v>791.25806451612902</v>
      </c>
      <c r="Y46" s="20">
        <f t="shared" si="10"/>
        <v>758.16129032258061</v>
      </c>
      <c r="Z46" s="20">
        <f t="shared" si="10"/>
        <v>2800.5483870967741</v>
      </c>
      <c r="AA46" s="20">
        <f t="shared" si="10"/>
        <v>2062.7096774193546</v>
      </c>
      <c r="AB46" s="4">
        <f t="shared" si="5"/>
        <v>14103.838709677417</v>
      </c>
      <c r="AC46" s="5">
        <f t="shared" si="3"/>
        <v>14832.06451612903</v>
      </c>
      <c r="AD46" s="15"/>
      <c r="AE46" s="15"/>
    </row>
    <row r="47" spans="1:31">
      <c r="A47" s="88" t="s">
        <v>27</v>
      </c>
      <c r="B47" s="20">
        <f t="shared" ref="B47:AA47" si="11">+B15/$B$65</f>
        <v>3058.7741935483873</v>
      </c>
      <c r="C47" s="20">
        <f t="shared" si="11"/>
        <v>1147</v>
      </c>
      <c r="D47" s="20">
        <f t="shared" si="11"/>
        <v>1196.5483870967741</v>
      </c>
      <c r="E47" s="20">
        <f t="shared" si="11"/>
        <v>677.74193548387098</v>
      </c>
      <c r="F47" s="20">
        <f t="shared" si="11"/>
        <v>524.06451612903231</v>
      </c>
      <c r="G47" s="20">
        <f t="shared" si="11"/>
        <v>343.29032258064518</v>
      </c>
      <c r="H47" s="20">
        <f t="shared" si="11"/>
        <v>1449.6774193548388</v>
      </c>
      <c r="I47" s="20">
        <f t="shared" si="11"/>
        <v>1673.8709677419354</v>
      </c>
      <c r="J47" s="20">
        <f t="shared" si="11"/>
        <v>251.32258064516128</v>
      </c>
      <c r="K47" s="20">
        <f t="shared" si="11"/>
        <v>474.48387096774195</v>
      </c>
      <c r="L47" s="20">
        <f t="shared" si="11"/>
        <v>345.87096774193549</v>
      </c>
      <c r="M47" s="20">
        <f t="shared" si="11"/>
        <v>1252.9677419354839</v>
      </c>
      <c r="N47" s="20">
        <f t="shared" si="11"/>
        <v>1145</v>
      </c>
      <c r="O47" s="20">
        <f t="shared" si="11"/>
        <v>1933.4516129032259</v>
      </c>
      <c r="P47" s="20">
        <f t="shared" si="11"/>
        <v>715.64516129032256</v>
      </c>
      <c r="Q47" s="20">
        <f t="shared" si="11"/>
        <v>774.58064516129036</v>
      </c>
      <c r="R47" s="20">
        <f t="shared" si="11"/>
        <v>1116.0967741935483</v>
      </c>
      <c r="S47" s="20">
        <f t="shared" si="11"/>
        <v>1011.9354838709677</v>
      </c>
      <c r="T47" s="20">
        <f t="shared" si="11"/>
        <v>279.35483870967744</v>
      </c>
      <c r="U47" s="20">
        <f t="shared" si="11"/>
        <v>457.83870967741933</v>
      </c>
      <c r="V47" s="20">
        <f t="shared" si="11"/>
        <v>679.32258064516134</v>
      </c>
      <c r="W47" s="20">
        <f t="shared" si="11"/>
        <v>1638.4516129032259</v>
      </c>
      <c r="X47" s="20">
        <f t="shared" si="11"/>
        <v>782.77419354838707</v>
      </c>
      <c r="Y47" s="20">
        <f t="shared" si="11"/>
        <v>639.32258064516134</v>
      </c>
      <c r="Z47" s="20">
        <f t="shared" si="11"/>
        <v>2679.2903225806454</v>
      </c>
      <c r="AA47" s="20">
        <f t="shared" si="11"/>
        <v>2142.1612903225805</v>
      </c>
      <c r="AB47" s="6">
        <f t="shared" si="5"/>
        <v>14223.741935483871</v>
      </c>
      <c r="AC47" s="7">
        <f t="shared" si="3"/>
        <v>14167.096774193546</v>
      </c>
      <c r="AD47" s="15"/>
      <c r="AE47" s="15"/>
    </row>
    <row r="48" spans="1:31">
      <c r="A48" s="87" t="s">
        <v>28</v>
      </c>
      <c r="B48" s="20">
        <f t="shared" ref="B48:AA48" si="12">+B16/$B$65</f>
        <v>3051.3548387096776</v>
      </c>
      <c r="C48" s="20">
        <f t="shared" si="12"/>
        <v>1300.5483870967741</v>
      </c>
      <c r="D48" s="20">
        <f t="shared" si="12"/>
        <v>1224.5483870967741</v>
      </c>
      <c r="E48" s="20">
        <f t="shared" si="12"/>
        <v>677.16129032258061</v>
      </c>
      <c r="F48" s="20">
        <f t="shared" si="12"/>
        <v>526.48387096774195</v>
      </c>
      <c r="G48" s="20">
        <f t="shared" si="12"/>
        <v>331.25806451612902</v>
      </c>
      <c r="H48" s="20">
        <f t="shared" si="12"/>
        <v>1556.2903225806451</v>
      </c>
      <c r="I48" s="20">
        <f t="shared" si="12"/>
        <v>1830.0322580645161</v>
      </c>
      <c r="J48" s="20">
        <f t="shared" si="12"/>
        <v>265.83870967741933</v>
      </c>
      <c r="K48" s="20">
        <f t="shared" si="12"/>
        <v>380.19354838709677</v>
      </c>
      <c r="L48" s="20">
        <f t="shared" si="12"/>
        <v>410.38709677419354</v>
      </c>
      <c r="M48" s="20">
        <f t="shared" si="12"/>
        <v>1289.7096774193549</v>
      </c>
      <c r="N48" s="20">
        <f t="shared" si="12"/>
        <v>1246.5483870967741</v>
      </c>
      <c r="O48" s="20">
        <f t="shared" si="12"/>
        <v>1861.0322580645161</v>
      </c>
      <c r="P48" s="20">
        <f t="shared" si="12"/>
        <v>762.12903225806451</v>
      </c>
      <c r="Q48" s="20">
        <f t="shared" si="12"/>
        <v>818.25806451612902</v>
      </c>
      <c r="R48" s="20">
        <f t="shared" si="12"/>
        <v>1130.741935483871</v>
      </c>
      <c r="S48" s="20">
        <f t="shared" si="12"/>
        <v>1079.8709677419354</v>
      </c>
      <c r="T48" s="20">
        <f t="shared" si="12"/>
        <v>330.19354838709677</v>
      </c>
      <c r="U48" s="20">
        <f t="shared" si="12"/>
        <v>412.87096774193549</v>
      </c>
      <c r="V48" s="20">
        <f t="shared" si="12"/>
        <v>808.83870967741939</v>
      </c>
      <c r="W48" s="20">
        <f t="shared" si="12"/>
        <v>1628.9032258064517</v>
      </c>
      <c r="X48" s="20">
        <f t="shared" si="12"/>
        <v>851.80645161290317</v>
      </c>
      <c r="Y48" s="20">
        <f t="shared" si="12"/>
        <v>627.09677419354841</v>
      </c>
      <c r="Z48" s="20">
        <f t="shared" si="12"/>
        <v>2768.0322580645161</v>
      </c>
      <c r="AA48" s="20">
        <f t="shared" si="12"/>
        <v>2290.483870967742</v>
      </c>
      <c r="AB48" s="4">
        <f t="shared" si="5"/>
        <v>14933.193548387095</v>
      </c>
      <c r="AC48" s="5">
        <f t="shared" si="3"/>
        <v>14527.419354838712</v>
      </c>
      <c r="AD48" s="15"/>
      <c r="AE48" s="15"/>
    </row>
    <row r="49" spans="1:31">
      <c r="A49" s="88" t="s">
        <v>29</v>
      </c>
      <c r="B49" s="20">
        <f t="shared" ref="B49:AA49" si="13">+B17/$B$65</f>
        <v>2648.483870967742</v>
      </c>
      <c r="C49" s="20">
        <f t="shared" si="13"/>
        <v>1372.9677419354839</v>
      </c>
      <c r="D49" s="20">
        <f t="shared" si="13"/>
        <v>1056.3225806451612</v>
      </c>
      <c r="E49" s="20">
        <f t="shared" si="13"/>
        <v>751.90322580645159</v>
      </c>
      <c r="F49" s="20">
        <f t="shared" si="13"/>
        <v>471.61290322580646</v>
      </c>
      <c r="G49" s="20">
        <f t="shared" si="13"/>
        <v>363.29032258064518</v>
      </c>
      <c r="H49" s="20">
        <f t="shared" si="13"/>
        <v>1608.6129032258063</v>
      </c>
      <c r="I49" s="20">
        <f t="shared" si="13"/>
        <v>1852.3870967741937</v>
      </c>
      <c r="J49" s="20">
        <f t="shared" si="13"/>
        <v>272.32258064516128</v>
      </c>
      <c r="K49" s="20">
        <f t="shared" si="13"/>
        <v>359.25806451612902</v>
      </c>
      <c r="L49" s="20">
        <f t="shared" si="13"/>
        <v>431.19354838709677</v>
      </c>
      <c r="M49" s="20">
        <f t="shared" si="13"/>
        <v>1230.2258064516129</v>
      </c>
      <c r="N49" s="20">
        <f t="shared" si="13"/>
        <v>1241.4193548387098</v>
      </c>
      <c r="O49" s="20">
        <f t="shared" si="13"/>
        <v>1812.1612903225807</v>
      </c>
      <c r="P49" s="20">
        <f t="shared" si="13"/>
        <v>749.45161290322585</v>
      </c>
      <c r="Q49" s="20">
        <f t="shared" si="13"/>
        <v>870.32258064516134</v>
      </c>
      <c r="R49" s="20">
        <f t="shared" si="13"/>
        <v>1101</v>
      </c>
      <c r="S49" s="20">
        <f t="shared" si="13"/>
        <v>1127.516129032258</v>
      </c>
      <c r="T49" s="20">
        <f t="shared" si="13"/>
        <v>330.96774193548384</v>
      </c>
      <c r="U49" s="20">
        <f t="shared" si="13"/>
        <v>422.96774193548384</v>
      </c>
      <c r="V49" s="20">
        <f t="shared" si="13"/>
        <v>907.93548387096769</v>
      </c>
      <c r="W49" s="20">
        <f t="shared" si="13"/>
        <v>1579.1290322580646</v>
      </c>
      <c r="X49" s="20">
        <f t="shared" si="13"/>
        <v>833.90322580645159</v>
      </c>
      <c r="Y49" s="20">
        <f t="shared" si="13"/>
        <v>634.19354838709683</v>
      </c>
      <c r="Z49" s="20">
        <f t="shared" si="13"/>
        <v>2671.7419354838707</v>
      </c>
      <c r="AA49" s="20">
        <f t="shared" si="13"/>
        <v>2349.1290322580644</v>
      </c>
      <c r="AB49" s="6">
        <f t="shared" si="5"/>
        <v>14324.967741935483</v>
      </c>
      <c r="AC49" s="7">
        <f t="shared" si="3"/>
        <v>14725.451612903224</v>
      </c>
      <c r="AD49" s="15"/>
      <c r="AE49" s="15"/>
    </row>
    <row r="50" spans="1:31">
      <c r="A50" s="87" t="s">
        <v>30</v>
      </c>
      <c r="B50" s="20">
        <f t="shared" ref="B50:AA50" si="14">+B18/$B$65</f>
        <v>2179.3225806451615</v>
      </c>
      <c r="C50" s="20">
        <f t="shared" si="14"/>
        <v>1482.6774193548388</v>
      </c>
      <c r="D50" s="20">
        <f t="shared" si="14"/>
        <v>973.0322580645161</v>
      </c>
      <c r="E50" s="20">
        <f t="shared" si="14"/>
        <v>784.9677419354839</v>
      </c>
      <c r="F50" s="20">
        <f t="shared" si="14"/>
        <v>487.80645161290323</v>
      </c>
      <c r="G50" s="20">
        <f t="shared" si="14"/>
        <v>363.87096774193549</v>
      </c>
      <c r="H50" s="20">
        <f t="shared" si="14"/>
        <v>1624.4193548387098</v>
      </c>
      <c r="I50" s="20">
        <f t="shared" si="14"/>
        <v>1962.9354838709678</v>
      </c>
      <c r="J50" s="20">
        <f t="shared" si="14"/>
        <v>306.54838709677421</v>
      </c>
      <c r="K50" s="20">
        <f t="shared" si="14"/>
        <v>315.83870967741933</v>
      </c>
      <c r="L50" s="20">
        <f t="shared" si="14"/>
        <v>525.12903225806451</v>
      </c>
      <c r="M50" s="20">
        <f t="shared" si="14"/>
        <v>986.19354838709683</v>
      </c>
      <c r="N50" s="20">
        <f t="shared" si="14"/>
        <v>1308.9032258064517</v>
      </c>
      <c r="O50" s="20">
        <f t="shared" si="14"/>
        <v>1646.483870967742</v>
      </c>
      <c r="P50" s="20">
        <f t="shared" si="14"/>
        <v>794.74193548387098</v>
      </c>
      <c r="Q50" s="20">
        <f t="shared" si="14"/>
        <v>854.83870967741939</v>
      </c>
      <c r="R50" s="20">
        <f t="shared" si="14"/>
        <v>1080.2903225806451</v>
      </c>
      <c r="S50" s="20">
        <f t="shared" si="14"/>
        <v>1174.4516129032259</v>
      </c>
      <c r="T50" s="20">
        <f t="shared" si="14"/>
        <v>398.93548387096774</v>
      </c>
      <c r="U50" s="20">
        <f t="shared" si="14"/>
        <v>403.54838709677421</v>
      </c>
      <c r="V50" s="20">
        <f t="shared" si="14"/>
        <v>1159.0322580645161</v>
      </c>
      <c r="W50" s="20">
        <f t="shared" si="14"/>
        <v>1389.3548387096773</v>
      </c>
      <c r="X50" s="20">
        <f t="shared" si="14"/>
        <v>1012.6129032258065</v>
      </c>
      <c r="Y50" s="20">
        <f t="shared" si="14"/>
        <v>557</v>
      </c>
      <c r="Z50" s="20">
        <f t="shared" si="14"/>
        <v>2779</v>
      </c>
      <c r="AA50" s="20">
        <f t="shared" si="14"/>
        <v>2495.6774193548385</v>
      </c>
      <c r="AB50" s="4">
        <f t="shared" si="5"/>
        <v>14629.77419354839</v>
      </c>
      <c r="AC50" s="5">
        <f t="shared" si="3"/>
        <v>14417.83870967742</v>
      </c>
      <c r="AD50" s="15"/>
      <c r="AE50" s="15"/>
    </row>
    <row r="51" spans="1:31">
      <c r="A51" s="88" t="s">
        <v>31</v>
      </c>
      <c r="B51" s="20">
        <f t="shared" ref="B51:AA51" si="15">+B19/$B$65</f>
        <v>1897.741935483871</v>
      </c>
      <c r="C51" s="20">
        <f t="shared" si="15"/>
        <v>1833</v>
      </c>
      <c r="D51" s="20">
        <f t="shared" si="15"/>
        <v>971.64516129032256</v>
      </c>
      <c r="E51" s="20">
        <f t="shared" si="15"/>
        <v>872.51612903225805</v>
      </c>
      <c r="F51" s="20">
        <f t="shared" si="15"/>
        <v>506.67741935483872</v>
      </c>
      <c r="G51" s="20">
        <f t="shared" si="15"/>
        <v>335.32258064516128</v>
      </c>
      <c r="H51" s="20">
        <f t="shared" si="15"/>
        <v>1678.4516129032259</v>
      </c>
      <c r="I51" s="20">
        <f t="shared" si="15"/>
        <v>2306.8709677419356</v>
      </c>
      <c r="J51" s="20">
        <f t="shared" si="15"/>
        <v>339.35483870967744</v>
      </c>
      <c r="K51" s="20">
        <f t="shared" si="15"/>
        <v>272.74193548387098</v>
      </c>
      <c r="L51" s="20">
        <f t="shared" si="15"/>
        <v>680.93548387096769</v>
      </c>
      <c r="M51" s="20">
        <f t="shared" si="15"/>
        <v>900.22580645161293</v>
      </c>
      <c r="N51" s="20">
        <f t="shared" si="15"/>
        <v>1488.0322580645161</v>
      </c>
      <c r="O51" s="20">
        <f t="shared" si="15"/>
        <v>1600.516129032258</v>
      </c>
      <c r="P51" s="20">
        <f t="shared" si="15"/>
        <v>833.90322580645159</v>
      </c>
      <c r="Q51" s="20">
        <f t="shared" si="15"/>
        <v>914.64516129032256</v>
      </c>
      <c r="R51" s="20">
        <f t="shared" si="15"/>
        <v>1054.3870967741937</v>
      </c>
      <c r="S51" s="20">
        <f t="shared" si="15"/>
        <v>1265.9354838709678</v>
      </c>
      <c r="T51" s="20">
        <f t="shared" si="15"/>
        <v>526.77419354838707</v>
      </c>
      <c r="U51" s="20">
        <f t="shared" si="15"/>
        <v>295.93548387096774</v>
      </c>
      <c r="V51" s="20">
        <f t="shared" si="15"/>
        <v>1540.2903225806451</v>
      </c>
      <c r="W51" s="20">
        <f t="shared" si="15"/>
        <v>1111.9032258064517</v>
      </c>
      <c r="X51" s="20">
        <f t="shared" si="15"/>
        <v>1210.3225806451612</v>
      </c>
      <c r="Y51" s="20">
        <f t="shared" si="15"/>
        <v>491.70967741935482</v>
      </c>
      <c r="Z51" s="20">
        <f t="shared" si="15"/>
        <v>2934.7096774193546</v>
      </c>
      <c r="AA51" s="20">
        <f t="shared" si="15"/>
        <v>2587.2258064516127</v>
      </c>
      <c r="AB51" s="6">
        <f t="shared" si="5"/>
        <v>15663.22580645161</v>
      </c>
      <c r="AC51" s="7">
        <f t="shared" si="3"/>
        <v>14788.548387096773</v>
      </c>
      <c r="AD51" s="15"/>
      <c r="AE51" s="15"/>
    </row>
    <row r="52" spans="1:31">
      <c r="A52" s="87" t="s">
        <v>32</v>
      </c>
      <c r="B52" s="20">
        <f t="shared" ref="B52:AA52" si="16">+B20/$B$65</f>
        <v>1971.5806451612902</v>
      </c>
      <c r="C52" s="20">
        <f t="shared" si="16"/>
        <v>2223.8709677419356</v>
      </c>
      <c r="D52" s="20">
        <f t="shared" si="16"/>
        <v>1180.0322580645161</v>
      </c>
      <c r="E52" s="20">
        <f t="shared" si="16"/>
        <v>988.67741935483866</v>
      </c>
      <c r="F52" s="20">
        <f t="shared" si="16"/>
        <v>668.58064516129036</v>
      </c>
      <c r="G52" s="20">
        <f t="shared" si="16"/>
        <v>354.38709677419354</v>
      </c>
      <c r="H52" s="20">
        <f t="shared" si="16"/>
        <v>1714.0645161290322</v>
      </c>
      <c r="I52" s="20">
        <f t="shared" si="16"/>
        <v>2559.483870967742</v>
      </c>
      <c r="J52" s="20">
        <f t="shared" si="16"/>
        <v>416.16129032258067</v>
      </c>
      <c r="K52" s="20">
        <f t="shared" si="16"/>
        <v>247.7741935483871</v>
      </c>
      <c r="L52" s="20">
        <f t="shared" si="16"/>
        <v>791.87096774193549</v>
      </c>
      <c r="M52" s="20">
        <f t="shared" si="16"/>
        <v>812.29032258064512</v>
      </c>
      <c r="N52" s="20">
        <f t="shared" si="16"/>
        <v>1649.0967741935483</v>
      </c>
      <c r="O52" s="20">
        <f t="shared" si="16"/>
        <v>1606.9032258064517</v>
      </c>
      <c r="P52" s="20">
        <f t="shared" si="16"/>
        <v>892.83870967741939</v>
      </c>
      <c r="Q52" s="20">
        <f t="shared" si="16"/>
        <v>915.25806451612902</v>
      </c>
      <c r="R52" s="20">
        <f t="shared" si="16"/>
        <v>1147.6451612903227</v>
      </c>
      <c r="S52" s="20">
        <f t="shared" si="16"/>
        <v>1391.3225806451612</v>
      </c>
      <c r="T52" s="20">
        <f t="shared" si="16"/>
        <v>631.87096774193549</v>
      </c>
      <c r="U52" s="20">
        <f t="shared" si="16"/>
        <v>268.87096774193549</v>
      </c>
      <c r="V52" s="20">
        <f t="shared" si="16"/>
        <v>1773.5806451612902</v>
      </c>
      <c r="W52" s="20">
        <f t="shared" si="16"/>
        <v>1060.1612903225807</v>
      </c>
      <c r="X52" s="20">
        <f t="shared" si="16"/>
        <v>1604.5806451612902</v>
      </c>
      <c r="Y52" s="20">
        <f t="shared" si="16"/>
        <v>494.54838709677421</v>
      </c>
      <c r="Z52" s="20">
        <f t="shared" si="16"/>
        <v>3456.5483870967741</v>
      </c>
      <c r="AA52" s="20">
        <f t="shared" si="16"/>
        <v>2811.2580645161293</v>
      </c>
      <c r="AB52" s="4">
        <f t="shared" si="5"/>
        <v>17898.451612903224</v>
      </c>
      <c r="AC52" s="5">
        <f t="shared" si="3"/>
        <v>15734.806451612903</v>
      </c>
      <c r="AD52" s="15"/>
      <c r="AE52" s="15"/>
    </row>
    <row r="53" spans="1:31">
      <c r="A53" s="88" t="s">
        <v>33</v>
      </c>
      <c r="B53" s="20">
        <f t="shared" ref="B53:AA53" si="17">+B21/$B$65</f>
        <v>2256.0967741935483</v>
      </c>
      <c r="C53" s="20">
        <f t="shared" si="17"/>
        <v>2971.7741935483873</v>
      </c>
      <c r="D53" s="20">
        <f t="shared" si="17"/>
        <v>1507.483870967742</v>
      </c>
      <c r="E53" s="20">
        <f t="shared" si="17"/>
        <v>1234.7741935483871</v>
      </c>
      <c r="F53" s="20">
        <f t="shared" si="17"/>
        <v>831.22580645161293</v>
      </c>
      <c r="G53" s="20">
        <f t="shared" si="17"/>
        <v>408.38709677419354</v>
      </c>
      <c r="H53" s="20">
        <f t="shared" si="17"/>
        <v>1941.483870967742</v>
      </c>
      <c r="I53" s="20">
        <f t="shared" si="17"/>
        <v>2855.516129032258</v>
      </c>
      <c r="J53" s="20">
        <f t="shared" si="17"/>
        <v>595.09677419354841</v>
      </c>
      <c r="K53" s="20">
        <f t="shared" si="17"/>
        <v>225.25806451612902</v>
      </c>
      <c r="L53" s="20">
        <f t="shared" si="17"/>
        <v>1139.0645161290322</v>
      </c>
      <c r="M53" s="20">
        <f t="shared" si="17"/>
        <v>898.09677419354841</v>
      </c>
      <c r="N53" s="20">
        <f t="shared" si="17"/>
        <v>1849.8064516129032</v>
      </c>
      <c r="O53" s="20">
        <f t="shared" si="17"/>
        <v>1807.8064516129032</v>
      </c>
      <c r="P53" s="20">
        <f t="shared" si="17"/>
        <v>1062.9032258064517</v>
      </c>
      <c r="Q53" s="20">
        <f t="shared" si="17"/>
        <v>1118.7096774193549</v>
      </c>
      <c r="R53" s="20">
        <f t="shared" si="17"/>
        <v>1203.1935483870968</v>
      </c>
      <c r="S53" s="20">
        <f t="shared" si="17"/>
        <v>1578.483870967742</v>
      </c>
      <c r="T53" s="20">
        <f t="shared" si="17"/>
        <v>697.80645161290317</v>
      </c>
      <c r="U53" s="20">
        <f t="shared" si="17"/>
        <v>318.41935483870969</v>
      </c>
      <c r="V53" s="20">
        <f t="shared" si="17"/>
        <v>1631.8387096774193</v>
      </c>
      <c r="W53" s="20">
        <f t="shared" si="17"/>
        <v>1222.1935483870968</v>
      </c>
      <c r="X53" s="20">
        <f t="shared" si="17"/>
        <v>1957.0967741935483</v>
      </c>
      <c r="Y53" s="20">
        <f t="shared" si="17"/>
        <v>590.12903225806451</v>
      </c>
      <c r="Z53" s="20">
        <f t="shared" si="17"/>
        <v>3710.8387096774195</v>
      </c>
      <c r="AA53" s="20">
        <f t="shared" si="17"/>
        <v>3304.1935483870966</v>
      </c>
      <c r="AB53" s="6">
        <f t="shared" si="5"/>
        <v>20383.93548387097</v>
      </c>
      <c r="AC53" s="7">
        <f t="shared" si="3"/>
        <v>18533.741935483871</v>
      </c>
      <c r="AD53" s="15"/>
      <c r="AE53" s="15"/>
    </row>
    <row r="54" spans="1:31">
      <c r="A54" s="87" t="s">
        <v>34</v>
      </c>
      <c r="B54" s="20">
        <f t="shared" ref="B54:AA54" si="18">+B22/$B$65</f>
        <v>2274.1935483870966</v>
      </c>
      <c r="C54" s="20">
        <f t="shared" si="18"/>
        <v>3520</v>
      </c>
      <c r="D54" s="20">
        <f t="shared" si="18"/>
        <v>1372.6774193548388</v>
      </c>
      <c r="E54" s="20">
        <f t="shared" si="18"/>
        <v>1331.7096774193549</v>
      </c>
      <c r="F54" s="20">
        <f t="shared" si="18"/>
        <v>636</v>
      </c>
      <c r="G54" s="20">
        <f t="shared" si="18"/>
        <v>447.74193548387098</v>
      </c>
      <c r="H54" s="20">
        <f t="shared" si="18"/>
        <v>1920.6129032258063</v>
      </c>
      <c r="I54" s="20">
        <f t="shared" si="18"/>
        <v>3259.8709677419356</v>
      </c>
      <c r="J54" s="20">
        <f t="shared" si="18"/>
        <v>524.0322580645161</v>
      </c>
      <c r="K54" s="20">
        <f t="shared" si="18"/>
        <v>227.7741935483871</v>
      </c>
      <c r="L54" s="20">
        <f t="shared" si="18"/>
        <v>1194.8387096774193</v>
      </c>
      <c r="M54" s="20">
        <f t="shared" si="18"/>
        <v>826.87096774193549</v>
      </c>
      <c r="N54" s="20">
        <f t="shared" si="18"/>
        <v>1972.3548387096773</v>
      </c>
      <c r="O54" s="20">
        <f t="shared" si="18"/>
        <v>1893.5806451612902</v>
      </c>
      <c r="P54" s="20">
        <f t="shared" si="18"/>
        <v>1084.5806451612902</v>
      </c>
      <c r="Q54" s="20">
        <f t="shared" si="18"/>
        <v>1345.4193548387098</v>
      </c>
      <c r="R54" s="20">
        <f t="shared" si="18"/>
        <v>1170.6774193548388</v>
      </c>
      <c r="S54" s="20">
        <f t="shared" si="18"/>
        <v>1762.2903225806451</v>
      </c>
      <c r="T54" s="20">
        <f t="shared" si="18"/>
        <v>697.25806451612902</v>
      </c>
      <c r="U54" s="20">
        <f t="shared" si="18"/>
        <v>316.77419354838707</v>
      </c>
      <c r="V54" s="20">
        <f t="shared" si="18"/>
        <v>1715.516129032258</v>
      </c>
      <c r="W54" s="20">
        <f t="shared" si="18"/>
        <v>1237.8064516129032</v>
      </c>
      <c r="X54" s="20">
        <f t="shared" si="18"/>
        <v>2020.6451612903227</v>
      </c>
      <c r="Y54" s="20">
        <f t="shared" si="18"/>
        <v>695.70967741935488</v>
      </c>
      <c r="Z54" s="20">
        <f t="shared" si="18"/>
        <v>3472.8387096774195</v>
      </c>
      <c r="AA54" s="20">
        <f t="shared" si="18"/>
        <v>3730.4516129032259</v>
      </c>
      <c r="AB54" s="4">
        <f t="shared" si="5"/>
        <v>20056.225806451614</v>
      </c>
      <c r="AC54" s="5">
        <f t="shared" si="3"/>
        <v>20596.000000000004</v>
      </c>
      <c r="AD54" s="15"/>
      <c r="AE54" s="15"/>
    </row>
    <row r="55" spans="1:31">
      <c r="A55" s="88" t="s">
        <v>35</v>
      </c>
      <c r="B55" s="20">
        <f t="shared" ref="B55:AA55" si="19">+B23/$B$65</f>
        <v>2223.9677419354839</v>
      </c>
      <c r="C55" s="20">
        <f t="shared" si="19"/>
        <v>3327.1612903225805</v>
      </c>
      <c r="D55" s="20">
        <f t="shared" si="19"/>
        <v>1003.258064516129</v>
      </c>
      <c r="E55" s="20">
        <f t="shared" si="19"/>
        <v>1412.9677419354839</v>
      </c>
      <c r="F55" s="20">
        <f t="shared" si="19"/>
        <v>450.74193548387098</v>
      </c>
      <c r="G55" s="20">
        <f t="shared" si="19"/>
        <v>435.41935483870969</v>
      </c>
      <c r="H55" s="20">
        <f t="shared" si="19"/>
        <v>1677</v>
      </c>
      <c r="I55" s="20">
        <f t="shared" si="19"/>
        <v>3060.8387096774195</v>
      </c>
      <c r="J55" s="20">
        <f t="shared" si="19"/>
        <v>338</v>
      </c>
      <c r="K55" s="20">
        <f t="shared" si="19"/>
        <v>210.87096774193549</v>
      </c>
      <c r="L55" s="20">
        <f t="shared" si="19"/>
        <v>899.51612903225805</v>
      </c>
      <c r="M55" s="20">
        <f t="shared" si="19"/>
        <v>735.48387096774195</v>
      </c>
      <c r="N55" s="20">
        <f t="shared" si="19"/>
        <v>1621.258064516129</v>
      </c>
      <c r="O55" s="20">
        <f t="shared" si="19"/>
        <v>1783.741935483871</v>
      </c>
      <c r="P55" s="20">
        <f t="shared" si="19"/>
        <v>883.45161290322585</v>
      </c>
      <c r="Q55" s="20">
        <f t="shared" si="19"/>
        <v>1368.2903225806451</v>
      </c>
      <c r="R55" s="20">
        <f t="shared" si="19"/>
        <v>962.06451612903231</v>
      </c>
      <c r="S55" s="20">
        <f t="shared" si="19"/>
        <v>1652.8387096774193</v>
      </c>
      <c r="T55" s="20">
        <f t="shared" si="19"/>
        <v>603.61290322580646</v>
      </c>
      <c r="U55" s="20">
        <f t="shared" si="19"/>
        <v>308.70967741935482</v>
      </c>
      <c r="V55" s="20">
        <f t="shared" si="19"/>
        <v>1997.2903225806451</v>
      </c>
      <c r="W55" s="20">
        <f t="shared" si="19"/>
        <v>1217.3870967741937</v>
      </c>
      <c r="X55" s="20">
        <f t="shared" si="19"/>
        <v>1655.9032258064517</v>
      </c>
      <c r="Y55" s="20">
        <f t="shared" si="19"/>
        <v>675.93548387096769</v>
      </c>
      <c r="Z55" s="20">
        <f t="shared" si="19"/>
        <v>3042.3548387096776</v>
      </c>
      <c r="AA55" s="20">
        <f t="shared" si="19"/>
        <v>3605</v>
      </c>
      <c r="AB55" s="6">
        <f t="shared" si="5"/>
        <v>17358.419354838712</v>
      </c>
      <c r="AC55" s="7">
        <f t="shared" si="3"/>
        <v>19794.645161290322</v>
      </c>
      <c r="AD55" s="15"/>
      <c r="AE55" s="15"/>
    </row>
    <row r="56" spans="1:31">
      <c r="A56" s="87" t="s">
        <v>36</v>
      </c>
      <c r="B56" s="20">
        <f t="shared" ref="B56:AA56" si="20">+B24/$B$65</f>
        <v>1998.516129032258</v>
      </c>
      <c r="C56" s="20">
        <f t="shared" si="20"/>
        <v>2479.6451612903224</v>
      </c>
      <c r="D56" s="20">
        <f t="shared" si="20"/>
        <v>740.09677419354841</v>
      </c>
      <c r="E56" s="20">
        <f t="shared" si="20"/>
        <v>1116.7741935483871</v>
      </c>
      <c r="F56" s="20">
        <f t="shared" si="20"/>
        <v>287.77419354838707</v>
      </c>
      <c r="G56" s="20">
        <f t="shared" si="20"/>
        <v>363.64516129032256</v>
      </c>
      <c r="H56" s="20">
        <f t="shared" si="20"/>
        <v>1349.5806451612902</v>
      </c>
      <c r="I56" s="20">
        <f t="shared" si="20"/>
        <v>2362.8064516129034</v>
      </c>
      <c r="J56" s="20">
        <f t="shared" si="20"/>
        <v>211.70967741935485</v>
      </c>
      <c r="K56" s="20">
        <f t="shared" si="20"/>
        <v>166.64516129032259</v>
      </c>
      <c r="L56" s="20">
        <f t="shared" si="20"/>
        <v>575.25806451612902</v>
      </c>
      <c r="M56" s="20">
        <f t="shared" si="20"/>
        <v>638.51612903225805</v>
      </c>
      <c r="N56" s="20">
        <f t="shared" si="20"/>
        <v>1266.0645161290322</v>
      </c>
      <c r="O56" s="20">
        <f t="shared" si="20"/>
        <v>1567.741935483871</v>
      </c>
      <c r="P56" s="20">
        <f t="shared" si="20"/>
        <v>647.61290322580646</v>
      </c>
      <c r="Q56" s="20">
        <f t="shared" si="20"/>
        <v>1221.4193548387098</v>
      </c>
      <c r="R56" s="20">
        <f t="shared" si="20"/>
        <v>814.29032258064512</v>
      </c>
      <c r="S56" s="20">
        <f t="shared" si="20"/>
        <v>1326.4193548387098</v>
      </c>
      <c r="T56" s="20">
        <f t="shared" si="20"/>
        <v>422.35483870967744</v>
      </c>
      <c r="U56" s="20">
        <f t="shared" si="20"/>
        <v>310.83870967741933</v>
      </c>
      <c r="V56" s="20">
        <f t="shared" si="20"/>
        <v>1850.8387096774193</v>
      </c>
      <c r="W56" s="20">
        <f t="shared" si="20"/>
        <v>1048.4193548387098</v>
      </c>
      <c r="X56" s="20">
        <f t="shared" si="20"/>
        <v>1191.0322580645161</v>
      </c>
      <c r="Y56" s="20">
        <f t="shared" si="20"/>
        <v>648.77419354838707</v>
      </c>
      <c r="Z56" s="20">
        <f t="shared" si="20"/>
        <v>2426.5806451612902</v>
      </c>
      <c r="AA56" s="20">
        <f t="shared" si="20"/>
        <v>2743.1290322580644</v>
      </c>
      <c r="AB56" s="4">
        <f t="shared" si="5"/>
        <v>13781.709677419354</v>
      </c>
      <c r="AC56" s="5">
        <f t="shared" si="3"/>
        <v>15994.774193548388</v>
      </c>
      <c r="AD56" s="15"/>
      <c r="AE56" s="15"/>
    </row>
    <row r="57" spans="1:31">
      <c r="A57" s="88" t="s">
        <v>37</v>
      </c>
      <c r="B57" s="20">
        <f t="shared" ref="B57:AA57" si="21">+B25/$B$65</f>
        <v>208.19354838709677</v>
      </c>
      <c r="C57" s="20">
        <f t="shared" si="21"/>
        <v>1758.9032258064517</v>
      </c>
      <c r="D57" s="20">
        <f t="shared" si="21"/>
        <v>152.87096774193549</v>
      </c>
      <c r="E57" s="20">
        <f t="shared" si="21"/>
        <v>856.51612903225805</v>
      </c>
      <c r="F57" s="20">
        <f t="shared" si="21"/>
        <v>78.41935483870968</v>
      </c>
      <c r="G57" s="20">
        <f t="shared" si="21"/>
        <v>279.32258064516128</v>
      </c>
      <c r="H57" s="20">
        <f t="shared" si="21"/>
        <v>419.80645161290323</v>
      </c>
      <c r="I57" s="20">
        <f t="shared" si="21"/>
        <v>1819.6451612903227</v>
      </c>
      <c r="J57" s="20">
        <f t="shared" si="21"/>
        <v>115.06451612903226</v>
      </c>
      <c r="K57" s="20">
        <f t="shared" si="21"/>
        <v>123.3225806451613</v>
      </c>
      <c r="L57" s="20">
        <f t="shared" si="21"/>
        <v>269.96774193548384</v>
      </c>
      <c r="M57" s="20">
        <f t="shared" si="21"/>
        <v>406.06451612903226</v>
      </c>
      <c r="N57" s="20">
        <f t="shared" si="21"/>
        <v>729.0322580645161</v>
      </c>
      <c r="O57" s="20">
        <f t="shared" si="21"/>
        <v>1138.0967741935483</v>
      </c>
      <c r="P57" s="20">
        <f t="shared" si="21"/>
        <v>425.38709677419354</v>
      </c>
      <c r="Q57" s="20">
        <f t="shared" si="21"/>
        <v>932.45161290322585</v>
      </c>
      <c r="R57" s="20">
        <f t="shared" si="21"/>
        <v>558.58064516129036</v>
      </c>
      <c r="S57" s="20">
        <f t="shared" si="21"/>
        <v>885.67741935483866</v>
      </c>
      <c r="T57" s="20">
        <f t="shared" si="21"/>
        <v>344.54838709677421</v>
      </c>
      <c r="U57" s="20">
        <f t="shared" si="21"/>
        <v>234.29032258064515</v>
      </c>
      <c r="V57" s="20">
        <f t="shared" si="21"/>
        <v>1667.5806451612902</v>
      </c>
      <c r="W57" s="20">
        <f t="shared" si="21"/>
        <v>788.29032258064512</v>
      </c>
      <c r="X57" s="20">
        <f t="shared" si="21"/>
        <v>792.45161290322585</v>
      </c>
      <c r="Y57" s="20">
        <f t="shared" si="21"/>
        <v>515.35483870967744</v>
      </c>
      <c r="Z57" s="20">
        <f t="shared" si="21"/>
        <v>1606.0967741935483</v>
      </c>
      <c r="AA57" s="20">
        <f t="shared" si="21"/>
        <v>2034.5483870967741</v>
      </c>
      <c r="AB57" s="6">
        <f t="shared" si="5"/>
        <v>7367.9999999999991</v>
      </c>
      <c r="AC57" s="7">
        <f t="shared" si="3"/>
        <v>11772.483870967744</v>
      </c>
      <c r="AD57" s="15"/>
      <c r="AE57" s="15"/>
    </row>
    <row r="58" spans="1:31">
      <c r="A58" s="87" t="s">
        <v>38</v>
      </c>
      <c r="B58" s="20">
        <f t="shared" ref="B58:AA58" si="22">+B26/$B$65</f>
        <v>3.2258064516129031E-2</v>
      </c>
      <c r="C58" s="20">
        <f t="shared" si="22"/>
        <v>1114.3548387096773</v>
      </c>
      <c r="D58" s="20">
        <f t="shared" si="22"/>
        <v>5.67741935483871</v>
      </c>
      <c r="E58" s="20">
        <f t="shared" si="22"/>
        <v>518.90322580645159</v>
      </c>
      <c r="F58" s="20">
        <f t="shared" si="22"/>
        <v>5.4516129032258061</v>
      </c>
      <c r="G58" s="20">
        <f t="shared" si="22"/>
        <v>165.87096774193549</v>
      </c>
      <c r="H58" s="20">
        <f t="shared" si="22"/>
        <v>24.806451612903224</v>
      </c>
      <c r="I58" s="20">
        <f t="shared" si="22"/>
        <v>1033.2903225806451</v>
      </c>
      <c r="J58" s="20">
        <f t="shared" si="22"/>
        <v>32.774193548387096</v>
      </c>
      <c r="K58" s="20">
        <f t="shared" si="22"/>
        <v>61.838709677419352</v>
      </c>
      <c r="L58" s="20">
        <f t="shared" si="22"/>
        <v>63.806451612903224</v>
      </c>
      <c r="M58" s="20">
        <f t="shared" si="22"/>
        <v>97.064516129032256</v>
      </c>
      <c r="N58" s="20">
        <f t="shared" si="22"/>
        <v>134.48387096774192</v>
      </c>
      <c r="O58" s="20">
        <f t="shared" si="22"/>
        <v>292.77419354838707</v>
      </c>
      <c r="P58" s="20">
        <f t="shared" si="22"/>
        <v>122.93548387096774</v>
      </c>
      <c r="Q58" s="20">
        <f t="shared" si="22"/>
        <v>165.25806451612902</v>
      </c>
      <c r="R58" s="20">
        <f t="shared" si="22"/>
        <v>122.58064516129032</v>
      </c>
      <c r="S58" s="20">
        <f t="shared" si="22"/>
        <v>126</v>
      </c>
      <c r="T58" s="20">
        <f t="shared" si="22"/>
        <v>61.548387096774192</v>
      </c>
      <c r="U58" s="20">
        <f t="shared" si="22"/>
        <v>13.483870967741936</v>
      </c>
      <c r="V58" s="20">
        <f t="shared" si="22"/>
        <v>204.93548387096774</v>
      </c>
      <c r="W58" s="20">
        <f t="shared" si="22"/>
        <v>44.58064516129032</v>
      </c>
      <c r="X58" s="20">
        <f t="shared" si="22"/>
        <v>148.61290322580646</v>
      </c>
      <c r="Y58" s="20">
        <f t="shared" si="22"/>
        <v>40.645161290322584</v>
      </c>
      <c r="Z58" s="20">
        <f t="shared" si="22"/>
        <v>88.064516129032256</v>
      </c>
      <c r="AA58" s="20">
        <f t="shared" si="22"/>
        <v>287.67741935483872</v>
      </c>
      <c r="AB58" s="4">
        <f t="shared" si="5"/>
        <v>1015.7096774193549</v>
      </c>
      <c r="AC58" s="5">
        <f t="shared" si="3"/>
        <v>3961.7419354838703</v>
      </c>
      <c r="AD58" s="15"/>
      <c r="AE58" s="15"/>
    </row>
    <row r="59" spans="1:31">
      <c r="A59" s="88" t="s">
        <v>39</v>
      </c>
      <c r="B59" s="20">
        <f t="shared" ref="B59:AA59" si="23">+B27/$B$65</f>
        <v>0</v>
      </c>
      <c r="C59" s="20">
        <f t="shared" si="23"/>
        <v>68.645161290322577</v>
      </c>
      <c r="D59" s="20">
        <f t="shared" si="23"/>
        <v>0</v>
      </c>
      <c r="E59" s="20">
        <f t="shared" si="23"/>
        <v>25.258064516129032</v>
      </c>
      <c r="F59" s="20">
        <f t="shared" si="23"/>
        <v>0</v>
      </c>
      <c r="G59" s="20">
        <f t="shared" si="23"/>
        <v>0.77419354838709675</v>
      </c>
      <c r="H59" s="20">
        <f t="shared" si="23"/>
        <v>0</v>
      </c>
      <c r="I59" s="20">
        <f t="shared" si="23"/>
        <v>3.2258064516129031E-2</v>
      </c>
      <c r="J59" s="20">
        <f t="shared" si="23"/>
        <v>0</v>
      </c>
      <c r="K59" s="20">
        <f t="shared" si="23"/>
        <v>0</v>
      </c>
      <c r="L59" s="20">
        <f t="shared" si="23"/>
        <v>0</v>
      </c>
      <c r="M59" s="20">
        <f t="shared" si="23"/>
        <v>0</v>
      </c>
      <c r="N59" s="20">
        <f t="shared" si="23"/>
        <v>0</v>
      </c>
      <c r="O59" s="20">
        <f t="shared" si="23"/>
        <v>0</v>
      </c>
      <c r="P59" s="20">
        <f t="shared" si="23"/>
        <v>0</v>
      </c>
      <c r="Q59" s="20">
        <f t="shared" si="23"/>
        <v>0</v>
      </c>
      <c r="R59" s="20">
        <f t="shared" si="23"/>
        <v>0</v>
      </c>
      <c r="S59" s="20">
        <f t="shared" si="23"/>
        <v>0</v>
      </c>
      <c r="T59" s="20">
        <f t="shared" si="23"/>
        <v>0</v>
      </c>
      <c r="U59" s="20">
        <f t="shared" si="23"/>
        <v>0</v>
      </c>
      <c r="V59" s="20">
        <f t="shared" si="23"/>
        <v>0</v>
      </c>
      <c r="W59" s="20">
        <f t="shared" si="23"/>
        <v>0</v>
      </c>
      <c r="X59" s="20">
        <f t="shared" si="23"/>
        <v>0</v>
      </c>
      <c r="Y59" s="20">
        <f t="shared" si="23"/>
        <v>0</v>
      </c>
      <c r="Z59" s="20">
        <f t="shared" si="23"/>
        <v>0</v>
      </c>
      <c r="AA59" s="20">
        <f t="shared" si="23"/>
        <v>0</v>
      </c>
      <c r="AB59" s="6">
        <f t="shared" si="5"/>
        <v>0</v>
      </c>
      <c r="AC59" s="7">
        <f t="shared" si="3"/>
        <v>94.709677419354847</v>
      </c>
      <c r="AD59" s="15"/>
      <c r="AE59" s="15"/>
    </row>
    <row r="60" spans="1:31">
      <c r="A60" s="87" t="s">
        <v>40</v>
      </c>
      <c r="B60" s="20">
        <f t="shared" ref="B60:AA60" si="24">+B28/$B$65</f>
        <v>0</v>
      </c>
      <c r="C60" s="20">
        <f t="shared" si="24"/>
        <v>0</v>
      </c>
      <c r="D60" s="20">
        <f t="shared" si="24"/>
        <v>0</v>
      </c>
      <c r="E60" s="20">
        <f t="shared" si="24"/>
        <v>0</v>
      </c>
      <c r="F60" s="20">
        <f t="shared" si="24"/>
        <v>0</v>
      </c>
      <c r="G60" s="20">
        <f t="shared" si="24"/>
        <v>0</v>
      </c>
      <c r="H60" s="20">
        <f t="shared" si="24"/>
        <v>0</v>
      </c>
      <c r="I60" s="20">
        <f t="shared" si="24"/>
        <v>0</v>
      </c>
      <c r="J60" s="20">
        <f t="shared" si="24"/>
        <v>0</v>
      </c>
      <c r="K60" s="20">
        <f t="shared" si="24"/>
        <v>0</v>
      </c>
      <c r="L60" s="20">
        <f t="shared" si="24"/>
        <v>0</v>
      </c>
      <c r="M60" s="20">
        <f t="shared" si="24"/>
        <v>0</v>
      </c>
      <c r="N60" s="20">
        <f t="shared" si="24"/>
        <v>0</v>
      </c>
      <c r="O60" s="20">
        <f t="shared" si="24"/>
        <v>0</v>
      </c>
      <c r="P60" s="20">
        <f t="shared" si="24"/>
        <v>0</v>
      </c>
      <c r="Q60" s="20">
        <f t="shared" si="24"/>
        <v>0</v>
      </c>
      <c r="R60" s="20">
        <f t="shared" si="24"/>
        <v>0</v>
      </c>
      <c r="S60" s="20">
        <f t="shared" si="24"/>
        <v>0</v>
      </c>
      <c r="T60" s="20">
        <f t="shared" si="24"/>
        <v>0</v>
      </c>
      <c r="U60" s="20">
        <f t="shared" si="24"/>
        <v>0</v>
      </c>
      <c r="V60" s="20">
        <f t="shared" si="24"/>
        <v>0</v>
      </c>
      <c r="W60" s="20">
        <f t="shared" si="24"/>
        <v>0</v>
      </c>
      <c r="X60" s="20">
        <f t="shared" si="24"/>
        <v>0</v>
      </c>
      <c r="Y60" s="20">
        <f t="shared" si="24"/>
        <v>0</v>
      </c>
      <c r="Z60" s="20">
        <f t="shared" si="24"/>
        <v>0</v>
      </c>
      <c r="AA60" s="20">
        <f t="shared" si="24"/>
        <v>0</v>
      </c>
      <c r="AB60" s="4">
        <f t="shared" si="5"/>
        <v>0</v>
      </c>
      <c r="AC60" s="5">
        <f t="shared" si="3"/>
        <v>0</v>
      </c>
      <c r="AD60" s="15"/>
      <c r="AE60" s="15"/>
    </row>
    <row r="61" spans="1:31">
      <c r="A61" s="88" t="s">
        <v>41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6">
        <f t="shared" si="5"/>
        <v>0</v>
      </c>
      <c r="AC61" s="7">
        <f t="shared" si="3"/>
        <v>0</v>
      </c>
      <c r="AD61" s="15"/>
      <c r="AE61" s="15"/>
    </row>
    <row r="62" spans="1:31" ht="14.1" thickBot="1">
      <c r="A62" s="87" t="s">
        <v>45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4">
        <f t="shared" si="5"/>
        <v>0</v>
      </c>
      <c r="AC62" s="5">
        <f t="shared" si="3"/>
        <v>0</v>
      </c>
      <c r="AD62" s="15"/>
      <c r="AE62" s="15"/>
    </row>
    <row r="63" spans="1:31" s="44" customFormat="1" ht="15" thickTop="1" thickBot="1">
      <c r="A63" s="296" t="s">
        <v>44</v>
      </c>
      <c r="B63" s="51">
        <f>SUM(B39:B62)</f>
        <v>47638.741935483871</v>
      </c>
      <c r="C63" s="46">
        <f t="shared" ref="C63:AC63" si="25">SUM(C39:C62)</f>
        <v>28672.322580645159</v>
      </c>
      <c r="D63" s="51">
        <f t="shared" si="25"/>
        <v>18389.161290322576</v>
      </c>
      <c r="E63" s="46">
        <f t="shared" si="25"/>
        <v>15097.741935483868</v>
      </c>
      <c r="F63" s="51">
        <f t="shared" si="25"/>
        <v>8199.0967741935492</v>
      </c>
      <c r="G63" s="46">
        <f t="shared" si="25"/>
        <v>6065.709677419356</v>
      </c>
      <c r="H63" s="51">
        <f t="shared" si="25"/>
        <v>23169.741935483871</v>
      </c>
      <c r="I63" s="46">
        <f t="shared" si="25"/>
        <v>33437.548387096773</v>
      </c>
      <c r="J63" s="51">
        <f t="shared" si="25"/>
        <v>4946.4193548387102</v>
      </c>
      <c r="K63" s="51">
        <f t="shared" si="25"/>
        <v>6133.9032258064526</v>
      </c>
      <c r="L63" s="51">
        <f t="shared" si="25"/>
        <v>8893.3548387096762</v>
      </c>
      <c r="M63" s="46">
        <f t="shared" si="25"/>
        <v>17754.000000000004</v>
      </c>
      <c r="N63" s="51">
        <f t="shared" si="25"/>
        <v>21772.677419354841</v>
      </c>
      <c r="O63" s="46">
        <f t="shared" si="25"/>
        <v>29806.22580645161</v>
      </c>
      <c r="P63" s="51">
        <f t="shared" si="25"/>
        <v>13425.483870967741</v>
      </c>
      <c r="Q63" s="46">
        <f t="shared" si="25"/>
        <v>16396.483870967742</v>
      </c>
      <c r="R63" s="51">
        <f t="shared" si="25"/>
        <v>17667.741935483871</v>
      </c>
      <c r="S63" s="46">
        <f t="shared" si="25"/>
        <v>19860.806451612902</v>
      </c>
      <c r="T63" s="51">
        <f>SUM(T39:T62)</f>
        <v>6501.4838709677424</v>
      </c>
      <c r="U63" s="46">
        <f t="shared" si="25"/>
        <v>8164.9354838709687</v>
      </c>
      <c r="V63" s="51">
        <f t="shared" si="25"/>
        <v>19253.387096774193</v>
      </c>
      <c r="W63" s="46">
        <f t="shared" si="25"/>
        <v>23057.38709677419</v>
      </c>
      <c r="X63" s="51">
        <f t="shared" si="25"/>
        <v>18704.870967741936</v>
      </c>
      <c r="Y63" s="46">
        <f t="shared" si="25"/>
        <v>11947.677419354837</v>
      </c>
      <c r="Z63" s="51">
        <f t="shared" si="25"/>
        <v>47997.322580645145</v>
      </c>
      <c r="AA63" s="51">
        <f t="shared" si="25"/>
        <v>39663.032258064522</v>
      </c>
      <c r="AB63" s="51">
        <f>SUM(AB39:AB62)</f>
        <v>256559.48387096776</v>
      </c>
      <c r="AC63" s="47">
        <f t="shared" si="25"/>
        <v>256057.77419354845</v>
      </c>
    </row>
    <row r="64" spans="1:31" ht="17.100000000000001" thickTop="1">
      <c r="A64" s="174"/>
      <c r="B64" s="15"/>
      <c r="C64" s="15"/>
      <c r="AB64" s="178" t="str">
        <f>IF(AB63='Daily Total'!D43,"Correct","Wrong")</f>
        <v>Correct</v>
      </c>
      <c r="AC64" s="178" t="str">
        <f>IF(AC63='Daily Total'!E43,"Correct","Wrong")</f>
        <v>Correct</v>
      </c>
    </row>
    <row r="65" spans="1:31">
      <c r="A65" s="8" t="s">
        <v>46</v>
      </c>
      <c r="B65" s="8">
        <f>COUNTIF('Daily Total'!G7:G37,"&gt;0")</f>
        <v>31</v>
      </c>
      <c r="C65" s="15"/>
    </row>
    <row r="66" spans="1:31">
      <c r="B66" s="15"/>
      <c r="C66" s="15"/>
    </row>
    <row r="67" spans="1:31">
      <c r="A67" s="44" t="s">
        <v>47</v>
      </c>
      <c r="B67" s="15"/>
      <c r="C67" s="15"/>
    </row>
    <row r="68" spans="1:31" ht="14.1" thickBot="1">
      <c r="B68" s="15"/>
      <c r="C68" s="15"/>
    </row>
    <row r="69" spans="1:31" ht="15" thickTop="1" thickBot="1">
      <c r="A69" s="299" t="s">
        <v>2</v>
      </c>
      <c r="B69" s="297" t="s">
        <v>3</v>
      </c>
      <c r="C69" s="298"/>
      <c r="D69" s="297" t="s">
        <v>4</v>
      </c>
      <c r="E69" s="298"/>
      <c r="F69" s="297" t="s">
        <v>5</v>
      </c>
      <c r="G69" s="298"/>
      <c r="H69" s="297" t="s">
        <v>6</v>
      </c>
      <c r="I69" s="298"/>
      <c r="J69" s="297" t="s">
        <v>7</v>
      </c>
      <c r="K69" s="298"/>
      <c r="L69" s="297" t="s">
        <v>8</v>
      </c>
      <c r="M69" s="298"/>
      <c r="N69" s="297" t="s">
        <v>9</v>
      </c>
      <c r="O69" s="298"/>
      <c r="P69" s="297" t="s">
        <v>10</v>
      </c>
      <c r="Q69" s="298"/>
      <c r="R69" s="297" t="s">
        <v>11</v>
      </c>
      <c r="S69" s="298"/>
      <c r="T69" s="297" t="s">
        <v>12</v>
      </c>
      <c r="U69" s="298"/>
      <c r="V69" s="297" t="s">
        <v>13</v>
      </c>
      <c r="W69" s="298"/>
      <c r="X69" s="297" t="s">
        <v>14</v>
      </c>
      <c r="Y69" s="298"/>
      <c r="Z69" s="297" t="s">
        <v>15</v>
      </c>
      <c r="AA69" s="298"/>
      <c r="AB69" s="297" t="s">
        <v>48</v>
      </c>
      <c r="AC69" s="298"/>
    </row>
    <row r="70" spans="1:31" s="67" customFormat="1" ht="15" thickTop="1" thickBot="1">
      <c r="A70" s="300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</row>
    <row r="71" spans="1:31" ht="14.1" thickTop="1">
      <c r="A71" s="86" t="s">
        <v>19</v>
      </c>
      <c r="B71" s="59"/>
      <c r="C71" s="60"/>
      <c r="D71" s="59"/>
      <c r="E71" s="60"/>
      <c r="F71" s="59"/>
      <c r="G71" s="60"/>
      <c r="H71" s="59"/>
      <c r="I71" s="60"/>
      <c r="J71" s="59"/>
      <c r="K71" s="60"/>
      <c r="L71" s="59"/>
      <c r="M71" s="60"/>
      <c r="N71" s="59"/>
      <c r="O71" s="60"/>
      <c r="P71" s="59"/>
      <c r="Q71" s="60"/>
      <c r="R71" s="59"/>
      <c r="S71" s="60"/>
      <c r="T71" s="59"/>
      <c r="U71" s="60"/>
      <c r="V71" s="59"/>
      <c r="W71" s="60"/>
      <c r="X71" s="59"/>
      <c r="Y71" s="60"/>
      <c r="Z71" s="59"/>
      <c r="AA71" s="59"/>
      <c r="AB71" s="99">
        <f t="shared" ref="AB71:AC71" si="26">AB7/AB31</f>
        <v>0</v>
      </c>
      <c r="AC71" s="100">
        <f t="shared" si="26"/>
        <v>0</v>
      </c>
      <c r="AD71" s="15"/>
      <c r="AE71" s="15"/>
    </row>
    <row r="72" spans="1:31">
      <c r="A72" s="87" t="s">
        <v>20</v>
      </c>
      <c r="B72" s="82">
        <f>B8/B31</f>
        <v>1.002911021864151E-2</v>
      </c>
      <c r="C72" s="83">
        <f t="shared" ref="C72:AC72" si="27">C8/C31</f>
        <v>3.3751780406416438E-6</v>
      </c>
      <c r="D72" s="82">
        <f t="shared" si="27"/>
        <v>6.7939740099357262E-3</v>
      </c>
      <c r="E72" s="83">
        <f t="shared" si="27"/>
        <v>1.9229536568168706E-5</v>
      </c>
      <c r="F72" s="82">
        <f t="shared" si="27"/>
        <v>5.1461215240073653E-3</v>
      </c>
      <c r="G72" s="83">
        <f t="shared" si="27"/>
        <v>2.1272409153517659E-5</v>
      </c>
      <c r="H72" s="82">
        <f t="shared" si="27"/>
        <v>8.6695384135593977E-3</v>
      </c>
      <c r="I72" s="83">
        <f t="shared" si="27"/>
        <v>1.2734380125105637E-4</v>
      </c>
      <c r="J72" s="82">
        <f t="shared" si="27"/>
        <v>1.3173426199466541E-3</v>
      </c>
      <c r="K72" s="83">
        <f t="shared" si="27"/>
        <v>4.4175418483205454E-4</v>
      </c>
      <c r="L72" s="82">
        <f t="shared" si="27"/>
        <v>4.2438355568129885E-4</v>
      </c>
      <c r="M72" s="83">
        <f t="shared" si="27"/>
        <v>1.6715905911253076E-4</v>
      </c>
      <c r="N72" s="82">
        <f t="shared" si="27"/>
        <v>1.1497096834890725E-3</v>
      </c>
      <c r="O72" s="83">
        <f t="shared" si="27"/>
        <v>0</v>
      </c>
      <c r="P72" s="82">
        <f t="shared" si="27"/>
        <v>4.4210576899973567E-4</v>
      </c>
      <c r="Q72" s="83">
        <f t="shared" si="27"/>
        <v>0</v>
      </c>
      <c r="R72" s="82">
        <f t="shared" si="27"/>
        <v>3.6516341062625523E-5</v>
      </c>
      <c r="S72" s="83">
        <f t="shared" si="27"/>
        <v>0</v>
      </c>
      <c r="T72" s="82">
        <f t="shared" si="27"/>
        <v>0</v>
      </c>
      <c r="U72" s="83">
        <f t="shared" si="27"/>
        <v>0</v>
      </c>
      <c r="V72" s="82">
        <f t="shared" si="27"/>
        <v>0</v>
      </c>
      <c r="W72" s="83">
        <f t="shared" si="27"/>
        <v>0</v>
      </c>
      <c r="X72" s="82">
        <f t="shared" si="27"/>
        <v>0</v>
      </c>
      <c r="Y72" s="83">
        <f t="shared" si="27"/>
        <v>0</v>
      </c>
      <c r="Z72" s="82">
        <f t="shared" si="27"/>
        <v>0</v>
      </c>
      <c r="AA72" s="82">
        <f t="shared" si="27"/>
        <v>0</v>
      </c>
      <c r="AB72" s="101">
        <f t="shared" si="27"/>
        <v>3.4599283018564267E-3</v>
      </c>
      <c r="AC72" s="102">
        <f t="shared" si="27"/>
        <v>4.0817401214015338E-5</v>
      </c>
      <c r="AD72" s="15"/>
      <c r="AE72" s="15"/>
    </row>
    <row r="73" spans="1:31">
      <c r="A73" s="88" t="s">
        <v>21</v>
      </c>
      <c r="B73" s="82">
        <f>B9/B31</f>
        <v>5.2716649027187819E-2</v>
      </c>
      <c r="C73" s="83">
        <f t="shared" ref="C73:AC73" si="28">C9/C31</f>
        <v>2.9251543018894246E-5</v>
      </c>
      <c r="D73" s="82">
        <f t="shared" si="28"/>
        <v>4.4742344719189427E-2</v>
      </c>
      <c r="E73" s="83">
        <f t="shared" si="28"/>
        <v>1.2178706493173515E-4</v>
      </c>
      <c r="F73" s="82">
        <f t="shared" si="28"/>
        <v>3.1994082747116126E-2</v>
      </c>
      <c r="G73" s="83">
        <f t="shared" si="28"/>
        <v>4.2544818307035318E-4</v>
      </c>
      <c r="H73" s="82">
        <f t="shared" si="28"/>
        <v>3.9871244754699539E-2</v>
      </c>
      <c r="I73" s="83">
        <f t="shared" si="28"/>
        <v>2.5111811716401495E-3</v>
      </c>
      <c r="J73" s="82">
        <f t="shared" si="28"/>
        <v>1.1210455265783657E-2</v>
      </c>
      <c r="K73" s="83">
        <f t="shared" si="28"/>
        <v>6.2581842851207724E-3</v>
      </c>
      <c r="L73" s="82">
        <f t="shared" si="28"/>
        <v>5.5822760016540074E-3</v>
      </c>
      <c r="M73" s="83">
        <f t="shared" si="28"/>
        <v>1.5781995515776543E-2</v>
      </c>
      <c r="N73" s="82">
        <f t="shared" si="28"/>
        <v>1.588110579551465E-2</v>
      </c>
      <c r="O73" s="83">
        <f t="shared" si="28"/>
        <v>1.3945993097350305E-2</v>
      </c>
      <c r="P73" s="82">
        <f t="shared" si="28"/>
        <v>1.2801845311035825E-2</v>
      </c>
      <c r="Q73" s="83">
        <f t="shared" si="28"/>
        <v>1.5105520262998951E-2</v>
      </c>
      <c r="R73" s="82">
        <f t="shared" si="28"/>
        <v>1.4210334124520723E-2</v>
      </c>
      <c r="S73" s="83">
        <f t="shared" si="28"/>
        <v>1.4275156939019141E-2</v>
      </c>
      <c r="T73" s="82">
        <f t="shared" si="28"/>
        <v>5.8745894237543783E-3</v>
      </c>
      <c r="U73" s="83">
        <f t="shared" si="28"/>
        <v>2.3866810475953428E-2</v>
      </c>
      <c r="V73" s="82">
        <f t="shared" si="28"/>
        <v>6.0701510417102977E-3</v>
      </c>
      <c r="W73" s="83">
        <f t="shared" si="28"/>
        <v>1.8131478401016258E-2</v>
      </c>
      <c r="X73" s="82">
        <f t="shared" si="28"/>
        <v>1.2208308686196972E-2</v>
      </c>
      <c r="Y73" s="83">
        <f t="shared" si="28"/>
        <v>2.6718649595818326E-2</v>
      </c>
      <c r="Z73" s="82">
        <f t="shared" si="28"/>
        <v>1.6446481893815312E-2</v>
      </c>
      <c r="AA73" s="82">
        <f t="shared" si="28"/>
        <v>9.0471829622773784E-3</v>
      </c>
      <c r="AB73" s="101">
        <f t="shared" si="28"/>
        <v>2.5595900290494161E-2</v>
      </c>
      <c r="AC73" s="102">
        <f t="shared" si="28"/>
        <v>1.0332345611014451E-2</v>
      </c>
      <c r="AD73" s="15"/>
      <c r="AE73" s="15"/>
    </row>
    <row r="74" spans="1:31">
      <c r="A74" s="87" t="s">
        <v>22</v>
      </c>
      <c r="B74" s="82">
        <f>B10/B31</f>
        <v>9.4709442910723918E-2</v>
      </c>
      <c r="C74" s="83">
        <f t="shared" ref="C74:AC74" si="29">C10/C31</f>
        <v>1.1077334329385876E-2</v>
      </c>
      <c r="D74" s="82">
        <f t="shared" si="29"/>
        <v>8.2566168009205979E-2</v>
      </c>
      <c r="E74" s="83">
        <f t="shared" si="29"/>
        <v>2.7884964639018867E-2</v>
      </c>
      <c r="F74" s="82">
        <f t="shared" si="29"/>
        <v>6.0695119840108273E-2</v>
      </c>
      <c r="G74" s="83">
        <f t="shared" si="29"/>
        <v>3.4886751011768961E-2</v>
      </c>
      <c r="H74" s="82">
        <f t="shared" si="29"/>
        <v>3.9858714508076439E-2</v>
      </c>
      <c r="I74" s="83">
        <f t="shared" si="29"/>
        <v>2.1916639975920443E-2</v>
      </c>
      <c r="J74" s="82">
        <f t="shared" si="29"/>
        <v>3.3416156359438891E-2</v>
      </c>
      <c r="K74" s="83">
        <f t="shared" si="29"/>
        <v>4.8119652276348797E-2</v>
      </c>
      <c r="L74" s="82">
        <f t="shared" si="29"/>
        <v>2.3547846525495658E-2</v>
      </c>
      <c r="M74" s="83">
        <f t="shared" si="29"/>
        <v>4.6982597288389348E-2</v>
      </c>
      <c r="N74" s="82">
        <f t="shared" si="29"/>
        <v>4.1205832109791347E-2</v>
      </c>
      <c r="O74" s="83">
        <f t="shared" si="29"/>
        <v>4.6325026271844053E-2</v>
      </c>
      <c r="P74" s="82">
        <f t="shared" si="29"/>
        <v>5.2620197505946806E-2</v>
      </c>
      <c r="Q74" s="83">
        <f t="shared" si="29"/>
        <v>4.1891357509772943E-2</v>
      </c>
      <c r="R74" s="82">
        <f t="shared" si="29"/>
        <v>5.2300529486945406E-2</v>
      </c>
      <c r="S74" s="83">
        <f t="shared" si="29"/>
        <v>4.2369068598390409E-2</v>
      </c>
      <c r="T74" s="82">
        <f t="shared" si="29"/>
        <v>2.7810028479850753E-2</v>
      </c>
      <c r="U74" s="83">
        <f t="shared" si="29"/>
        <v>8.1979195063074592E-2</v>
      </c>
      <c r="V74" s="82">
        <f t="shared" si="29"/>
        <v>2.7065200090474237E-2</v>
      </c>
      <c r="W74" s="83">
        <f t="shared" si="29"/>
        <v>5.8734238135143869E-2</v>
      </c>
      <c r="X74" s="82">
        <f t="shared" si="29"/>
        <v>4.4430379528534056E-2</v>
      </c>
      <c r="Y74" s="83">
        <f t="shared" si="29"/>
        <v>6.9088876769138552E-2</v>
      </c>
      <c r="Z74" s="82">
        <f t="shared" si="29"/>
        <v>5.0558599706838486E-2</v>
      </c>
      <c r="AA74" s="82">
        <f t="shared" si="29"/>
        <v>3.2185654310424756E-2</v>
      </c>
      <c r="AB74" s="101">
        <f t="shared" si="29"/>
        <v>5.5789489301606973E-2</v>
      </c>
      <c r="AC74" s="102">
        <f t="shared" si="29"/>
        <v>3.8456668864171407E-2</v>
      </c>
      <c r="AD74" s="15"/>
      <c r="AE74" s="15"/>
    </row>
    <row r="75" spans="1:31">
      <c r="A75" s="88" t="s">
        <v>23</v>
      </c>
      <c r="B75" s="82">
        <f>B11/B31</f>
        <v>0.10266379830457861</v>
      </c>
      <c r="C75" s="83">
        <f t="shared" ref="C75:AC75" si="30">C11/C31</f>
        <v>2.7364818494175568E-2</v>
      </c>
      <c r="D75" s="82">
        <f t="shared" si="30"/>
        <v>6.1738681972550453E-2</v>
      </c>
      <c r="E75" s="83">
        <f t="shared" si="30"/>
        <v>6.0966177381791768E-2</v>
      </c>
      <c r="F75" s="82">
        <f t="shared" si="30"/>
        <v>5.8527296476401806E-2</v>
      </c>
      <c r="G75" s="83">
        <f t="shared" si="30"/>
        <v>6.8672654849843376E-2</v>
      </c>
      <c r="H75" s="82">
        <f t="shared" si="30"/>
        <v>3.7019917523132224E-2</v>
      </c>
      <c r="I75" s="83">
        <f t="shared" si="30"/>
        <v>3.9955082368285988E-2</v>
      </c>
      <c r="J75" s="82">
        <f t="shared" si="30"/>
        <v>5.6117491310103754E-2</v>
      </c>
      <c r="K75" s="83">
        <f t="shared" si="30"/>
        <v>0.10906069386960889</v>
      </c>
      <c r="L75" s="82">
        <f t="shared" si="30"/>
        <v>3.6297489245322716E-2</v>
      </c>
      <c r="M75" s="83">
        <f t="shared" si="30"/>
        <v>8.8565230188926078E-2</v>
      </c>
      <c r="N75" s="82">
        <f t="shared" si="30"/>
        <v>6.1064992673563939E-2</v>
      </c>
      <c r="O75" s="83">
        <f t="shared" si="30"/>
        <v>7.1614178895294658E-2</v>
      </c>
      <c r="P75" s="82">
        <f t="shared" si="30"/>
        <v>8.3606045315841329E-2</v>
      </c>
      <c r="Q75" s="83">
        <f t="shared" si="30"/>
        <v>6.3146898135123378E-2</v>
      </c>
      <c r="R75" s="82">
        <f t="shared" si="30"/>
        <v>7.605988679934271E-2</v>
      </c>
      <c r="S75" s="83">
        <f t="shared" si="30"/>
        <v>5.8237572784784426E-2</v>
      </c>
      <c r="T75" s="82">
        <f t="shared" si="30"/>
        <v>3.8398182052732377E-2</v>
      </c>
      <c r="U75" s="83">
        <f t="shared" si="30"/>
        <v>0.14080667527942065</v>
      </c>
      <c r="V75" s="82">
        <f t="shared" si="30"/>
        <v>3.9239011150111837E-2</v>
      </c>
      <c r="W75" s="83">
        <f t="shared" si="30"/>
        <v>8.2417082762644117E-2</v>
      </c>
      <c r="X75" s="82">
        <f t="shared" si="30"/>
        <v>5.5488392707781824E-2</v>
      </c>
      <c r="Y75" s="83">
        <f t="shared" si="30"/>
        <v>0.1003407329809006</v>
      </c>
      <c r="Z75" s="82">
        <f t="shared" si="30"/>
        <v>7.6019697335268033E-2</v>
      </c>
      <c r="AA75" s="82">
        <f t="shared" si="30"/>
        <v>4.5775134723647762E-2</v>
      </c>
      <c r="AB75" s="101">
        <f t="shared" si="30"/>
        <v>6.8021954035937582E-2</v>
      </c>
      <c r="AC75" s="102">
        <f t="shared" si="30"/>
        <v>6.2837255352276217E-2</v>
      </c>
      <c r="AD75" s="15"/>
      <c r="AE75" s="15"/>
    </row>
    <row r="76" spans="1:31">
      <c r="A76" s="87" t="s">
        <v>24</v>
      </c>
      <c r="B76" s="82">
        <f>B12/B31</f>
        <v>9.5281625621867802E-2</v>
      </c>
      <c r="C76" s="83">
        <f t="shared" ref="C76:AC76" si="31">C12/C31</f>
        <v>3.221494933857761E-2</v>
      </c>
      <c r="D76" s="82">
        <f t="shared" si="31"/>
        <v>6.2252659350529066E-2</v>
      </c>
      <c r="E76" s="83">
        <f t="shared" si="31"/>
        <v>6.3066470098070634E-2</v>
      </c>
      <c r="F76" s="82">
        <f t="shared" si="31"/>
        <v>5.7539776214531893E-2</v>
      </c>
      <c r="G76" s="83">
        <f t="shared" si="31"/>
        <v>7.5022468982168397E-2</v>
      </c>
      <c r="H76" s="82">
        <f t="shared" si="31"/>
        <v>4.3055319646591358E-2</v>
      </c>
      <c r="I76" s="83">
        <f t="shared" si="31"/>
        <v>4.7408553644541003E-2</v>
      </c>
      <c r="J76" s="82">
        <f t="shared" si="31"/>
        <v>5.6202270785644881E-2</v>
      </c>
      <c r="K76" s="83">
        <f t="shared" si="31"/>
        <v>0.11746454133819964</v>
      </c>
      <c r="L76" s="82">
        <f t="shared" si="31"/>
        <v>3.6547766726878352E-2</v>
      </c>
      <c r="M76" s="83">
        <f t="shared" si="31"/>
        <v>0.10717621108555274</v>
      </c>
      <c r="N76" s="82">
        <f t="shared" si="31"/>
        <v>5.6032049639011899E-2</v>
      </c>
      <c r="O76" s="83">
        <f t="shared" si="31"/>
        <v>8.4219252743256715E-2</v>
      </c>
      <c r="P76" s="82">
        <f t="shared" si="31"/>
        <v>7.0710492803767511E-2</v>
      </c>
      <c r="Q76" s="83">
        <f t="shared" si="31"/>
        <v>7.1726629037303438E-2</v>
      </c>
      <c r="R76" s="82">
        <f t="shared" si="31"/>
        <v>7.3390542267664782E-2</v>
      </c>
      <c r="S76" s="83">
        <f t="shared" si="31"/>
        <v>5.6299893614429455E-2</v>
      </c>
      <c r="T76" s="82">
        <f t="shared" si="31"/>
        <v>3.4404056642156136E-2</v>
      </c>
      <c r="U76" s="83">
        <f t="shared" si="31"/>
        <v>0.13627510242460877</v>
      </c>
      <c r="V76" s="82">
        <f t="shared" si="31"/>
        <v>3.5042011878932071E-2</v>
      </c>
      <c r="W76" s="83">
        <f t="shared" si="31"/>
        <v>8.3855289537045713E-2</v>
      </c>
      <c r="X76" s="82">
        <f t="shared" si="31"/>
        <v>4.97265676872162E-2</v>
      </c>
      <c r="Y76" s="83">
        <f t="shared" si="31"/>
        <v>0.10652900550248665</v>
      </c>
      <c r="Z76" s="82">
        <f t="shared" si="31"/>
        <v>7.2675424771677447E-2</v>
      </c>
      <c r="AA76" s="82">
        <f t="shared" si="31"/>
        <v>4.7474124763938794E-2</v>
      </c>
      <c r="AB76" s="101">
        <f t="shared" si="31"/>
        <v>6.4464205244988776E-2</v>
      </c>
      <c r="AC76" s="102">
        <f t="shared" si="31"/>
        <v>6.8522968165828507E-2</v>
      </c>
      <c r="AD76" s="15"/>
      <c r="AE76" s="15"/>
    </row>
    <row r="77" spans="1:31">
      <c r="A77" s="88" t="s">
        <v>25</v>
      </c>
      <c r="B77" s="82">
        <f>B13/B31</f>
        <v>7.8974079784615528E-2</v>
      </c>
      <c r="C77" s="83">
        <f t="shared" ref="C77:AC77" si="32">C13/C31</f>
        <v>3.360664775066885E-2</v>
      </c>
      <c r="D77" s="82">
        <f t="shared" si="32"/>
        <v>5.9221420752757582E-2</v>
      </c>
      <c r="E77" s="83">
        <f t="shared" si="32"/>
        <v>5.4975108433220093E-2</v>
      </c>
      <c r="F77" s="82">
        <f t="shared" si="32"/>
        <v>5.6847331728121113E-2</v>
      </c>
      <c r="G77" s="83">
        <f t="shared" si="32"/>
        <v>6.8257842871349783E-2</v>
      </c>
      <c r="H77" s="82">
        <f t="shared" si="32"/>
        <v>4.5984612857146834E-2</v>
      </c>
      <c r="I77" s="83">
        <f t="shared" si="32"/>
        <v>4.6492064165840216E-2</v>
      </c>
      <c r="J77" s="82">
        <f t="shared" si="32"/>
        <v>4.9928589595601904E-2</v>
      </c>
      <c r="K77" s="83">
        <f t="shared" si="32"/>
        <v>0.11460365709357301</v>
      </c>
      <c r="L77" s="82">
        <f t="shared" si="32"/>
        <v>3.739290662836333E-2</v>
      </c>
      <c r="M77" s="83">
        <f t="shared" si="32"/>
        <v>9.687412559459567E-2</v>
      </c>
      <c r="N77" s="82">
        <f t="shared" si="32"/>
        <v>5.4214145281226991E-2</v>
      </c>
      <c r="O77" s="83">
        <f t="shared" si="32"/>
        <v>7.7335001455638736E-2</v>
      </c>
      <c r="P77" s="82">
        <f t="shared" si="32"/>
        <v>5.9292630769600424E-2</v>
      </c>
      <c r="Q77" s="83">
        <f t="shared" si="32"/>
        <v>6.4585050689467252E-2</v>
      </c>
      <c r="R77" s="82">
        <f t="shared" si="32"/>
        <v>7.0087639218550296E-2</v>
      </c>
      <c r="S77" s="83">
        <f t="shared" si="32"/>
        <v>5.2583707577738614E-2</v>
      </c>
      <c r="T77" s="82">
        <f t="shared" si="32"/>
        <v>3.5133418673652668E-2</v>
      </c>
      <c r="U77" s="83">
        <f t="shared" si="32"/>
        <v>8.9394855262274156E-2</v>
      </c>
      <c r="V77" s="82">
        <f t="shared" si="32"/>
        <v>3.2322758458922185E-2</v>
      </c>
      <c r="W77" s="83">
        <f t="shared" si="32"/>
        <v>7.8317913648834114E-2</v>
      </c>
      <c r="X77" s="82">
        <f t="shared" si="32"/>
        <v>4.4075115848726656E-2</v>
      </c>
      <c r="Y77" s="83">
        <f t="shared" si="32"/>
        <v>8.0585239944057155E-2</v>
      </c>
      <c r="Z77" s="82">
        <f t="shared" si="32"/>
        <v>6.6829668590385083E-2</v>
      </c>
      <c r="AA77" s="82">
        <f t="shared" si="32"/>
        <v>4.7535935794605196E-2</v>
      </c>
      <c r="AB77" s="101">
        <f t="shared" si="32"/>
        <v>5.8699208785637842E-2</v>
      </c>
      <c r="AC77" s="102">
        <f t="shared" si="32"/>
        <v>6.239758643179192E-2</v>
      </c>
      <c r="AD77" s="15"/>
      <c r="AE77" s="15"/>
    </row>
    <row r="78" spans="1:31">
      <c r="A78" s="87" t="s">
        <v>26</v>
      </c>
      <c r="B78" s="82">
        <f>B14/B31</f>
        <v>6.6698221358192478E-2</v>
      </c>
      <c r="C78" s="83">
        <f t="shared" ref="C78:AC78" si="33">C14/C31</f>
        <v>3.7714239426129725E-2</v>
      </c>
      <c r="D78" s="82">
        <f t="shared" si="33"/>
        <v>6.3613910017120884E-2</v>
      </c>
      <c r="E78" s="83">
        <f t="shared" si="33"/>
        <v>4.7830267290558295E-2</v>
      </c>
      <c r="F78" s="82">
        <f t="shared" si="33"/>
        <v>6.1513463324048286E-2</v>
      </c>
      <c r="G78" s="83">
        <f t="shared" si="33"/>
        <v>6.1519807271973072E-2</v>
      </c>
      <c r="H78" s="82">
        <f t="shared" si="33"/>
        <v>5.3344044373780042E-2</v>
      </c>
      <c r="I78" s="83">
        <f t="shared" si="33"/>
        <v>4.674675176834233E-2</v>
      </c>
      <c r="J78" s="82">
        <f t="shared" si="33"/>
        <v>5.0215535512818002E-2</v>
      </c>
      <c r="K78" s="83">
        <f t="shared" si="33"/>
        <v>0.10420665681484714</v>
      </c>
      <c r="L78" s="82">
        <f t="shared" si="33"/>
        <v>3.6239453887280823E-2</v>
      </c>
      <c r="M78" s="83">
        <f t="shared" si="33"/>
        <v>7.7047607626813772E-2</v>
      </c>
      <c r="N78" s="82">
        <f t="shared" si="33"/>
        <v>5.1569516692273387E-2</v>
      </c>
      <c r="O78" s="83">
        <f t="shared" si="33"/>
        <v>7.0978892697239046E-2</v>
      </c>
      <c r="P78" s="82">
        <f t="shared" si="33"/>
        <v>5.1978663591148271E-2</v>
      </c>
      <c r="Q78" s="83">
        <f t="shared" si="33"/>
        <v>5.4405842322606542E-2</v>
      </c>
      <c r="R78" s="82">
        <f t="shared" si="33"/>
        <v>6.5187146247945957E-2</v>
      </c>
      <c r="S78" s="83">
        <f t="shared" si="33"/>
        <v>5.2057464450165264E-2</v>
      </c>
      <c r="T78" s="82">
        <f t="shared" si="33"/>
        <v>3.9301201710775703E-2</v>
      </c>
      <c r="U78" s="83">
        <f t="shared" si="33"/>
        <v>6.6614516046192812E-2</v>
      </c>
      <c r="V78" s="82">
        <f t="shared" si="33"/>
        <v>3.2510408725737405E-2</v>
      </c>
      <c r="W78" s="83">
        <f t="shared" si="33"/>
        <v>7.2812715538649014E-2</v>
      </c>
      <c r="X78" s="82">
        <f t="shared" si="33"/>
        <v>4.230224661162954E-2</v>
      </c>
      <c r="Y78" s="83">
        <f t="shared" si="33"/>
        <v>6.3456792790068522E-2</v>
      </c>
      <c r="Z78" s="82">
        <f t="shared" si="33"/>
        <v>5.8348012691568148E-2</v>
      </c>
      <c r="AA78" s="82">
        <f t="shared" si="33"/>
        <v>5.2005849275428326E-2</v>
      </c>
      <c r="AB78" s="101">
        <f t="shared" si="33"/>
        <v>5.4972977404221419E-2</v>
      </c>
      <c r="AC78" s="102">
        <f t="shared" si="33"/>
        <v>5.7924679548756068E-2</v>
      </c>
      <c r="AD78" s="15"/>
      <c r="AE78" s="15"/>
    </row>
    <row r="79" spans="1:31">
      <c r="A79" s="88" t="s">
        <v>27</v>
      </c>
      <c r="B79" s="82">
        <f>B15/B31</f>
        <v>6.4207703001284533E-2</v>
      </c>
      <c r="C79" s="83">
        <f t="shared" ref="C79:AC79" si="34">C15/C31</f>
        <v>4.0003735197031647E-2</v>
      </c>
      <c r="D79" s="82">
        <f t="shared" si="34"/>
        <v>6.5068132700889722E-2</v>
      </c>
      <c r="E79" s="83">
        <f t="shared" si="34"/>
        <v>4.4890284810802726E-2</v>
      </c>
      <c r="F79" s="82">
        <f t="shared" si="34"/>
        <v>6.3917347308122055E-2</v>
      </c>
      <c r="G79" s="83">
        <f t="shared" si="34"/>
        <v>5.6595244552933729E-2</v>
      </c>
      <c r="H79" s="82">
        <f t="shared" si="34"/>
        <v>6.2567698138005348E-2</v>
      </c>
      <c r="I79" s="83">
        <f t="shared" si="34"/>
        <v>5.0059620052403907E-2</v>
      </c>
      <c r="J79" s="82">
        <f t="shared" si="34"/>
        <v>5.0808991841605852E-2</v>
      </c>
      <c r="K79" s="83">
        <f t="shared" si="34"/>
        <v>7.7354313151127257E-2</v>
      </c>
      <c r="L79" s="82">
        <f t="shared" si="34"/>
        <v>3.8890944307819537E-2</v>
      </c>
      <c r="M79" s="83">
        <f t="shared" si="34"/>
        <v>7.0573827978792608E-2</v>
      </c>
      <c r="N79" s="82">
        <f t="shared" si="34"/>
        <v>5.2588846927119369E-2</v>
      </c>
      <c r="O79" s="83">
        <f t="shared" si="34"/>
        <v>6.4867374536387176E-2</v>
      </c>
      <c r="P79" s="82">
        <f t="shared" si="34"/>
        <v>5.3304980898147482E-2</v>
      </c>
      <c r="Q79" s="83">
        <f t="shared" si="34"/>
        <v>4.7240655451306436E-2</v>
      </c>
      <c r="R79" s="82">
        <f t="shared" si="34"/>
        <v>6.3171444221289022E-2</v>
      </c>
      <c r="S79" s="83">
        <f t="shared" si="34"/>
        <v>5.0951379357950903E-2</v>
      </c>
      <c r="T79" s="82">
        <f t="shared" si="34"/>
        <v>4.2967858454149424E-2</v>
      </c>
      <c r="U79" s="83">
        <f t="shared" si="34"/>
        <v>5.6073769423143023E-2</v>
      </c>
      <c r="V79" s="82">
        <f t="shared" si="34"/>
        <v>3.52832765076945E-2</v>
      </c>
      <c r="W79" s="83">
        <f t="shared" si="34"/>
        <v>7.105972615311866E-2</v>
      </c>
      <c r="X79" s="82">
        <f t="shared" si="34"/>
        <v>4.1848681816535629E-2</v>
      </c>
      <c r="Y79" s="83">
        <f t="shared" si="34"/>
        <v>5.351019768992759E-2</v>
      </c>
      <c r="Z79" s="82">
        <f t="shared" si="34"/>
        <v>5.5821662095399141E-2</v>
      </c>
      <c r="AA79" s="82">
        <f t="shared" si="34"/>
        <v>5.4009014650840875E-2</v>
      </c>
      <c r="AB79" s="101">
        <f t="shared" si="34"/>
        <v>5.5440327992854324E-2</v>
      </c>
      <c r="AC79" s="102">
        <f t="shared" si="34"/>
        <v>5.5327735386331033E-2</v>
      </c>
      <c r="AD79" s="15"/>
      <c r="AE79" s="15"/>
    </row>
    <row r="80" spans="1:31">
      <c r="A80" s="87" t="s">
        <v>28</v>
      </c>
      <c r="B80" s="82">
        <f>B16/B31</f>
        <v>6.4051960961564902E-2</v>
      </c>
      <c r="C80" s="83">
        <f t="shared" ref="C80:AC80" si="35">C16/C31</f>
        <v>4.5359017688183054E-2</v>
      </c>
      <c r="D80" s="82">
        <f t="shared" si="35"/>
        <v>6.6590768755788829E-2</v>
      </c>
      <c r="E80" s="83">
        <f t="shared" si="35"/>
        <v>4.4851825737666391E-2</v>
      </c>
      <c r="F80" s="82">
        <f t="shared" si="35"/>
        <v>6.4212423083581202E-2</v>
      </c>
      <c r="G80" s="83">
        <f t="shared" si="35"/>
        <v>5.4611592399368213E-2</v>
      </c>
      <c r="H80" s="82">
        <f t="shared" si="35"/>
        <v>6.7169083147932088E-2</v>
      </c>
      <c r="I80" s="83">
        <f t="shared" si="35"/>
        <v>5.4729857490709688E-2</v>
      </c>
      <c r="J80" s="82">
        <f t="shared" si="35"/>
        <v>5.374366599495236E-2</v>
      </c>
      <c r="K80" s="83">
        <f t="shared" si="35"/>
        <v>6.1982319314649939E-2</v>
      </c>
      <c r="L80" s="82">
        <f t="shared" si="35"/>
        <v>4.6145364063055416E-2</v>
      </c>
      <c r="M80" s="83">
        <f t="shared" si="35"/>
        <v>7.2643329808457516E-2</v>
      </c>
      <c r="N80" s="82">
        <f t="shared" si="35"/>
        <v>5.7252875385397209E-2</v>
      </c>
      <c r="O80" s="83">
        <f t="shared" si="35"/>
        <v>6.2437702450126788E-2</v>
      </c>
      <c r="P80" s="82">
        <f t="shared" si="35"/>
        <v>5.6767341839063887E-2</v>
      </c>
      <c r="Q80" s="83">
        <f t="shared" si="35"/>
        <v>4.9904483848818883E-2</v>
      </c>
      <c r="R80" s="82">
        <f t="shared" si="35"/>
        <v>6.4000365163410622E-2</v>
      </c>
      <c r="S80" s="83">
        <f t="shared" si="35"/>
        <v>5.4371959687177694E-2</v>
      </c>
      <c r="T80" s="82">
        <f t="shared" si="35"/>
        <v>5.0787413295227887E-2</v>
      </c>
      <c r="U80" s="83">
        <f t="shared" si="35"/>
        <v>5.0566347836736948E-2</v>
      </c>
      <c r="V80" s="82">
        <f t="shared" si="35"/>
        <v>4.2010203483258075E-2</v>
      </c>
      <c r="W80" s="83">
        <f t="shared" si="35"/>
        <v>7.0645612140255942E-2</v>
      </c>
      <c r="X80" s="82">
        <f t="shared" si="35"/>
        <v>4.5539285092204722E-2</v>
      </c>
      <c r="Y80" s="83">
        <f t="shared" si="35"/>
        <v>5.2486918769473347E-2</v>
      </c>
      <c r="Z80" s="82">
        <f t="shared" si="35"/>
        <v>5.7670555548461372E-2</v>
      </c>
      <c r="AA80" s="82">
        <f t="shared" si="35"/>
        <v>5.774858200615833E-2</v>
      </c>
      <c r="AB80" s="101">
        <f t="shared" si="35"/>
        <v>5.8205579942223043E-2</v>
      </c>
      <c r="AC80" s="102">
        <f t="shared" si="35"/>
        <v>5.6734927891147549E-2</v>
      </c>
      <c r="AD80" s="15"/>
      <c r="AE80" s="15"/>
    </row>
    <row r="81" spans="1:31">
      <c r="A81" s="88" t="s">
        <v>29</v>
      </c>
      <c r="B81" s="82">
        <f>B17/B31</f>
        <v>5.5595168204788596E-2</v>
      </c>
      <c r="C81" s="83">
        <f t="shared" ref="C81:AC81" si="36">C17/C31</f>
        <v>4.7884775921929884E-2</v>
      </c>
      <c r="D81" s="82">
        <f t="shared" si="36"/>
        <v>5.7442673103370846E-2</v>
      </c>
      <c r="E81" s="83">
        <f t="shared" si="36"/>
        <v>4.980236309638271E-2</v>
      </c>
      <c r="F81" s="82">
        <f t="shared" si="36"/>
        <v>5.7520104496167949E-2</v>
      </c>
      <c r="G81" s="83">
        <f t="shared" si="36"/>
        <v>5.9892467971728966E-2</v>
      </c>
      <c r="H81" s="82">
        <f t="shared" si="36"/>
        <v>6.9427312039339412E-2</v>
      </c>
      <c r="I81" s="83">
        <f t="shared" si="36"/>
        <v>5.5398412447277737E-2</v>
      </c>
      <c r="J81" s="82">
        <f t="shared" si="36"/>
        <v>5.5054487116780466E-2</v>
      </c>
      <c r="K81" s="83">
        <f t="shared" si="36"/>
        <v>5.8569242338983231E-2</v>
      </c>
      <c r="L81" s="82">
        <f t="shared" si="36"/>
        <v>4.8484914434118988E-2</v>
      </c>
      <c r="M81" s="83">
        <f t="shared" si="36"/>
        <v>6.9292880841028096E-2</v>
      </c>
      <c r="N81" s="82">
        <f t="shared" si="36"/>
        <v>5.701730342705344E-2</v>
      </c>
      <c r="O81" s="83">
        <f t="shared" si="36"/>
        <v>6.0798079639131468E-2</v>
      </c>
      <c r="P81" s="82">
        <f t="shared" si="36"/>
        <v>5.5823061582450324E-2</v>
      </c>
      <c r="Q81" s="83">
        <f t="shared" si="36"/>
        <v>5.3079830254716291E-2</v>
      </c>
      <c r="R81" s="82">
        <f t="shared" si="36"/>
        <v>6.2316961840423589E-2</v>
      </c>
      <c r="S81" s="83">
        <f t="shared" si="36"/>
        <v>5.6770913697751287E-2</v>
      </c>
      <c r="T81" s="82">
        <f t="shared" si="36"/>
        <v>5.0906492810574258E-2</v>
      </c>
      <c r="U81" s="83">
        <f t="shared" si="36"/>
        <v>5.1802949670700441E-2</v>
      </c>
      <c r="V81" s="82">
        <f t="shared" si="36"/>
        <v>4.7157182230189915E-2</v>
      </c>
      <c r="W81" s="83">
        <f t="shared" si="36"/>
        <v>6.8486902944826303E-2</v>
      </c>
      <c r="X81" s="82">
        <f t="shared" si="36"/>
        <v>4.4582142653888671E-2</v>
      </c>
      <c r="Y81" s="83">
        <f t="shared" si="36"/>
        <v>5.3080906533325416E-2</v>
      </c>
      <c r="Z81" s="82">
        <f t="shared" si="36"/>
        <v>5.5664395258606496E-2</v>
      </c>
      <c r="AA81" s="82">
        <f t="shared" si="36"/>
        <v>5.9227166923941525E-2</v>
      </c>
      <c r="AB81" s="101">
        <f t="shared" si="36"/>
        <v>5.5834879014412052E-2</v>
      </c>
      <c r="AC81" s="102">
        <f t="shared" si="36"/>
        <v>5.750831686044644E-2</v>
      </c>
      <c r="AD81" s="15"/>
      <c r="AE81" s="15"/>
    </row>
    <row r="82" spans="1:31">
      <c r="A82" s="87" t="s">
        <v>30</v>
      </c>
      <c r="B82" s="82">
        <f>B18/B31</f>
        <v>4.5746854180082487E-2</v>
      </c>
      <c r="C82" s="83">
        <f t="shared" ref="C82:AC82" si="37">C18/C31</f>
        <v>5.1711102760670626E-2</v>
      </c>
      <c r="D82" s="82">
        <f t="shared" si="37"/>
        <v>5.2913357096747035E-2</v>
      </c>
      <c r="E82" s="83">
        <f t="shared" si="37"/>
        <v>5.19923936499797E-2</v>
      </c>
      <c r="F82" s="82">
        <f t="shared" si="37"/>
        <v>5.9495145019907776E-2</v>
      </c>
      <c r="G82" s="83">
        <f t="shared" si="37"/>
        <v>5.9988193812919796E-2</v>
      </c>
      <c r="H82" s="82">
        <f t="shared" si="37"/>
        <v>7.0109514355485875E-2</v>
      </c>
      <c r="I82" s="83">
        <f t="shared" si="37"/>
        <v>5.8704527650969937E-2</v>
      </c>
      <c r="J82" s="82">
        <f t="shared" si="37"/>
        <v>6.1973796620559678E-2</v>
      </c>
      <c r="K82" s="83">
        <f t="shared" si="37"/>
        <v>5.149065742488864E-2</v>
      </c>
      <c r="L82" s="82">
        <f t="shared" si="37"/>
        <v>5.9047349597742424E-2</v>
      </c>
      <c r="M82" s="83">
        <f t="shared" si="37"/>
        <v>5.5547682121611847E-2</v>
      </c>
      <c r="N82" s="82">
        <f t="shared" si="37"/>
        <v>6.0116778501614183E-2</v>
      </c>
      <c r="O82" s="83">
        <f t="shared" si="37"/>
        <v>5.5239595970965151E-2</v>
      </c>
      <c r="P82" s="82">
        <f t="shared" si="37"/>
        <v>5.9196520819817869E-2</v>
      </c>
      <c r="Q82" s="83">
        <f t="shared" si="37"/>
        <v>5.2135489316159446E-2</v>
      </c>
      <c r="R82" s="82">
        <f t="shared" si="37"/>
        <v>6.1144787292313311E-2</v>
      </c>
      <c r="S82" s="83">
        <f t="shared" si="37"/>
        <v>5.9134135150279772E-2</v>
      </c>
      <c r="T82" s="82">
        <f t="shared" si="37"/>
        <v>6.1360681928691214E-2</v>
      </c>
      <c r="U82" s="83">
        <f t="shared" si="37"/>
        <v>4.9424565312725939E-2</v>
      </c>
      <c r="V82" s="82">
        <f t="shared" si="37"/>
        <v>6.0198875773847922E-2</v>
      </c>
      <c r="W82" s="83">
        <f t="shared" si="37"/>
        <v>6.0256386939179805E-2</v>
      </c>
      <c r="X82" s="82">
        <f t="shared" si="37"/>
        <v>5.4136321227349786E-2</v>
      </c>
      <c r="Y82" s="83">
        <f t="shared" si="37"/>
        <v>4.6619939629243635E-2</v>
      </c>
      <c r="Z82" s="82">
        <f t="shared" si="37"/>
        <v>5.7899062918160084E-2</v>
      </c>
      <c r="AA82" s="82">
        <f t="shared" si="37"/>
        <v>6.2922002612329345E-2</v>
      </c>
      <c r="AB82" s="101">
        <f t="shared" si="37"/>
        <v>5.702293274376162E-2</v>
      </c>
      <c r="AC82" s="102">
        <f t="shared" si="37"/>
        <v>5.6306975076567269E-2</v>
      </c>
      <c r="AD82" s="15"/>
      <c r="AE82" s="15"/>
    </row>
    <row r="83" spans="1:31">
      <c r="A83" s="88" t="s">
        <v>31</v>
      </c>
      <c r="B83" s="82">
        <f>B19/B31</f>
        <v>3.9836105203070689E-2</v>
      </c>
      <c r="C83" s="83">
        <f t="shared" ref="C83:AC83" si="38">C19/C31</f>
        <v>6.3929247267793379E-2</v>
      </c>
      <c r="D83" s="82">
        <f t="shared" si="38"/>
        <v>5.2837926969603412E-2</v>
      </c>
      <c r="E83" s="83">
        <f t="shared" si="38"/>
        <v>5.7791167232869686E-2</v>
      </c>
      <c r="F83" s="82">
        <f t="shared" si="38"/>
        <v>6.1796736068489053E-2</v>
      </c>
      <c r="G83" s="83">
        <f t="shared" si="38"/>
        <v>5.5281673287704017E-2</v>
      </c>
      <c r="H83" s="82">
        <f t="shared" si="38"/>
        <v>7.2441532477006992E-2</v>
      </c>
      <c r="I83" s="83">
        <f t="shared" si="38"/>
        <v>6.8990433779293897E-2</v>
      </c>
      <c r="J83" s="82">
        <f t="shared" si="38"/>
        <v>6.8606160207122777E-2</v>
      </c>
      <c r="K83" s="83">
        <f t="shared" si="38"/>
        <v>4.4464662294702632E-2</v>
      </c>
      <c r="L83" s="82">
        <f t="shared" si="38"/>
        <v>7.6566773306637068E-2</v>
      </c>
      <c r="M83" s="83">
        <f t="shared" si="38"/>
        <v>5.0705520246232559E-2</v>
      </c>
      <c r="N83" s="82">
        <f t="shared" si="38"/>
        <v>6.8344018027921949E-2</v>
      </c>
      <c r="O83" s="83">
        <f t="shared" si="38"/>
        <v>5.3697376495276478E-2</v>
      </c>
      <c r="P83" s="82">
        <f t="shared" si="38"/>
        <v>6.2113457795718301E-2</v>
      </c>
      <c r="Q83" s="83">
        <f t="shared" si="38"/>
        <v>5.5783006191335277E-2</v>
      </c>
      <c r="R83" s="82">
        <f t="shared" si="38"/>
        <v>5.9678656198648893E-2</v>
      </c>
      <c r="S83" s="83">
        <f t="shared" si="38"/>
        <v>6.3740386723730474E-2</v>
      </c>
      <c r="T83" s="82">
        <f t="shared" si="38"/>
        <v>8.1023686900260988E-2</v>
      </c>
      <c r="U83" s="83">
        <f t="shared" si="38"/>
        <v>3.6244681229332353E-2</v>
      </c>
      <c r="V83" s="82">
        <f t="shared" si="38"/>
        <v>8.000100526928651E-2</v>
      </c>
      <c r="W83" s="83">
        <f t="shared" si="38"/>
        <v>4.8223296991097946E-2</v>
      </c>
      <c r="X83" s="82">
        <f t="shared" si="38"/>
        <v>6.4706277992104863E-2</v>
      </c>
      <c r="Y83" s="83">
        <f t="shared" si="38"/>
        <v>4.1155252201804646E-2</v>
      </c>
      <c r="Z83" s="82">
        <f t="shared" si="38"/>
        <v>6.1143195487382694E-2</v>
      </c>
      <c r="AA83" s="82">
        <f t="shared" si="38"/>
        <v>6.5230156625898497E-2</v>
      </c>
      <c r="AB83" s="101">
        <f t="shared" si="38"/>
        <v>6.1051049721978577E-2</v>
      </c>
      <c r="AC83" s="102">
        <f t="shared" si="38"/>
        <v>5.7754733023331048E-2</v>
      </c>
      <c r="AD83" s="15"/>
      <c r="AE83" s="15"/>
    </row>
    <row r="84" spans="1:31">
      <c r="A84" s="87" t="s">
        <v>32</v>
      </c>
      <c r="B84" s="82">
        <f>B20/B31</f>
        <v>4.1386077067932646E-2</v>
      </c>
      <c r="C84" s="83">
        <f t="shared" ref="C84:AC84" si="39">C20/C31</f>
        <v>7.7561591373944971E-2</v>
      </c>
      <c r="D84" s="82">
        <f t="shared" si="39"/>
        <v>6.4169987931179659E-2</v>
      </c>
      <c r="E84" s="83">
        <f t="shared" si="39"/>
        <v>6.548511847531141E-2</v>
      </c>
      <c r="F84" s="82">
        <f t="shared" si="39"/>
        <v>8.1543206962214565E-2</v>
      </c>
      <c r="G84" s="83">
        <f t="shared" si="39"/>
        <v>5.8424671740136248E-2</v>
      </c>
      <c r="H84" s="82">
        <f t="shared" si="39"/>
        <v>7.3978576062773749E-2</v>
      </c>
      <c r="I84" s="83">
        <f t="shared" si="39"/>
        <v>7.6545201261089518E-2</v>
      </c>
      <c r="J84" s="82">
        <f t="shared" si="39"/>
        <v>8.4133847227385081E-2</v>
      </c>
      <c r="K84" s="83">
        <f t="shared" si="39"/>
        <v>4.0394213020178697E-2</v>
      </c>
      <c r="L84" s="82">
        <f t="shared" si="39"/>
        <v>8.9040748075765161E-2</v>
      </c>
      <c r="M84" s="83">
        <f t="shared" si="39"/>
        <v>4.5752524646876486E-2</v>
      </c>
      <c r="N84" s="82">
        <f t="shared" si="39"/>
        <v>7.5741570153773669E-2</v>
      </c>
      <c r="O84" s="83">
        <f t="shared" si="39"/>
        <v>5.3911663832951116E-2</v>
      </c>
      <c r="P84" s="82">
        <f t="shared" si="39"/>
        <v>6.6503279752036334E-2</v>
      </c>
      <c r="Q84" s="83">
        <f t="shared" si="39"/>
        <v>5.582038635348649E-2</v>
      </c>
      <c r="R84" s="82">
        <f t="shared" si="39"/>
        <v>6.4957093299251409E-2</v>
      </c>
      <c r="S84" s="83">
        <f t="shared" si="39"/>
        <v>7.0053680047426847E-2</v>
      </c>
      <c r="T84" s="82">
        <f t="shared" si="39"/>
        <v>9.718873110853106E-2</v>
      </c>
      <c r="U84" s="83">
        <f t="shared" si="39"/>
        <v>3.2929956185577196E-2</v>
      </c>
      <c r="V84" s="82">
        <f t="shared" si="39"/>
        <v>9.2117851069355203E-2</v>
      </c>
      <c r="W84" s="83">
        <f t="shared" si="39"/>
        <v>4.5979246732206741E-2</v>
      </c>
      <c r="X84" s="82">
        <f t="shared" si="39"/>
        <v>8.5784106606697233E-2</v>
      </c>
      <c r="Y84" s="83">
        <f t="shared" si="39"/>
        <v>4.1392847307345472E-2</v>
      </c>
      <c r="Z84" s="82">
        <f t="shared" si="39"/>
        <v>7.2015441721547641E-2</v>
      </c>
      <c r="AA84" s="82">
        <f t="shared" si="39"/>
        <v>7.0878546204558732E-2</v>
      </c>
      <c r="AB84" s="101">
        <f t="shared" si="39"/>
        <v>6.9763359915024428E-2</v>
      </c>
      <c r="AC84" s="102">
        <f t="shared" si="39"/>
        <v>6.1450219588799954E-2</v>
      </c>
      <c r="AD84" s="15"/>
      <c r="AE84" s="15"/>
    </row>
    <row r="85" spans="1:31">
      <c r="A85" s="88" t="s">
        <v>33</v>
      </c>
      <c r="B85" s="82">
        <f>B21/B31</f>
        <v>4.7358445721529169E-2</v>
      </c>
      <c r="C85" s="83">
        <f t="shared" ref="C85:AC85" si="40">C21/C31</f>
        <v>0.10364609233137048</v>
      </c>
      <c r="D85" s="82">
        <f t="shared" si="40"/>
        <v>8.1976760504083757E-2</v>
      </c>
      <c r="E85" s="83">
        <f t="shared" si="40"/>
        <v>8.1785355639595755E-2</v>
      </c>
      <c r="F85" s="82">
        <f t="shared" si="40"/>
        <v>0.10138016776041421</v>
      </c>
      <c r="G85" s="83">
        <f t="shared" si="40"/>
        <v>6.7327174970883391E-2</v>
      </c>
      <c r="H85" s="82">
        <f t="shared" si="40"/>
        <v>8.3793935917534271E-2</v>
      </c>
      <c r="I85" s="83">
        <f t="shared" si="40"/>
        <v>8.5398489625339108E-2</v>
      </c>
      <c r="J85" s="82">
        <f t="shared" si="40"/>
        <v>0.12030859729096968</v>
      </c>
      <c r="K85" s="83">
        <f t="shared" si="40"/>
        <v>3.6723446103359959E-2</v>
      </c>
      <c r="L85" s="82">
        <f t="shared" si="40"/>
        <v>0.12808040798856704</v>
      </c>
      <c r="M85" s="83">
        <f t="shared" si="40"/>
        <v>5.0585601790782267E-2</v>
      </c>
      <c r="N85" s="82">
        <f t="shared" si="40"/>
        <v>8.4959989806697653E-2</v>
      </c>
      <c r="O85" s="83">
        <f t="shared" si="40"/>
        <v>6.0651974636171488E-2</v>
      </c>
      <c r="P85" s="82">
        <f t="shared" si="40"/>
        <v>7.9170571133376583E-2</v>
      </c>
      <c r="Q85" s="83">
        <f t="shared" si="40"/>
        <v>6.8228632810732437E-2</v>
      </c>
      <c r="R85" s="82">
        <f t="shared" si="40"/>
        <v>6.8101150264743476E-2</v>
      </c>
      <c r="S85" s="83">
        <f t="shared" si="40"/>
        <v>7.9477330128231161E-2</v>
      </c>
      <c r="T85" s="82">
        <f t="shared" si="40"/>
        <v>0.10733033649886378</v>
      </c>
      <c r="U85" s="83">
        <f t="shared" si="40"/>
        <v>3.899839202253539E-2</v>
      </c>
      <c r="V85" s="82">
        <f t="shared" si="40"/>
        <v>8.4755928994479396E-2</v>
      </c>
      <c r="W85" s="83">
        <f t="shared" si="40"/>
        <v>5.3006593646427777E-2</v>
      </c>
      <c r="X85" s="82">
        <f t="shared" si="40"/>
        <v>0.10463032744618876</v>
      </c>
      <c r="Y85" s="83">
        <f t="shared" si="40"/>
        <v>4.9392782508680323E-2</v>
      </c>
      <c r="Z85" s="82">
        <f t="shared" si="40"/>
        <v>7.7313452296062207E-2</v>
      </c>
      <c r="AA85" s="82">
        <f t="shared" si="40"/>
        <v>8.3306629883681399E-2</v>
      </c>
      <c r="AB85" s="101">
        <f t="shared" si="40"/>
        <v>7.9451108866911827E-2</v>
      </c>
      <c r="AC85" s="102">
        <f t="shared" si="40"/>
        <v>7.2381094437986584E-2</v>
      </c>
      <c r="AD85" s="15"/>
      <c r="AE85" s="15"/>
    </row>
    <row r="86" spans="1:31">
      <c r="A86" s="87" t="s">
        <v>34</v>
      </c>
      <c r="B86" s="82">
        <f>B22/B31</f>
        <v>4.7738320870584459E-2</v>
      </c>
      <c r="C86" s="83">
        <f t="shared" ref="C86:AC86" si="41">C22/C31</f>
        <v>0.12276647593160539</v>
      </c>
      <c r="D86" s="82">
        <f t="shared" si="41"/>
        <v>7.4646004659125992E-2</v>
      </c>
      <c r="E86" s="83">
        <f t="shared" si="41"/>
        <v>8.8205884238189855E-2</v>
      </c>
      <c r="F86" s="82">
        <f t="shared" si="41"/>
        <v>7.7569519852698179E-2</v>
      </c>
      <c r="G86" s="83">
        <f t="shared" si="41"/>
        <v>7.3815259762706281E-2</v>
      </c>
      <c r="H86" s="82">
        <f t="shared" si="41"/>
        <v>8.2893150410295963E-2</v>
      </c>
      <c r="I86" s="83">
        <f t="shared" si="41"/>
        <v>9.7491327115354187E-2</v>
      </c>
      <c r="J86" s="82">
        <f t="shared" si="41"/>
        <v>0.1059417369358089</v>
      </c>
      <c r="K86" s="83">
        <f t="shared" si="41"/>
        <v>3.7133646417846868E-2</v>
      </c>
      <c r="L86" s="82">
        <f t="shared" si="41"/>
        <v>0.13435185386696846</v>
      </c>
      <c r="M86" s="83">
        <f t="shared" si="41"/>
        <v>4.6573784372081532E-2</v>
      </c>
      <c r="N86" s="82">
        <f t="shared" si="41"/>
        <v>9.0588529868005627E-2</v>
      </c>
      <c r="O86" s="83">
        <f t="shared" si="41"/>
        <v>6.3529702064842486E-2</v>
      </c>
      <c r="P86" s="82">
        <f t="shared" si="41"/>
        <v>8.0785218289723446E-2</v>
      </c>
      <c r="Q86" s="83">
        <f t="shared" si="41"/>
        <v>8.2055358052768979E-2</v>
      </c>
      <c r="R86" s="82">
        <f t="shared" si="41"/>
        <v>6.6260726675187148E-2</v>
      </c>
      <c r="S86" s="83">
        <f t="shared" si="41"/>
        <v>8.873206266191315E-2</v>
      </c>
      <c r="T86" s="82">
        <f t="shared" si="41"/>
        <v>0.10724598850882677</v>
      </c>
      <c r="U86" s="83">
        <f t="shared" si="41"/>
        <v>3.8796900988886385E-2</v>
      </c>
      <c r="V86" s="82">
        <f t="shared" si="41"/>
        <v>8.910204320982483E-2</v>
      </c>
      <c r="W86" s="83">
        <f t="shared" si="41"/>
        <v>5.3683726018811412E-2</v>
      </c>
      <c r="X86" s="82">
        <f t="shared" si="41"/>
        <v>0.10802775195696826</v>
      </c>
      <c r="Y86" s="83">
        <f t="shared" si="41"/>
        <v>5.8229700468170359E-2</v>
      </c>
      <c r="Z86" s="82">
        <f t="shared" si="41"/>
        <v>7.2354842373600139E-2</v>
      </c>
      <c r="AA86" s="82">
        <f t="shared" si="41"/>
        <v>9.40536161892849E-2</v>
      </c>
      <c r="AB86" s="101">
        <f t="shared" si="41"/>
        <v>7.8173784511269731E-2</v>
      </c>
      <c r="AC86" s="102">
        <f t="shared" si="41"/>
        <v>8.0434972399752017E-2</v>
      </c>
      <c r="AD86" s="15"/>
      <c r="AE86" s="15"/>
    </row>
    <row r="87" spans="1:31">
      <c r="A87" s="88" t="s">
        <v>35</v>
      </c>
      <c r="B87" s="82">
        <f>B23/B31</f>
        <v>4.6684014975612829E-2</v>
      </c>
      <c r="C87" s="83">
        <f t="shared" ref="C87:AC87" si="42">C23/C31</f>
        <v>0.11604087115595348</v>
      </c>
      <c r="D87" s="82">
        <f t="shared" si="42"/>
        <v>5.4557032192876588E-2</v>
      </c>
      <c r="E87" s="83">
        <f t="shared" si="42"/>
        <v>9.3588017862102857E-2</v>
      </c>
      <c r="F87" s="82">
        <f t="shared" si="42"/>
        <v>5.4974584139873786E-2</v>
      </c>
      <c r="G87" s="83">
        <f t="shared" si="42"/>
        <v>7.1783744688545342E-2</v>
      </c>
      <c r="H87" s="82">
        <f t="shared" si="42"/>
        <v>7.237888124389151E-2</v>
      </c>
      <c r="I87" s="83">
        <f t="shared" si="42"/>
        <v>9.153896913263436E-2</v>
      </c>
      <c r="J87" s="82">
        <f t="shared" si="42"/>
        <v>6.8332257286143769E-2</v>
      </c>
      <c r="K87" s="83">
        <f t="shared" si="42"/>
        <v>3.4377941741037386E-2</v>
      </c>
      <c r="L87" s="82">
        <f t="shared" si="42"/>
        <v>0.10114474743737623</v>
      </c>
      <c r="M87" s="83">
        <f t="shared" si="42"/>
        <v>4.1426375519192406E-2</v>
      </c>
      <c r="N87" s="82">
        <f t="shared" si="42"/>
        <v>7.4462962606285182E-2</v>
      </c>
      <c r="O87" s="83">
        <f t="shared" si="42"/>
        <v>5.9844609212407453E-2</v>
      </c>
      <c r="P87" s="82">
        <f t="shared" si="42"/>
        <v>6.5804079867368276E-2</v>
      </c>
      <c r="Q87" s="83">
        <f t="shared" si="42"/>
        <v>8.3450228314095667E-2</v>
      </c>
      <c r="R87" s="82">
        <f t="shared" si="42"/>
        <v>5.445316779258718E-2</v>
      </c>
      <c r="S87" s="83">
        <f t="shared" si="42"/>
        <v>8.3221127687047758E-2</v>
      </c>
      <c r="T87" s="82">
        <f t="shared" si="42"/>
        <v>9.2842328798388454E-2</v>
      </c>
      <c r="U87" s="83">
        <f t="shared" si="42"/>
        <v>3.7809199843548136E-2</v>
      </c>
      <c r="V87" s="82">
        <f t="shared" si="42"/>
        <v>0.10373708857260139</v>
      </c>
      <c r="W87" s="83">
        <f t="shared" si="42"/>
        <v>5.2798137606169179E-2</v>
      </c>
      <c r="X87" s="82">
        <f t="shared" si="42"/>
        <v>8.8527914929869916E-2</v>
      </c>
      <c r="Y87" s="83">
        <f t="shared" si="42"/>
        <v>5.6574634562528009E-2</v>
      </c>
      <c r="Z87" s="82">
        <f t="shared" si="42"/>
        <v>6.3385928112925649E-2</v>
      </c>
      <c r="AA87" s="82">
        <f t="shared" si="42"/>
        <v>9.089068068584219E-2</v>
      </c>
      <c r="AB87" s="101">
        <f t="shared" si="42"/>
        <v>6.7658459133667553E-2</v>
      </c>
      <c r="AC87" s="102">
        <f t="shared" si="42"/>
        <v>7.7305386347410757E-2</v>
      </c>
      <c r="AD87" s="15"/>
      <c r="AE87" s="15"/>
    </row>
    <row r="88" spans="1:31">
      <c r="A88" s="87" t="s">
        <v>36</v>
      </c>
      <c r="B88" s="82">
        <f>B24/B31</f>
        <v>4.1951488386045239E-2</v>
      </c>
      <c r="C88" s="83">
        <f t="shared" ref="C88:AC88" si="43">C24/C31</f>
        <v>8.6482186935360847E-2</v>
      </c>
      <c r="D88" s="82">
        <f t="shared" si="43"/>
        <v>4.0246358303629069E-2</v>
      </c>
      <c r="E88" s="83">
        <f t="shared" si="43"/>
        <v>7.3969617332222293E-2</v>
      </c>
      <c r="F88" s="82">
        <f t="shared" si="43"/>
        <v>3.509827990494626E-2</v>
      </c>
      <c r="G88" s="83">
        <f t="shared" si="43"/>
        <v>5.9950967096901141E-2</v>
      </c>
      <c r="H88" s="82">
        <f t="shared" si="43"/>
        <v>5.8247547552285936E-2</v>
      </c>
      <c r="I88" s="83">
        <f t="shared" si="43"/>
        <v>7.0663268259364587E-2</v>
      </c>
      <c r="J88" s="82">
        <f t="shared" si="43"/>
        <v>4.2800592152029165E-2</v>
      </c>
      <c r="K88" s="83">
        <f t="shared" si="43"/>
        <v>2.7167882367171353E-2</v>
      </c>
      <c r="L88" s="82">
        <f t="shared" si="43"/>
        <v>6.4684033747560696E-2</v>
      </c>
      <c r="M88" s="83">
        <f t="shared" si="43"/>
        <v>3.5964634957319934E-2</v>
      </c>
      <c r="N88" s="82">
        <f t="shared" si="43"/>
        <v>5.8149234094818453E-2</v>
      </c>
      <c r="O88" s="83">
        <f t="shared" si="43"/>
        <v>5.2597801065592489E-2</v>
      </c>
      <c r="P88" s="82">
        <f t="shared" si="43"/>
        <v>4.8237583795862467E-2</v>
      </c>
      <c r="Q88" s="83">
        <f t="shared" si="43"/>
        <v>7.4492761036492869E-2</v>
      </c>
      <c r="R88" s="82">
        <f t="shared" si="43"/>
        <v>4.6089099872192806E-2</v>
      </c>
      <c r="S88" s="83">
        <f t="shared" si="43"/>
        <v>6.6785775193483679E-2</v>
      </c>
      <c r="T88" s="82">
        <f t="shared" si="43"/>
        <v>6.4962837267918988E-2</v>
      </c>
      <c r="U88" s="83">
        <f t="shared" si="43"/>
        <v>3.8069952945917439E-2</v>
      </c>
      <c r="V88" s="82">
        <f t="shared" si="43"/>
        <v>9.6130550971341447E-2</v>
      </c>
      <c r="W88" s="83">
        <f t="shared" si="43"/>
        <v>4.5469998419091773E-2</v>
      </c>
      <c r="X88" s="82">
        <f t="shared" si="43"/>
        <v>6.3674978572081445E-2</v>
      </c>
      <c r="Y88" s="83">
        <f t="shared" si="43"/>
        <v>5.4301281393603289E-2</v>
      </c>
      <c r="Z88" s="82">
        <f t="shared" si="43"/>
        <v>5.0556583465341143E-2</v>
      </c>
      <c r="AA88" s="82">
        <f t="shared" si="43"/>
        <v>6.9160850194460749E-2</v>
      </c>
      <c r="AB88" s="101">
        <f t="shared" si="43"/>
        <v>5.3717404905408342E-2</v>
      </c>
      <c r="AC88" s="102">
        <f t="shared" si="43"/>
        <v>6.2465489454181899E-2</v>
      </c>
      <c r="AD88" s="15"/>
      <c r="AE88" s="15"/>
    </row>
    <row r="89" spans="1:31">
      <c r="A89" s="88" t="s">
        <v>37</v>
      </c>
      <c r="B89" s="82">
        <f>B25/B31</f>
        <v>4.3702570623936465E-3</v>
      </c>
      <c r="C89" s="83">
        <f t="shared" ref="C89:AC89" si="44">C25/C31</f>
        <v>6.1344985948008759E-2</v>
      </c>
      <c r="D89" s="82">
        <f t="shared" si="44"/>
        <v>8.3131016868281463E-3</v>
      </c>
      <c r="E89" s="83">
        <f t="shared" si="44"/>
        <v>5.6731406106446169E-2</v>
      </c>
      <c r="F89" s="82">
        <f t="shared" si="44"/>
        <v>9.5643894685488572E-3</v>
      </c>
      <c r="G89" s="83">
        <f t="shared" si="44"/>
        <v>4.6049447715077352E-2</v>
      </c>
      <c r="H89" s="82">
        <f t="shared" si="44"/>
        <v>1.8118736617000482E-2</v>
      </c>
      <c r="I89" s="83">
        <f t="shared" si="44"/>
        <v>5.441921579371848E-2</v>
      </c>
      <c r="J89" s="82">
        <f t="shared" si="44"/>
        <v>2.3262183788859976E-2</v>
      </c>
      <c r="K89" s="83">
        <f t="shared" si="44"/>
        <v>2.0105074388249339E-2</v>
      </c>
      <c r="L89" s="82">
        <f t="shared" si="44"/>
        <v>3.035611946578453E-2</v>
      </c>
      <c r="M89" s="83">
        <f t="shared" si="44"/>
        <v>2.287171995770149E-2</v>
      </c>
      <c r="N89" s="82">
        <f t="shared" si="44"/>
        <v>3.3483812946975569E-2</v>
      </c>
      <c r="O89" s="83">
        <f t="shared" si="44"/>
        <v>3.8183189699489063E-2</v>
      </c>
      <c r="P89" s="82">
        <f t="shared" si="44"/>
        <v>3.1685047694562582E-2</v>
      </c>
      <c r="Q89" s="83">
        <f t="shared" si="44"/>
        <v>5.6868998270675659E-2</v>
      </c>
      <c r="R89" s="82">
        <f t="shared" si="44"/>
        <v>3.1615848092021177E-2</v>
      </c>
      <c r="S89" s="83">
        <f t="shared" si="44"/>
        <v>4.4594232440290087E-2</v>
      </c>
      <c r="T89" s="82">
        <f t="shared" si="44"/>
        <v>5.2995345975608545E-2</v>
      </c>
      <c r="U89" s="83">
        <f t="shared" si="44"/>
        <v>2.8694693674366785E-2</v>
      </c>
      <c r="V89" s="82">
        <f t="shared" si="44"/>
        <v>8.6612326276901422E-2</v>
      </c>
      <c r="W89" s="83">
        <f t="shared" si="44"/>
        <v>3.4188189636237216E-2</v>
      </c>
      <c r="X89" s="82">
        <f t="shared" si="44"/>
        <v>4.2366056107517279E-2</v>
      </c>
      <c r="Y89" s="83">
        <f t="shared" si="44"/>
        <v>4.3134311433184476E-2</v>
      </c>
      <c r="Z89" s="82">
        <f t="shared" si="44"/>
        <v>3.3462215970380071E-2</v>
      </c>
      <c r="AA89" s="82">
        <f t="shared" si="44"/>
        <v>5.1295835725799759E-2</v>
      </c>
      <c r="AB89" s="101">
        <f t="shared" si="44"/>
        <v>2.8718486211585969E-2</v>
      </c>
      <c r="AC89" s="102">
        <f t="shared" si="44"/>
        <v>4.5975889261886588E-2</v>
      </c>
      <c r="AD89" s="15"/>
      <c r="AE89" s="15"/>
    </row>
    <row r="90" spans="1:31">
      <c r="A90" s="87" t="s">
        <v>38</v>
      </c>
      <c r="B90" s="82">
        <f>B26/B31</f>
        <v>6.7713930312885753E-7</v>
      </c>
      <c r="C90" s="83">
        <f t="shared" ref="C90:AC90" si="45">C26/C31</f>
        <v>3.8865175137988532E-2</v>
      </c>
      <c r="D90" s="82">
        <f t="shared" si="45"/>
        <v>3.0873726458783575E-4</v>
      </c>
      <c r="E90" s="83">
        <f t="shared" si="45"/>
        <v>3.43695916928402E-2</v>
      </c>
      <c r="F90" s="82">
        <f t="shared" si="45"/>
        <v>6.6490408070125743E-4</v>
      </c>
      <c r="G90" s="83">
        <f t="shared" si="45"/>
        <v>2.734568196684695E-2</v>
      </c>
      <c r="H90" s="82">
        <f t="shared" si="45"/>
        <v>1.0706399614625304E-3</v>
      </c>
      <c r="I90" s="83">
        <f t="shared" si="45"/>
        <v>3.0902095770256346E-2</v>
      </c>
      <c r="J90" s="82">
        <f t="shared" si="45"/>
        <v>6.6258420884445571E-3</v>
      </c>
      <c r="K90" s="83">
        <f t="shared" si="45"/>
        <v>1.0081461575274387E-2</v>
      </c>
      <c r="L90" s="82">
        <f t="shared" si="45"/>
        <v>7.1746211379282825E-3</v>
      </c>
      <c r="M90" s="83">
        <f t="shared" si="45"/>
        <v>5.4671914007565761E-3</v>
      </c>
      <c r="N90" s="82">
        <f t="shared" si="45"/>
        <v>6.1767263794664223E-3</v>
      </c>
      <c r="O90" s="83">
        <f t="shared" si="45"/>
        <v>9.8225852360353371E-3</v>
      </c>
      <c r="P90" s="82">
        <f t="shared" si="45"/>
        <v>9.1568754655325692E-3</v>
      </c>
      <c r="Q90" s="83">
        <f t="shared" si="45"/>
        <v>1.007887214213905E-2</v>
      </c>
      <c r="R90" s="82">
        <f t="shared" si="45"/>
        <v>6.9381048018988499E-3</v>
      </c>
      <c r="S90" s="83">
        <f t="shared" si="45"/>
        <v>6.3441532601898696E-3</v>
      </c>
      <c r="T90" s="82">
        <f t="shared" si="45"/>
        <v>9.4668214700366175E-3</v>
      </c>
      <c r="U90" s="83">
        <f t="shared" si="45"/>
        <v>1.6514363150055508E-3</v>
      </c>
      <c r="V90" s="82">
        <f t="shared" si="45"/>
        <v>1.0644126295331362E-2</v>
      </c>
      <c r="W90" s="83">
        <f t="shared" si="45"/>
        <v>1.9334647492441719E-3</v>
      </c>
      <c r="X90" s="82">
        <f t="shared" si="45"/>
        <v>7.9451445285081863E-3</v>
      </c>
      <c r="Y90" s="83">
        <f t="shared" si="45"/>
        <v>3.4019299202436432E-3</v>
      </c>
      <c r="Z90" s="82">
        <f t="shared" si="45"/>
        <v>1.8347797625808428E-3</v>
      </c>
      <c r="AA90" s="82">
        <f t="shared" si="45"/>
        <v>7.2530364668814875E-3</v>
      </c>
      <c r="AB90" s="101">
        <f t="shared" si="45"/>
        <v>3.9589636761593614E-3</v>
      </c>
      <c r="AC90" s="102">
        <f t="shared" si="45"/>
        <v>1.5472062693512591E-2</v>
      </c>
      <c r="AD90" s="15"/>
      <c r="AE90" s="15"/>
    </row>
    <row r="91" spans="1:31">
      <c r="A91" s="88" t="s">
        <v>39</v>
      </c>
      <c r="B91" s="82">
        <f>B27/B31</f>
        <v>0</v>
      </c>
      <c r="C91" s="83">
        <f t="shared" ref="C91:AC91" si="46">C27/C31</f>
        <v>2.3941262901618059E-3</v>
      </c>
      <c r="D91" s="82">
        <f t="shared" si="46"/>
        <v>0</v>
      </c>
      <c r="E91" s="83">
        <f t="shared" si="46"/>
        <v>1.6729696814306776E-3</v>
      </c>
      <c r="F91" s="82">
        <f t="shared" si="46"/>
        <v>0</v>
      </c>
      <c r="G91" s="83">
        <f t="shared" si="46"/>
        <v>1.2763445492110594E-4</v>
      </c>
      <c r="H91" s="82">
        <f t="shared" si="46"/>
        <v>0</v>
      </c>
      <c r="I91" s="83">
        <f t="shared" si="46"/>
        <v>9.6472576705345734E-7</v>
      </c>
      <c r="J91" s="82">
        <f t="shared" si="46"/>
        <v>0</v>
      </c>
      <c r="K91" s="83">
        <f t="shared" si="46"/>
        <v>0</v>
      </c>
      <c r="L91" s="82">
        <f t="shared" si="46"/>
        <v>0</v>
      </c>
      <c r="M91" s="83">
        <f t="shared" si="46"/>
        <v>0</v>
      </c>
      <c r="N91" s="82">
        <f t="shared" si="46"/>
        <v>0</v>
      </c>
      <c r="O91" s="83">
        <f t="shared" si="46"/>
        <v>0</v>
      </c>
      <c r="P91" s="82">
        <f t="shared" si="46"/>
        <v>0</v>
      </c>
      <c r="Q91" s="83">
        <f t="shared" si="46"/>
        <v>0</v>
      </c>
      <c r="R91" s="82">
        <f t="shared" si="46"/>
        <v>0</v>
      </c>
      <c r="S91" s="83">
        <f t="shared" si="46"/>
        <v>0</v>
      </c>
      <c r="T91" s="82">
        <f t="shared" si="46"/>
        <v>0</v>
      </c>
      <c r="U91" s="83">
        <f t="shared" si="46"/>
        <v>0</v>
      </c>
      <c r="V91" s="82">
        <f t="shared" si="46"/>
        <v>0</v>
      </c>
      <c r="W91" s="83">
        <f t="shared" si="46"/>
        <v>0</v>
      </c>
      <c r="X91" s="82">
        <f t="shared" si="46"/>
        <v>0</v>
      </c>
      <c r="Y91" s="83">
        <f t="shared" si="46"/>
        <v>0</v>
      </c>
      <c r="Z91" s="82">
        <f t="shared" si="46"/>
        <v>0</v>
      </c>
      <c r="AA91" s="82">
        <f t="shared" si="46"/>
        <v>0</v>
      </c>
      <c r="AB91" s="101">
        <f t="shared" si="46"/>
        <v>0</v>
      </c>
      <c r="AC91" s="102">
        <f t="shared" si="46"/>
        <v>3.698762035936698E-4</v>
      </c>
      <c r="AD91" s="15"/>
      <c r="AE91" s="15"/>
    </row>
    <row r="92" spans="1:31">
      <c r="A92" s="87" t="s">
        <v>40</v>
      </c>
      <c r="B92" s="82">
        <f>B28/B31</f>
        <v>0</v>
      </c>
      <c r="C92" s="83">
        <f t="shared" ref="C92:AC92" si="47">C28/C31</f>
        <v>0</v>
      </c>
      <c r="D92" s="82">
        <f t="shared" si="47"/>
        <v>0</v>
      </c>
      <c r="E92" s="83">
        <f t="shared" si="47"/>
        <v>0</v>
      </c>
      <c r="F92" s="82">
        <f t="shared" si="47"/>
        <v>0</v>
      </c>
      <c r="G92" s="83">
        <f t="shared" si="47"/>
        <v>0</v>
      </c>
      <c r="H92" s="82">
        <f t="shared" si="47"/>
        <v>0</v>
      </c>
      <c r="I92" s="83">
        <f t="shared" si="47"/>
        <v>0</v>
      </c>
      <c r="J92" s="82">
        <f t="shared" si="47"/>
        <v>0</v>
      </c>
      <c r="K92" s="83">
        <f t="shared" si="47"/>
        <v>0</v>
      </c>
      <c r="L92" s="82">
        <f t="shared" si="47"/>
        <v>0</v>
      </c>
      <c r="M92" s="83">
        <f t="shared" si="47"/>
        <v>0</v>
      </c>
      <c r="N92" s="82">
        <f t="shared" si="47"/>
        <v>0</v>
      </c>
      <c r="O92" s="83">
        <f t="shared" si="47"/>
        <v>0</v>
      </c>
      <c r="P92" s="82">
        <f t="shared" si="47"/>
        <v>0</v>
      </c>
      <c r="Q92" s="83">
        <f t="shared" si="47"/>
        <v>0</v>
      </c>
      <c r="R92" s="82">
        <f t="shared" si="47"/>
        <v>0</v>
      </c>
      <c r="S92" s="83">
        <f t="shared" si="47"/>
        <v>0</v>
      </c>
      <c r="T92" s="82">
        <f t="shared" si="47"/>
        <v>0</v>
      </c>
      <c r="U92" s="83">
        <f t="shared" si="47"/>
        <v>0</v>
      </c>
      <c r="V92" s="82">
        <f t="shared" si="47"/>
        <v>0</v>
      </c>
      <c r="W92" s="83">
        <f t="shared" si="47"/>
        <v>0</v>
      </c>
      <c r="X92" s="82">
        <f t="shared" si="47"/>
        <v>0</v>
      </c>
      <c r="Y92" s="83">
        <f t="shared" si="47"/>
        <v>0</v>
      </c>
      <c r="Z92" s="82">
        <f t="shared" si="47"/>
        <v>0</v>
      </c>
      <c r="AA92" s="82">
        <f t="shared" si="47"/>
        <v>0</v>
      </c>
      <c r="AB92" s="101">
        <f t="shared" si="47"/>
        <v>0</v>
      </c>
      <c r="AC92" s="102">
        <f t="shared" si="47"/>
        <v>0</v>
      </c>
      <c r="AD92" s="15"/>
      <c r="AE92" s="15"/>
    </row>
    <row r="93" spans="1:31">
      <c r="A93" s="88" t="s">
        <v>41</v>
      </c>
      <c r="B93" s="82"/>
      <c r="C93" s="83"/>
      <c r="D93" s="82"/>
      <c r="E93" s="83"/>
      <c r="F93" s="82"/>
      <c r="G93" s="83"/>
      <c r="H93" s="82"/>
      <c r="I93" s="83"/>
      <c r="J93" s="82"/>
      <c r="K93" s="83"/>
      <c r="L93" s="82"/>
      <c r="M93" s="83"/>
      <c r="N93" s="82"/>
      <c r="O93" s="83"/>
      <c r="P93" s="82"/>
      <c r="Q93" s="83"/>
      <c r="R93" s="82"/>
      <c r="S93" s="83"/>
      <c r="T93" s="82"/>
      <c r="U93" s="83"/>
      <c r="V93" s="82"/>
      <c r="W93" s="83"/>
      <c r="X93" s="82"/>
      <c r="Y93" s="83"/>
      <c r="Z93" s="82"/>
      <c r="AA93" s="82"/>
      <c r="AB93" s="101">
        <f t="shared" ref="AB93:AC93" si="48">AB29/AB31</f>
        <v>0</v>
      </c>
      <c r="AC93" s="102">
        <f t="shared" si="48"/>
        <v>0</v>
      </c>
      <c r="AD93" s="15"/>
      <c r="AE93" s="15"/>
    </row>
    <row r="94" spans="1:31" ht="14.1" thickBot="1">
      <c r="A94" s="87" t="s">
        <v>45</v>
      </c>
      <c r="B94" s="84"/>
      <c r="C94" s="85"/>
      <c r="D94" s="84"/>
      <c r="E94" s="85"/>
      <c r="F94" s="84"/>
      <c r="G94" s="85"/>
      <c r="H94" s="84"/>
      <c r="I94" s="85"/>
      <c r="J94" s="84"/>
      <c r="K94" s="85"/>
      <c r="L94" s="84"/>
      <c r="M94" s="85"/>
      <c r="N94" s="84"/>
      <c r="O94" s="85"/>
      <c r="P94" s="84"/>
      <c r="Q94" s="85"/>
      <c r="R94" s="84"/>
      <c r="S94" s="85"/>
      <c r="T94" s="84"/>
      <c r="U94" s="85"/>
      <c r="V94" s="84"/>
      <c r="W94" s="85"/>
      <c r="X94" s="84"/>
      <c r="Y94" s="85"/>
      <c r="Z94" s="84"/>
      <c r="AA94" s="84"/>
      <c r="AB94" s="103">
        <f t="shared" ref="AB94:AC94" si="49">AB30/AB31</f>
        <v>0</v>
      </c>
      <c r="AC94" s="104">
        <f t="shared" si="49"/>
        <v>0</v>
      </c>
      <c r="AD94" s="15"/>
      <c r="AE94" s="15"/>
    </row>
    <row r="95" spans="1:31" ht="15" thickTop="1" thickBot="1">
      <c r="A95" s="296" t="s">
        <v>42</v>
      </c>
      <c r="B95" s="78">
        <f>SUM(B71:B94)</f>
        <v>1</v>
      </c>
      <c r="C95" s="79">
        <f t="shared" ref="C95:AC95" si="50">SUM(C71:C94)</f>
        <v>0.99999999999999989</v>
      </c>
      <c r="D95" s="78">
        <f t="shared" si="50"/>
        <v>1.0000000000000002</v>
      </c>
      <c r="E95" s="79">
        <f t="shared" si="50"/>
        <v>1</v>
      </c>
      <c r="F95" s="78">
        <f t="shared" si="50"/>
        <v>1</v>
      </c>
      <c r="G95" s="79">
        <f t="shared" si="50"/>
        <v>1</v>
      </c>
      <c r="H95" s="78">
        <f t="shared" si="50"/>
        <v>0.99999999999999978</v>
      </c>
      <c r="I95" s="79">
        <f t="shared" si="50"/>
        <v>1</v>
      </c>
      <c r="J95" s="78">
        <f t="shared" si="50"/>
        <v>0.99999999999999989</v>
      </c>
      <c r="K95" s="78">
        <f t="shared" si="50"/>
        <v>1</v>
      </c>
      <c r="L95" s="78">
        <f t="shared" si="50"/>
        <v>1</v>
      </c>
      <c r="M95" s="79">
        <f t="shared" si="50"/>
        <v>1.0000000000000002</v>
      </c>
      <c r="N95" s="78">
        <f t="shared" si="50"/>
        <v>1</v>
      </c>
      <c r="O95" s="79">
        <f t="shared" si="50"/>
        <v>0.99999999999999989</v>
      </c>
      <c r="P95" s="78">
        <f t="shared" si="50"/>
        <v>1</v>
      </c>
      <c r="Q95" s="79">
        <f t="shared" si="50"/>
        <v>1</v>
      </c>
      <c r="R95" s="78">
        <f t="shared" si="50"/>
        <v>0.99999999999999989</v>
      </c>
      <c r="S95" s="79">
        <f t="shared" si="50"/>
        <v>0.99999999999999978</v>
      </c>
      <c r="T95" s="78">
        <f t="shared" si="50"/>
        <v>1</v>
      </c>
      <c r="U95" s="79">
        <f t="shared" si="50"/>
        <v>1</v>
      </c>
      <c r="V95" s="78">
        <f t="shared" si="50"/>
        <v>1</v>
      </c>
      <c r="W95" s="79">
        <f t="shared" si="50"/>
        <v>1</v>
      </c>
      <c r="X95" s="78">
        <f t="shared" si="50"/>
        <v>1</v>
      </c>
      <c r="Y95" s="79">
        <f t="shared" si="50"/>
        <v>0.99999999999999978</v>
      </c>
      <c r="Z95" s="78">
        <f t="shared" si="50"/>
        <v>1</v>
      </c>
      <c r="AA95" s="78">
        <f t="shared" si="50"/>
        <v>0.99999999999999989</v>
      </c>
      <c r="AB95" s="78">
        <f t="shared" si="50"/>
        <v>1.0000000000000002</v>
      </c>
      <c r="AC95" s="80">
        <f t="shared" si="50"/>
        <v>0.99999999999999989</v>
      </c>
      <c r="AD95" s="81"/>
    </row>
    <row r="96" spans="1:31" ht="14.1" thickTop="1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O964"/>
  <sheetViews>
    <sheetView showGridLines="0" topLeftCell="A12" zoomScale="93" zoomScaleNormal="93" zoomScalePageLayoutView="50" workbookViewId="0">
      <selection activeCell="AE20" sqref="AE20"/>
    </sheetView>
  </sheetViews>
  <sheetFormatPr defaultColWidth="8.85546875" defaultRowHeight="12.95"/>
  <cols>
    <col min="1" max="1" width="10.42578125" style="223" customWidth="1"/>
    <col min="2" max="2" width="8.28515625" style="223" customWidth="1"/>
    <col min="3" max="3" width="6.140625" style="223" customWidth="1"/>
    <col min="4" max="4" width="6.7109375" style="223" customWidth="1"/>
    <col min="5" max="5" width="6.28515625" style="223" customWidth="1"/>
    <col min="6" max="6" width="6" style="223" customWidth="1"/>
    <col min="7" max="7" width="6.42578125" style="223" customWidth="1"/>
    <col min="8" max="8" width="7" style="223" customWidth="1"/>
    <col min="9" max="9" width="7.28515625" style="223" customWidth="1"/>
    <col min="10" max="10" width="6.140625" style="223" customWidth="1"/>
    <col min="11" max="11" width="7.28515625" style="223" customWidth="1"/>
    <col min="12" max="12" width="7.7109375" style="223" customWidth="1"/>
    <col min="13" max="14" width="7.140625" style="223" customWidth="1"/>
    <col min="15" max="15" width="7.85546875" style="223" customWidth="1"/>
    <col min="16" max="16" width="6.7109375" style="223" customWidth="1"/>
    <col min="17" max="17" width="7.140625" style="223" customWidth="1"/>
    <col min="18" max="18" width="6" style="223" customWidth="1"/>
    <col min="19" max="19" width="6.42578125" style="223" customWidth="1"/>
    <col min="20" max="20" width="6.140625" style="223" customWidth="1"/>
    <col min="21" max="21" width="7" style="223" customWidth="1"/>
    <col min="22" max="22" width="7.42578125" style="223" customWidth="1"/>
    <col min="23" max="23" width="8" style="223" customWidth="1"/>
    <col min="24" max="24" width="7.140625" style="223" customWidth="1"/>
    <col min="25" max="25" width="7.42578125" style="223" customWidth="1"/>
    <col min="26" max="26" width="7.42578125" style="224" customWidth="1"/>
    <col min="27" max="27" width="8" style="224" customWidth="1"/>
    <col min="28" max="28" width="9.85546875" style="225" customWidth="1"/>
    <col min="29" max="29" width="10.140625" style="225" customWidth="1"/>
    <col min="30" max="30" width="9.140625" style="223" customWidth="1"/>
    <col min="31" max="60" width="9.140625" style="233" customWidth="1"/>
    <col min="61" max="61" width="11.7109375" style="223" customWidth="1"/>
    <col min="62" max="85" width="8.42578125" style="223" customWidth="1"/>
    <col min="86" max="87" width="8.42578125" style="224" customWidth="1"/>
    <col min="88" max="89" width="8.42578125" style="223" customWidth="1"/>
    <col min="90" max="90" width="8.85546875" style="223"/>
    <col min="91" max="91" width="13" style="223" bestFit="1" customWidth="1"/>
    <col min="92" max="92" width="12.85546875" style="223" bestFit="1" customWidth="1"/>
    <col min="93" max="16384" width="8.85546875" style="223"/>
  </cols>
  <sheetData>
    <row r="2" spans="1:93" ht="15.95">
      <c r="A2" s="319" t="s">
        <v>0</v>
      </c>
      <c r="B2" s="319"/>
      <c r="C2" s="319"/>
      <c r="D2" s="319"/>
      <c r="E2" s="319"/>
      <c r="F2" s="319"/>
      <c r="G2" s="319"/>
      <c r="H2" s="319"/>
      <c r="I2" s="319"/>
      <c r="J2" s="319"/>
      <c r="K2" s="319"/>
      <c r="L2" s="319"/>
      <c r="M2" s="319"/>
      <c r="N2" s="319"/>
      <c r="O2" s="319"/>
      <c r="P2" s="319"/>
      <c r="Q2" s="319"/>
      <c r="R2" s="319"/>
      <c r="S2" s="319"/>
      <c r="T2" s="319"/>
      <c r="U2" s="319"/>
      <c r="V2" s="319"/>
      <c r="W2" s="319"/>
      <c r="X2" s="319"/>
      <c r="Y2" s="319"/>
      <c r="Z2" s="319"/>
      <c r="AA2" s="319"/>
      <c r="AB2" s="319"/>
      <c r="AC2" s="319"/>
      <c r="BI2" s="319" t="s">
        <v>0</v>
      </c>
      <c r="BJ2" s="319"/>
      <c r="BK2" s="319"/>
      <c r="BL2" s="319"/>
      <c r="BM2" s="319"/>
      <c r="BN2" s="319"/>
      <c r="BO2" s="319"/>
      <c r="BP2" s="319"/>
      <c r="BQ2" s="319"/>
      <c r="BR2" s="319"/>
      <c r="BS2" s="319"/>
      <c r="BT2" s="319"/>
      <c r="BU2" s="319"/>
      <c r="BV2" s="319"/>
      <c r="BW2" s="319"/>
      <c r="BX2" s="319"/>
      <c r="BY2" s="319"/>
      <c r="BZ2" s="319"/>
      <c r="CA2" s="319"/>
      <c r="CB2" s="319"/>
      <c r="CC2" s="319"/>
      <c r="CD2" s="319"/>
      <c r="CE2" s="319"/>
      <c r="CF2" s="319"/>
      <c r="CG2" s="319"/>
      <c r="CH2" s="319"/>
      <c r="CI2" s="319"/>
      <c r="CJ2" s="319"/>
      <c r="CK2" s="319"/>
    </row>
    <row r="5" spans="1:93">
      <c r="A5" s="318">
        <v>43831</v>
      </c>
      <c r="B5" s="318"/>
      <c r="C5" s="318"/>
      <c r="D5" s="318"/>
      <c r="BI5" s="313">
        <f>A5</f>
        <v>43831</v>
      </c>
      <c r="BJ5" s="313"/>
      <c r="BK5" s="313"/>
      <c r="BL5" s="313"/>
    </row>
    <row r="6" spans="1:93" ht="14.1" thickBot="1">
      <c r="AE6" t="s">
        <v>49</v>
      </c>
    </row>
    <row r="7" spans="1:93" ht="15" thickTop="1" thickBot="1">
      <c r="A7" s="314" t="s">
        <v>2</v>
      </c>
      <c r="B7" s="311" t="s">
        <v>3</v>
      </c>
      <c r="C7" s="312"/>
      <c r="D7" s="311" t="s">
        <v>4</v>
      </c>
      <c r="E7" s="312"/>
      <c r="F7" s="311" t="s">
        <v>5</v>
      </c>
      <c r="G7" s="312"/>
      <c r="H7" s="311" t="s">
        <v>6</v>
      </c>
      <c r="I7" s="312"/>
      <c r="J7" s="311" t="s">
        <v>7</v>
      </c>
      <c r="K7" s="312"/>
      <c r="L7" s="311" t="s">
        <v>8</v>
      </c>
      <c r="M7" s="312"/>
      <c r="N7" s="311" t="s">
        <v>9</v>
      </c>
      <c r="O7" s="312"/>
      <c r="P7" s="311" t="s">
        <v>10</v>
      </c>
      <c r="Q7" s="312"/>
      <c r="R7" s="311" t="s">
        <v>11</v>
      </c>
      <c r="S7" s="312"/>
      <c r="T7" s="311" t="s">
        <v>12</v>
      </c>
      <c r="U7" s="312"/>
      <c r="V7" s="311" t="s">
        <v>13</v>
      </c>
      <c r="W7" s="312"/>
      <c r="X7" s="311" t="s">
        <v>14</v>
      </c>
      <c r="Y7" s="312"/>
      <c r="Z7" s="297" t="s">
        <v>15</v>
      </c>
      <c r="AA7" s="298"/>
      <c r="AB7" s="316" t="s">
        <v>16</v>
      </c>
      <c r="AC7" s="317"/>
      <c r="AE7" s="309" t="s">
        <v>2</v>
      </c>
      <c r="AF7" s="303" t="s">
        <v>3</v>
      </c>
      <c r="AG7" s="304"/>
      <c r="AH7" s="303" t="s">
        <v>4</v>
      </c>
      <c r="AI7" s="304"/>
      <c r="AJ7" s="303" t="s">
        <v>5</v>
      </c>
      <c r="AK7" s="304"/>
      <c r="AL7" s="303" t="s">
        <v>6</v>
      </c>
      <c r="AM7" s="304"/>
      <c r="AN7" s="303" t="s">
        <v>7</v>
      </c>
      <c r="AO7" s="304"/>
      <c r="AP7" s="303" t="s">
        <v>8</v>
      </c>
      <c r="AQ7" s="304"/>
      <c r="AR7" s="303" t="s">
        <v>9</v>
      </c>
      <c r="AS7" s="304"/>
      <c r="AT7" s="303" t="s">
        <v>10</v>
      </c>
      <c r="AU7" s="304"/>
      <c r="AV7" s="303" t="s">
        <v>11</v>
      </c>
      <c r="AW7" s="304"/>
      <c r="AX7" s="303" t="s">
        <v>12</v>
      </c>
      <c r="AY7" s="304"/>
      <c r="AZ7" s="303" t="s">
        <v>13</v>
      </c>
      <c r="BA7" s="304"/>
      <c r="BB7" s="303" t="s">
        <v>14</v>
      </c>
      <c r="BC7" s="304"/>
      <c r="BD7" s="305" t="s">
        <v>15</v>
      </c>
      <c r="BE7" s="306"/>
      <c r="BF7" s="307" t="s">
        <v>16</v>
      </c>
      <c r="BG7" s="308"/>
      <c r="BH7" s="234"/>
      <c r="BI7" s="314" t="s">
        <v>2</v>
      </c>
      <c r="BJ7" s="311" t="s">
        <v>3</v>
      </c>
      <c r="BK7" s="312"/>
      <c r="BL7" s="311" t="s">
        <v>4</v>
      </c>
      <c r="BM7" s="312"/>
      <c r="BN7" s="311" t="s">
        <v>5</v>
      </c>
      <c r="BO7" s="312"/>
      <c r="BP7" s="311" t="s">
        <v>6</v>
      </c>
      <c r="BQ7" s="312"/>
      <c r="BR7" s="311" t="s">
        <v>7</v>
      </c>
      <c r="BS7" s="312"/>
      <c r="BT7" s="311" t="s">
        <v>8</v>
      </c>
      <c r="BU7" s="312"/>
      <c r="BV7" s="311" t="s">
        <v>9</v>
      </c>
      <c r="BW7" s="312"/>
      <c r="BX7" s="311" t="s">
        <v>10</v>
      </c>
      <c r="BY7" s="312"/>
      <c r="BZ7" s="311" t="s">
        <v>11</v>
      </c>
      <c r="CA7" s="312"/>
      <c r="CB7" s="311" t="s">
        <v>12</v>
      </c>
      <c r="CC7" s="312"/>
      <c r="CD7" s="311" t="s">
        <v>13</v>
      </c>
      <c r="CE7" s="312"/>
      <c r="CF7" s="311" t="s">
        <v>14</v>
      </c>
      <c r="CG7" s="312"/>
      <c r="CH7" s="297" t="s">
        <v>15</v>
      </c>
      <c r="CI7" s="298"/>
      <c r="CJ7" s="311" t="s">
        <v>16</v>
      </c>
      <c r="CK7" s="312"/>
    </row>
    <row r="8" spans="1:93" ht="15" thickTop="1" thickBot="1">
      <c r="A8" s="315"/>
      <c r="B8" s="112" t="s">
        <v>17</v>
      </c>
      <c r="C8" s="113" t="s">
        <v>18</v>
      </c>
      <c r="D8" s="114" t="s">
        <v>17</v>
      </c>
      <c r="E8" s="115" t="s">
        <v>18</v>
      </c>
      <c r="F8" s="112" t="s">
        <v>17</v>
      </c>
      <c r="G8" s="113" t="s">
        <v>18</v>
      </c>
      <c r="H8" s="114" t="s">
        <v>17</v>
      </c>
      <c r="I8" s="115" t="s">
        <v>18</v>
      </c>
      <c r="J8" s="112" t="s">
        <v>17</v>
      </c>
      <c r="K8" s="113" t="s">
        <v>18</v>
      </c>
      <c r="L8" s="114" t="s">
        <v>17</v>
      </c>
      <c r="M8" s="112" t="s">
        <v>18</v>
      </c>
      <c r="N8" s="116" t="s">
        <v>17</v>
      </c>
      <c r="O8" s="117" t="s">
        <v>18</v>
      </c>
      <c r="P8" s="112" t="s">
        <v>17</v>
      </c>
      <c r="Q8" s="113" t="s">
        <v>18</v>
      </c>
      <c r="R8" s="114" t="s">
        <v>17</v>
      </c>
      <c r="S8" s="115" t="s">
        <v>18</v>
      </c>
      <c r="T8" s="112" t="s">
        <v>17</v>
      </c>
      <c r="U8" s="113" t="s">
        <v>18</v>
      </c>
      <c r="V8" s="114" t="s">
        <v>17</v>
      </c>
      <c r="W8" s="115" t="s">
        <v>18</v>
      </c>
      <c r="X8" s="112" t="s">
        <v>17</v>
      </c>
      <c r="Y8" s="113" t="s">
        <v>18</v>
      </c>
      <c r="Z8" s="25" t="s">
        <v>17</v>
      </c>
      <c r="AA8" s="118" t="s">
        <v>18</v>
      </c>
      <c r="AB8" s="172" t="s">
        <v>17</v>
      </c>
      <c r="AC8" s="173" t="s">
        <v>18</v>
      </c>
      <c r="AE8" s="310"/>
      <c r="AF8" s="235" t="s">
        <v>17</v>
      </c>
      <c r="AG8" s="236" t="s">
        <v>18</v>
      </c>
      <c r="AH8" s="237" t="s">
        <v>17</v>
      </c>
      <c r="AI8" s="238" t="s">
        <v>18</v>
      </c>
      <c r="AJ8" s="235" t="s">
        <v>17</v>
      </c>
      <c r="AK8" s="236" t="s">
        <v>18</v>
      </c>
      <c r="AL8" s="237" t="s">
        <v>17</v>
      </c>
      <c r="AM8" s="238" t="s">
        <v>18</v>
      </c>
      <c r="AN8" s="235" t="s">
        <v>17</v>
      </c>
      <c r="AO8" s="236" t="s">
        <v>18</v>
      </c>
      <c r="AP8" s="237" t="s">
        <v>17</v>
      </c>
      <c r="AQ8" s="235" t="s">
        <v>18</v>
      </c>
      <c r="AR8" s="239" t="s">
        <v>17</v>
      </c>
      <c r="AS8" s="240" t="s">
        <v>18</v>
      </c>
      <c r="AT8" s="235" t="s">
        <v>17</v>
      </c>
      <c r="AU8" s="236" t="s">
        <v>18</v>
      </c>
      <c r="AV8" s="237" t="s">
        <v>17</v>
      </c>
      <c r="AW8" s="238" t="s">
        <v>18</v>
      </c>
      <c r="AX8" s="235" t="s">
        <v>17</v>
      </c>
      <c r="AY8" s="236" t="s">
        <v>18</v>
      </c>
      <c r="AZ8" s="237" t="s">
        <v>17</v>
      </c>
      <c r="BA8" s="238" t="s">
        <v>18</v>
      </c>
      <c r="BB8" s="235" t="s">
        <v>17</v>
      </c>
      <c r="BC8" s="236" t="s">
        <v>18</v>
      </c>
      <c r="BD8" s="241" t="s">
        <v>17</v>
      </c>
      <c r="BE8" s="242" t="s">
        <v>18</v>
      </c>
      <c r="BF8" s="243" t="s">
        <v>17</v>
      </c>
      <c r="BG8" s="244" t="s">
        <v>18</v>
      </c>
      <c r="BH8" s="245"/>
      <c r="BI8" s="315"/>
      <c r="BJ8" s="112" t="s">
        <v>17</v>
      </c>
      <c r="BK8" s="113" t="s">
        <v>18</v>
      </c>
      <c r="BL8" s="114" t="s">
        <v>17</v>
      </c>
      <c r="BM8" s="115" t="s">
        <v>18</v>
      </c>
      <c r="BN8" s="112" t="s">
        <v>17</v>
      </c>
      <c r="BO8" s="113" t="s">
        <v>18</v>
      </c>
      <c r="BP8" s="114" t="s">
        <v>17</v>
      </c>
      <c r="BQ8" s="115" t="s">
        <v>18</v>
      </c>
      <c r="BR8" s="112" t="s">
        <v>17</v>
      </c>
      <c r="BS8" s="113" t="s">
        <v>18</v>
      </c>
      <c r="BT8" s="114" t="s">
        <v>17</v>
      </c>
      <c r="BU8" s="112" t="s">
        <v>18</v>
      </c>
      <c r="BV8" s="116" t="s">
        <v>17</v>
      </c>
      <c r="BW8" s="117" t="s">
        <v>18</v>
      </c>
      <c r="BX8" s="112" t="s">
        <v>17</v>
      </c>
      <c r="BY8" s="113" t="s">
        <v>18</v>
      </c>
      <c r="BZ8" s="114" t="s">
        <v>17</v>
      </c>
      <c r="CA8" s="115" t="s">
        <v>18</v>
      </c>
      <c r="CB8" s="112" t="s">
        <v>17</v>
      </c>
      <c r="CC8" s="113" t="s">
        <v>18</v>
      </c>
      <c r="CD8" s="114" t="s">
        <v>17</v>
      </c>
      <c r="CE8" s="115" t="s">
        <v>18</v>
      </c>
      <c r="CF8" s="112" t="s">
        <v>17</v>
      </c>
      <c r="CG8" s="113" t="s">
        <v>18</v>
      </c>
      <c r="CH8" s="25" t="s">
        <v>17</v>
      </c>
      <c r="CI8" s="118" t="s">
        <v>18</v>
      </c>
      <c r="CJ8" s="116" t="s">
        <v>17</v>
      </c>
      <c r="CK8" s="117" t="s">
        <v>18</v>
      </c>
    </row>
    <row r="9" spans="1:93" ht="14.1" thickTop="1">
      <c r="A9" s="121" t="s">
        <v>19</v>
      </c>
      <c r="B9" s="122"/>
      <c r="C9" s="182"/>
      <c r="D9" s="123"/>
      <c r="E9" s="176"/>
      <c r="F9" s="122"/>
      <c r="G9" s="124"/>
      <c r="H9" s="123"/>
      <c r="I9" s="176"/>
      <c r="J9" s="122"/>
      <c r="K9" s="124"/>
      <c r="L9" s="123"/>
      <c r="M9" s="122"/>
      <c r="N9" s="175"/>
      <c r="O9" s="177"/>
      <c r="P9" s="122"/>
      <c r="Q9" s="124"/>
      <c r="R9" s="123"/>
      <c r="S9" s="176"/>
      <c r="T9" s="122"/>
      <c r="U9" s="124"/>
      <c r="V9" s="123"/>
      <c r="W9" s="176"/>
      <c r="X9" s="122"/>
      <c r="Y9" s="124"/>
      <c r="Z9" s="180"/>
      <c r="AA9" s="181"/>
      <c r="AB9" s="166">
        <f>B9+D9+F9+H9+J9+L9+N9+P9+R9+T9+V9+X9+Z9</f>
        <v>0</v>
      </c>
      <c r="AC9" s="167">
        <f>C9+E9+G9+I9+K9+M9+O9+Q9+S9+U9+W9+Y9+AA9</f>
        <v>0</v>
      </c>
      <c r="AE9" s="246" t="s">
        <v>23</v>
      </c>
      <c r="AF9" s="247">
        <f>SUMIF($A$9:$A$32,$AE9,B$9:B$32)</f>
        <v>345</v>
      </c>
      <c r="AG9" s="248">
        <f t="shared" ref="AG9:AV11" si="0">SUMIF($A$9:$A$32,$AE9,C$9:C$32)</f>
        <v>260</v>
      </c>
      <c r="AH9" s="249">
        <f t="shared" si="0"/>
        <v>136</v>
      </c>
      <c r="AI9" s="250">
        <f t="shared" si="0"/>
        <v>70</v>
      </c>
      <c r="AJ9" s="247">
        <f t="shared" si="0"/>
        <v>39</v>
      </c>
      <c r="AK9" s="251">
        <f t="shared" si="0"/>
        <v>17</v>
      </c>
      <c r="AL9" s="249">
        <f t="shared" si="0"/>
        <v>247</v>
      </c>
      <c r="AM9" s="250">
        <f t="shared" si="0"/>
        <v>218</v>
      </c>
      <c r="AN9" s="247">
        <f t="shared" si="0"/>
        <v>14</v>
      </c>
      <c r="AO9" s="251">
        <f t="shared" si="0"/>
        <v>170</v>
      </c>
      <c r="AP9" s="249">
        <f t="shared" si="0"/>
        <v>48</v>
      </c>
      <c r="AQ9" s="247">
        <f t="shared" si="0"/>
        <v>44</v>
      </c>
      <c r="AR9" s="252">
        <f t="shared" si="0"/>
        <v>237</v>
      </c>
      <c r="AS9" s="253">
        <f t="shared" si="0"/>
        <v>322</v>
      </c>
      <c r="AT9" s="247">
        <f t="shared" si="0"/>
        <v>123</v>
      </c>
      <c r="AU9" s="251">
        <f t="shared" si="0"/>
        <v>108</v>
      </c>
      <c r="AV9" s="249">
        <f t="shared" si="0"/>
        <v>167</v>
      </c>
      <c r="AW9" s="250">
        <f t="shared" ref="AW9:BE11" si="1">SUMIF($A$9:$A$32,$AE9,S$9:S$32)</f>
        <v>181</v>
      </c>
      <c r="AX9" s="247">
        <f t="shared" si="1"/>
        <v>69</v>
      </c>
      <c r="AY9" s="251">
        <f t="shared" si="1"/>
        <v>56</v>
      </c>
      <c r="AZ9" s="249">
        <f t="shared" si="1"/>
        <v>326</v>
      </c>
      <c r="BA9" s="250">
        <f t="shared" si="1"/>
        <v>116</v>
      </c>
      <c r="BB9" s="247">
        <f t="shared" si="1"/>
        <v>236</v>
      </c>
      <c r="BC9" s="251">
        <f t="shared" si="1"/>
        <v>75</v>
      </c>
      <c r="BD9" s="20">
        <f t="shared" si="1"/>
        <v>541</v>
      </c>
      <c r="BE9" s="254">
        <f t="shared" si="1"/>
        <v>527</v>
      </c>
      <c r="BF9" s="255">
        <f>AF9+AH9+AJ9+AL9+AN9+AP9+AR9+AT9+AV9+AX9+AZ9+BB9+BD9</f>
        <v>2528</v>
      </c>
      <c r="BG9" s="256">
        <f>AG9+AI9+AK9+AM9+AO9+AQ9+AS9+AU9+AW9+AY9+BA9+BC9+BE9</f>
        <v>2164</v>
      </c>
      <c r="BH9" s="257"/>
      <c r="BI9" s="121" t="s">
        <v>19</v>
      </c>
      <c r="BJ9" s="125">
        <f t="shared" ref="BJ9:CK9" si="2">B9/B33</f>
        <v>0</v>
      </c>
      <c r="BK9" s="126">
        <f t="shared" si="2"/>
        <v>0</v>
      </c>
      <c r="BL9" s="127">
        <f t="shared" si="2"/>
        <v>0</v>
      </c>
      <c r="BM9" s="128">
        <f t="shared" si="2"/>
        <v>0</v>
      </c>
      <c r="BN9" s="125">
        <f t="shared" si="2"/>
        <v>0</v>
      </c>
      <c r="BO9" s="126">
        <f t="shared" si="2"/>
        <v>0</v>
      </c>
      <c r="BP9" s="127">
        <f t="shared" si="2"/>
        <v>0</v>
      </c>
      <c r="BQ9" s="128">
        <f t="shared" si="2"/>
        <v>0</v>
      </c>
      <c r="BR9" s="125">
        <f t="shared" si="2"/>
        <v>0</v>
      </c>
      <c r="BS9" s="126">
        <f t="shared" si="2"/>
        <v>0</v>
      </c>
      <c r="BT9" s="127">
        <f t="shared" si="2"/>
        <v>0</v>
      </c>
      <c r="BU9" s="125">
        <f t="shared" si="2"/>
        <v>0</v>
      </c>
      <c r="BV9" s="129">
        <f t="shared" si="2"/>
        <v>0</v>
      </c>
      <c r="BW9" s="130">
        <f t="shared" si="2"/>
        <v>0</v>
      </c>
      <c r="BX9" s="125">
        <f t="shared" si="2"/>
        <v>0</v>
      </c>
      <c r="BY9" s="126">
        <f t="shared" si="2"/>
        <v>0</v>
      </c>
      <c r="BZ9" s="127">
        <f t="shared" si="2"/>
        <v>0</v>
      </c>
      <c r="CA9" s="128">
        <f t="shared" si="2"/>
        <v>0</v>
      </c>
      <c r="CB9" s="125">
        <f t="shared" si="2"/>
        <v>0</v>
      </c>
      <c r="CC9" s="126">
        <f t="shared" si="2"/>
        <v>0</v>
      </c>
      <c r="CD9" s="127">
        <f t="shared" si="2"/>
        <v>0</v>
      </c>
      <c r="CE9" s="128">
        <f t="shared" si="2"/>
        <v>0</v>
      </c>
      <c r="CF9" s="125">
        <f t="shared" si="2"/>
        <v>0</v>
      </c>
      <c r="CG9" s="126">
        <f t="shared" si="2"/>
        <v>0</v>
      </c>
      <c r="CH9" s="127">
        <f t="shared" si="2"/>
        <v>0</v>
      </c>
      <c r="CI9" s="125">
        <f t="shared" si="2"/>
        <v>0</v>
      </c>
      <c r="CJ9" s="131">
        <f t="shared" si="2"/>
        <v>0</v>
      </c>
      <c r="CK9" s="132">
        <f t="shared" si="2"/>
        <v>0</v>
      </c>
      <c r="CN9" s="226"/>
      <c r="CO9" s="226"/>
    </row>
    <row r="10" spans="1:93">
      <c r="A10" s="133" t="s">
        <v>20</v>
      </c>
      <c r="B10" s="185">
        <v>0</v>
      </c>
      <c r="C10" s="186">
        <v>0</v>
      </c>
      <c r="D10" s="187">
        <v>0</v>
      </c>
      <c r="E10" s="188">
        <v>0</v>
      </c>
      <c r="F10" s="185">
        <v>0</v>
      </c>
      <c r="G10" s="189">
        <v>0</v>
      </c>
      <c r="H10" s="187">
        <v>0</v>
      </c>
      <c r="I10" s="188">
        <v>0</v>
      </c>
      <c r="J10" s="185">
        <v>0</v>
      </c>
      <c r="K10" s="189">
        <v>0</v>
      </c>
      <c r="L10" s="187">
        <v>0</v>
      </c>
      <c r="M10" s="185">
        <v>0</v>
      </c>
      <c r="N10" s="190">
        <v>0</v>
      </c>
      <c r="O10" s="191">
        <v>0</v>
      </c>
      <c r="P10" s="185">
        <v>0</v>
      </c>
      <c r="Q10" s="189">
        <v>0</v>
      </c>
      <c r="R10" s="187">
        <v>0</v>
      </c>
      <c r="S10" s="188">
        <v>0</v>
      </c>
      <c r="T10" s="185">
        <v>0</v>
      </c>
      <c r="U10" s="189">
        <v>0</v>
      </c>
      <c r="V10" s="187">
        <v>0</v>
      </c>
      <c r="W10" s="188">
        <v>0</v>
      </c>
      <c r="X10" s="185">
        <v>0</v>
      </c>
      <c r="Y10" s="189">
        <v>0</v>
      </c>
      <c r="Z10" s="187">
        <v>0</v>
      </c>
      <c r="AA10" s="185">
        <v>0</v>
      </c>
      <c r="AB10" s="168">
        <f t="shared" ref="AB10:AB29" si="3">SUM(B10,D10,F10,H10,J10,L10,N10,P10,R10,T10,V10,X10,Z10)</f>
        <v>0</v>
      </c>
      <c r="AC10" s="169">
        <f t="shared" ref="AC10:AC29" si="4">SUM(C10,E10,G10,I10,K10,M10,O10,Q10,S10,U10,W10,Y10,AA10)</f>
        <v>0</v>
      </c>
      <c r="AE10" s="258" t="s">
        <v>24</v>
      </c>
      <c r="AF10" s="247">
        <f>SUMIF($A$9:$A$32,$AE10,B$9:B$32)</f>
        <v>538</v>
      </c>
      <c r="AG10" s="259">
        <f t="shared" si="0"/>
        <v>369</v>
      </c>
      <c r="AH10" s="260">
        <f t="shared" si="0"/>
        <v>185</v>
      </c>
      <c r="AI10" s="261">
        <f t="shared" si="0"/>
        <v>167</v>
      </c>
      <c r="AJ10" s="262">
        <f t="shared" si="0"/>
        <v>61</v>
      </c>
      <c r="AK10" s="263">
        <f t="shared" si="0"/>
        <v>68</v>
      </c>
      <c r="AL10" s="260">
        <f t="shared" si="0"/>
        <v>440</v>
      </c>
      <c r="AM10" s="261">
        <f t="shared" si="0"/>
        <v>572</v>
      </c>
      <c r="AN10" s="262">
        <f t="shared" si="0"/>
        <v>30</v>
      </c>
      <c r="AO10" s="263">
        <f t="shared" si="0"/>
        <v>28</v>
      </c>
      <c r="AP10" s="260">
        <f t="shared" si="0"/>
        <v>37</v>
      </c>
      <c r="AQ10" s="262">
        <f t="shared" si="0"/>
        <v>99</v>
      </c>
      <c r="AR10" s="264">
        <f t="shared" si="0"/>
        <v>337</v>
      </c>
      <c r="AS10" s="265">
        <f t="shared" si="0"/>
        <v>334</v>
      </c>
      <c r="AT10" s="262">
        <f t="shared" si="0"/>
        <v>155</v>
      </c>
      <c r="AU10" s="263">
        <f t="shared" si="0"/>
        <v>145</v>
      </c>
      <c r="AV10" s="260">
        <f t="shared" si="0"/>
        <v>292</v>
      </c>
      <c r="AW10" s="261">
        <f t="shared" si="1"/>
        <v>231</v>
      </c>
      <c r="AX10" s="262">
        <f t="shared" si="1"/>
        <v>55</v>
      </c>
      <c r="AY10" s="263">
        <f t="shared" si="1"/>
        <v>46</v>
      </c>
      <c r="AZ10" s="260">
        <f t="shared" si="1"/>
        <v>231</v>
      </c>
      <c r="BA10" s="261">
        <f t="shared" si="1"/>
        <v>223</v>
      </c>
      <c r="BB10" s="262">
        <f t="shared" si="1"/>
        <v>220</v>
      </c>
      <c r="BC10" s="263">
        <f t="shared" si="1"/>
        <v>120</v>
      </c>
      <c r="BD10" s="260">
        <f t="shared" si="1"/>
        <v>695</v>
      </c>
      <c r="BE10" s="262">
        <f t="shared" si="1"/>
        <v>760</v>
      </c>
      <c r="BF10" s="266">
        <f>SUM(AF10,AH10,AJ10,AL10,AN10,AP10,AR10,AT10,AV10,AX10,AZ10,BB10,BD10)</f>
        <v>3276</v>
      </c>
      <c r="BG10" s="16">
        <f>SUM(AG10,AI10,AK10,AM10,AO10,AQ10,AS10,AU10,AW10,AY10,BA10,BC10,BE10)</f>
        <v>3162</v>
      </c>
      <c r="BH10" s="257"/>
      <c r="BI10" s="133" t="s">
        <v>20</v>
      </c>
      <c r="BJ10" s="125">
        <f t="shared" ref="BJ10:CK10" si="5">B10/B33</f>
        <v>0</v>
      </c>
      <c r="BK10" s="126">
        <f t="shared" si="5"/>
        <v>0</v>
      </c>
      <c r="BL10" s="127">
        <f t="shared" si="5"/>
        <v>0</v>
      </c>
      <c r="BM10" s="128">
        <f t="shared" si="5"/>
        <v>0</v>
      </c>
      <c r="BN10" s="125">
        <f t="shared" si="5"/>
        <v>0</v>
      </c>
      <c r="BO10" s="126">
        <f t="shared" si="5"/>
        <v>0</v>
      </c>
      <c r="BP10" s="127">
        <f t="shared" si="5"/>
        <v>0</v>
      </c>
      <c r="BQ10" s="128">
        <f t="shared" si="5"/>
        <v>0</v>
      </c>
      <c r="BR10" s="125">
        <f t="shared" si="5"/>
        <v>0</v>
      </c>
      <c r="BS10" s="126">
        <f t="shared" si="5"/>
        <v>0</v>
      </c>
      <c r="BT10" s="127">
        <f t="shared" si="5"/>
        <v>0</v>
      </c>
      <c r="BU10" s="125">
        <f t="shared" si="5"/>
        <v>0</v>
      </c>
      <c r="BV10" s="129">
        <f t="shared" si="5"/>
        <v>0</v>
      </c>
      <c r="BW10" s="130">
        <f t="shared" si="5"/>
        <v>0</v>
      </c>
      <c r="BX10" s="125">
        <f t="shared" si="5"/>
        <v>0</v>
      </c>
      <c r="BY10" s="126">
        <f t="shared" si="5"/>
        <v>0</v>
      </c>
      <c r="BZ10" s="127">
        <f t="shared" si="5"/>
        <v>0</v>
      </c>
      <c r="CA10" s="128">
        <f t="shared" si="5"/>
        <v>0</v>
      </c>
      <c r="CB10" s="125">
        <f t="shared" si="5"/>
        <v>0</v>
      </c>
      <c r="CC10" s="126">
        <f t="shared" si="5"/>
        <v>0</v>
      </c>
      <c r="CD10" s="127">
        <f t="shared" si="5"/>
        <v>0</v>
      </c>
      <c r="CE10" s="128">
        <f t="shared" si="5"/>
        <v>0</v>
      </c>
      <c r="CF10" s="125">
        <f t="shared" si="5"/>
        <v>0</v>
      </c>
      <c r="CG10" s="126">
        <f t="shared" si="5"/>
        <v>0</v>
      </c>
      <c r="CH10" s="127">
        <f t="shared" si="5"/>
        <v>0</v>
      </c>
      <c r="CI10" s="125">
        <f t="shared" si="5"/>
        <v>0</v>
      </c>
      <c r="CJ10" s="131">
        <f t="shared" si="5"/>
        <v>0</v>
      </c>
      <c r="CK10" s="132">
        <f t="shared" si="5"/>
        <v>0</v>
      </c>
      <c r="CN10" s="226"/>
      <c r="CO10" s="226"/>
    </row>
    <row r="11" spans="1:93" ht="14.1" thickBot="1">
      <c r="A11" s="142" t="s">
        <v>21</v>
      </c>
      <c r="B11" s="192">
        <v>1</v>
      </c>
      <c r="C11" s="193">
        <v>0</v>
      </c>
      <c r="D11" s="194">
        <v>0</v>
      </c>
      <c r="E11" s="195">
        <v>0</v>
      </c>
      <c r="F11" s="192">
        <v>0</v>
      </c>
      <c r="G11" s="196">
        <v>0</v>
      </c>
      <c r="H11" s="194">
        <v>0</v>
      </c>
      <c r="I11" s="195">
        <v>0</v>
      </c>
      <c r="J11" s="192">
        <v>0</v>
      </c>
      <c r="K11" s="196">
        <v>0</v>
      </c>
      <c r="L11" s="194">
        <v>0</v>
      </c>
      <c r="M11" s="192">
        <v>0</v>
      </c>
      <c r="N11" s="197">
        <v>0</v>
      </c>
      <c r="O11" s="198">
        <v>0</v>
      </c>
      <c r="P11" s="192">
        <v>0</v>
      </c>
      <c r="Q11" s="196">
        <v>0</v>
      </c>
      <c r="R11" s="194">
        <v>0</v>
      </c>
      <c r="S11" s="195">
        <v>0</v>
      </c>
      <c r="T11" s="192">
        <v>0</v>
      </c>
      <c r="U11" s="196">
        <v>0</v>
      </c>
      <c r="V11" s="194">
        <v>0</v>
      </c>
      <c r="W11" s="195">
        <v>0</v>
      </c>
      <c r="X11" s="192">
        <v>0</v>
      </c>
      <c r="Y11" s="196">
        <v>0</v>
      </c>
      <c r="Z11" s="194">
        <v>0</v>
      </c>
      <c r="AA11" s="192">
        <v>0</v>
      </c>
      <c r="AB11" s="168">
        <f t="shared" si="3"/>
        <v>1</v>
      </c>
      <c r="AC11" s="169">
        <f t="shared" si="4"/>
        <v>0</v>
      </c>
      <c r="AE11" s="291" t="s">
        <v>50</v>
      </c>
      <c r="AF11" s="247">
        <f>SUMIF($A$9:$A$32,$AE11,B$9:B$32)</f>
        <v>0</v>
      </c>
      <c r="AG11" s="267">
        <f t="shared" si="0"/>
        <v>0</v>
      </c>
      <c r="AH11" s="268">
        <f t="shared" si="0"/>
        <v>0</v>
      </c>
      <c r="AI11" s="269">
        <f t="shared" si="0"/>
        <v>0</v>
      </c>
      <c r="AJ11" s="270">
        <f t="shared" si="0"/>
        <v>0</v>
      </c>
      <c r="AK11" s="271">
        <f t="shared" si="0"/>
        <v>0</v>
      </c>
      <c r="AL11" s="268">
        <f t="shared" si="0"/>
        <v>0</v>
      </c>
      <c r="AM11" s="269">
        <f t="shared" si="0"/>
        <v>0</v>
      </c>
      <c r="AN11" s="270">
        <f t="shared" si="0"/>
        <v>0</v>
      </c>
      <c r="AO11" s="271">
        <f t="shared" si="0"/>
        <v>0</v>
      </c>
      <c r="AP11" s="268">
        <f t="shared" si="0"/>
        <v>0</v>
      </c>
      <c r="AQ11" s="270">
        <f t="shared" si="0"/>
        <v>0</v>
      </c>
      <c r="AR11" s="272">
        <f t="shared" si="0"/>
        <v>0</v>
      </c>
      <c r="AS11" s="273">
        <f t="shared" si="0"/>
        <v>0</v>
      </c>
      <c r="AT11" s="270">
        <f t="shared" si="0"/>
        <v>0</v>
      </c>
      <c r="AU11" s="271">
        <f t="shared" si="0"/>
        <v>0</v>
      </c>
      <c r="AV11" s="268">
        <f t="shared" si="0"/>
        <v>0</v>
      </c>
      <c r="AW11" s="269">
        <f t="shared" si="1"/>
        <v>0</v>
      </c>
      <c r="AX11" s="270">
        <f t="shared" si="1"/>
        <v>0</v>
      </c>
      <c r="AY11" s="271">
        <f t="shared" si="1"/>
        <v>0</v>
      </c>
      <c r="AZ11" s="268">
        <f t="shared" si="1"/>
        <v>0</v>
      </c>
      <c r="BA11" s="269">
        <f t="shared" si="1"/>
        <v>0</v>
      </c>
      <c r="BB11" s="270">
        <f t="shared" si="1"/>
        <v>0</v>
      </c>
      <c r="BC11" s="271">
        <f t="shared" si="1"/>
        <v>0</v>
      </c>
      <c r="BD11" s="268">
        <f t="shared" si="1"/>
        <v>0</v>
      </c>
      <c r="BE11" s="270">
        <f t="shared" si="1"/>
        <v>0</v>
      </c>
      <c r="BF11" s="266">
        <f>SUM(AF11,AH11,AJ11,AL11,AN11,AP11,AR11,AT11,AV11,AX11,AZ11,BB11,BD11)</f>
        <v>0</v>
      </c>
      <c r="BG11" s="16">
        <f>SUM(AG11,AI11,AK11,AM11,AO11,AQ11,AS11,AU11,AW11,AY11,BA11,BC11,BE11)</f>
        <v>0</v>
      </c>
      <c r="BH11" s="257"/>
      <c r="BI11" s="142" t="s">
        <v>21</v>
      </c>
      <c r="BJ11" s="125">
        <f t="shared" ref="BJ11:CK11" si="6">B11/B33</f>
        <v>5.1975051975051978E-5</v>
      </c>
      <c r="BK11" s="126">
        <f t="shared" si="6"/>
        <v>0</v>
      </c>
      <c r="BL11" s="127">
        <f t="shared" si="6"/>
        <v>0</v>
      </c>
      <c r="BM11" s="128">
        <f t="shared" si="6"/>
        <v>0</v>
      </c>
      <c r="BN11" s="125">
        <f t="shared" si="6"/>
        <v>0</v>
      </c>
      <c r="BO11" s="126">
        <f t="shared" si="6"/>
        <v>0</v>
      </c>
      <c r="BP11" s="127">
        <f t="shared" si="6"/>
        <v>0</v>
      </c>
      <c r="BQ11" s="128">
        <f t="shared" si="6"/>
        <v>0</v>
      </c>
      <c r="BR11" s="125">
        <f t="shared" si="6"/>
        <v>0</v>
      </c>
      <c r="BS11" s="126">
        <f t="shared" si="6"/>
        <v>0</v>
      </c>
      <c r="BT11" s="127">
        <f t="shared" si="6"/>
        <v>0</v>
      </c>
      <c r="BU11" s="125">
        <f t="shared" si="6"/>
        <v>0</v>
      </c>
      <c r="BV11" s="129">
        <f t="shared" si="6"/>
        <v>0</v>
      </c>
      <c r="BW11" s="130">
        <f t="shared" si="6"/>
        <v>0</v>
      </c>
      <c r="BX11" s="125">
        <f t="shared" si="6"/>
        <v>0</v>
      </c>
      <c r="BY11" s="126">
        <f t="shared" si="6"/>
        <v>0</v>
      </c>
      <c r="BZ11" s="127">
        <f t="shared" si="6"/>
        <v>0</v>
      </c>
      <c r="CA11" s="128">
        <f t="shared" si="6"/>
        <v>0</v>
      </c>
      <c r="CB11" s="125">
        <f t="shared" si="6"/>
        <v>0</v>
      </c>
      <c r="CC11" s="126">
        <f t="shared" si="6"/>
        <v>0</v>
      </c>
      <c r="CD11" s="127">
        <f t="shared" si="6"/>
        <v>0</v>
      </c>
      <c r="CE11" s="128">
        <f t="shared" si="6"/>
        <v>0</v>
      </c>
      <c r="CF11" s="125">
        <f t="shared" si="6"/>
        <v>0</v>
      </c>
      <c r="CG11" s="126">
        <f t="shared" si="6"/>
        <v>0</v>
      </c>
      <c r="CH11" s="127">
        <f t="shared" si="6"/>
        <v>0</v>
      </c>
      <c r="CI11" s="125">
        <f t="shared" si="6"/>
        <v>0</v>
      </c>
      <c r="CJ11" s="131">
        <f t="shared" si="6"/>
        <v>1.0450303581319037E-5</v>
      </c>
      <c r="CK11" s="132">
        <f t="shared" si="6"/>
        <v>0</v>
      </c>
      <c r="CN11" s="226"/>
      <c r="CO11" s="226"/>
    </row>
    <row r="12" spans="1:93" ht="15" thickTop="1" thickBot="1">
      <c r="A12" s="133" t="s">
        <v>22</v>
      </c>
      <c r="B12" s="185">
        <v>276</v>
      </c>
      <c r="C12" s="186">
        <v>0</v>
      </c>
      <c r="D12" s="187">
        <v>109</v>
      </c>
      <c r="E12" s="188">
        <v>2</v>
      </c>
      <c r="F12" s="185">
        <v>31</v>
      </c>
      <c r="G12" s="189">
        <v>0</v>
      </c>
      <c r="H12" s="187">
        <v>182</v>
      </c>
      <c r="I12" s="188">
        <v>19</v>
      </c>
      <c r="J12" s="185">
        <v>14</v>
      </c>
      <c r="K12" s="189">
        <v>5</v>
      </c>
      <c r="L12" s="187">
        <v>41</v>
      </c>
      <c r="M12" s="185">
        <v>21</v>
      </c>
      <c r="N12" s="190">
        <v>147</v>
      </c>
      <c r="O12" s="191">
        <v>25</v>
      </c>
      <c r="P12" s="185">
        <v>50</v>
      </c>
      <c r="Q12" s="189">
        <v>24</v>
      </c>
      <c r="R12" s="187">
        <v>126</v>
      </c>
      <c r="S12" s="188">
        <v>43</v>
      </c>
      <c r="T12" s="185">
        <v>53</v>
      </c>
      <c r="U12" s="189">
        <v>4</v>
      </c>
      <c r="V12" s="187">
        <v>140</v>
      </c>
      <c r="W12" s="188">
        <v>20</v>
      </c>
      <c r="X12" s="185">
        <v>122</v>
      </c>
      <c r="Y12" s="189">
        <v>30</v>
      </c>
      <c r="Z12" s="187">
        <v>428</v>
      </c>
      <c r="AA12" s="185">
        <v>101</v>
      </c>
      <c r="AB12" s="168">
        <f t="shared" si="3"/>
        <v>1719</v>
      </c>
      <c r="AC12" s="169">
        <f t="shared" si="4"/>
        <v>294</v>
      </c>
      <c r="AE12" s="295" t="s">
        <v>42</v>
      </c>
      <c r="AF12" s="12">
        <f t="shared" ref="AF12:BG12" si="7">SUM(AF9:AF11)</f>
        <v>883</v>
      </c>
      <c r="AG12" s="1">
        <f t="shared" si="7"/>
        <v>629</v>
      </c>
      <c r="AH12" s="12">
        <f t="shared" si="7"/>
        <v>321</v>
      </c>
      <c r="AI12" s="1">
        <f t="shared" si="7"/>
        <v>237</v>
      </c>
      <c r="AJ12" s="12">
        <f t="shared" si="7"/>
        <v>100</v>
      </c>
      <c r="AK12" s="1">
        <f t="shared" si="7"/>
        <v>85</v>
      </c>
      <c r="AL12" s="12">
        <f t="shared" si="7"/>
        <v>687</v>
      </c>
      <c r="AM12" s="1">
        <f t="shared" si="7"/>
        <v>790</v>
      </c>
      <c r="AN12" s="12">
        <f t="shared" si="7"/>
        <v>44</v>
      </c>
      <c r="AO12" s="1">
        <f t="shared" si="7"/>
        <v>198</v>
      </c>
      <c r="AP12" s="12">
        <f t="shared" si="7"/>
        <v>85</v>
      </c>
      <c r="AQ12" s="1">
        <f t="shared" si="7"/>
        <v>143</v>
      </c>
      <c r="AR12" s="12">
        <f t="shared" si="7"/>
        <v>574</v>
      </c>
      <c r="AS12" s="1">
        <f t="shared" si="7"/>
        <v>656</v>
      </c>
      <c r="AT12" s="12">
        <f t="shared" si="7"/>
        <v>278</v>
      </c>
      <c r="AU12" s="1">
        <f t="shared" si="7"/>
        <v>253</v>
      </c>
      <c r="AV12" s="12">
        <f t="shared" si="7"/>
        <v>459</v>
      </c>
      <c r="AW12" s="1">
        <f t="shared" si="7"/>
        <v>412</v>
      </c>
      <c r="AX12" s="12">
        <f t="shared" si="7"/>
        <v>124</v>
      </c>
      <c r="AY12" s="1">
        <f t="shared" si="7"/>
        <v>102</v>
      </c>
      <c r="AZ12" s="12">
        <f t="shared" si="7"/>
        <v>557</v>
      </c>
      <c r="BA12" s="1">
        <f t="shared" si="7"/>
        <v>339</v>
      </c>
      <c r="BB12" s="12">
        <f t="shared" si="7"/>
        <v>456</v>
      </c>
      <c r="BC12" s="1">
        <f t="shared" si="7"/>
        <v>195</v>
      </c>
      <c r="BD12" s="12">
        <f t="shared" si="7"/>
        <v>1236</v>
      </c>
      <c r="BE12" s="1">
        <f t="shared" si="7"/>
        <v>1287</v>
      </c>
      <c r="BF12" s="51">
        <f t="shared" si="7"/>
        <v>5804</v>
      </c>
      <c r="BG12" s="47">
        <f t="shared" si="7"/>
        <v>5326</v>
      </c>
      <c r="BH12" s="274"/>
      <c r="BI12" s="133" t="s">
        <v>22</v>
      </c>
      <c r="BJ12" s="125">
        <f t="shared" ref="BJ12:CK12" si="8">B12/B33</f>
        <v>1.4345114345114346E-2</v>
      </c>
      <c r="BK12" s="126">
        <f t="shared" si="8"/>
        <v>0</v>
      </c>
      <c r="BL12" s="127">
        <f t="shared" si="8"/>
        <v>1.9930517462058879E-2</v>
      </c>
      <c r="BM12" s="128">
        <f t="shared" si="8"/>
        <v>4.9504950495049506E-4</v>
      </c>
      <c r="BN12" s="125">
        <f t="shared" si="8"/>
        <v>1.4292300599354541E-2</v>
      </c>
      <c r="BO12" s="126">
        <f t="shared" si="8"/>
        <v>0</v>
      </c>
      <c r="BP12" s="127">
        <f t="shared" si="8"/>
        <v>1.345357776463631E-2</v>
      </c>
      <c r="BQ12" s="128">
        <f t="shared" si="8"/>
        <v>1.2996785005814351E-3</v>
      </c>
      <c r="BR12" s="125">
        <f t="shared" si="8"/>
        <v>1.8567639257294429E-2</v>
      </c>
      <c r="BS12" s="126">
        <f t="shared" si="8"/>
        <v>3.7735849056603774E-3</v>
      </c>
      <c r="BT12" s="127">
        <f t="shared" si="8"/>
        <v>2.7188328912466843E-2</v>
      </c>
      <c r="BU12" s="125">
        <f t="shared" si="8"/>
        <v>5.1157125456760049E-3</v>
      </c>
      <c r="BV12" s="129">
        <f t="shared" si="8"/>
        <v>1.8023540951446787E-2</v>
      </c>
      <c r="BW12" s="130">
        <f t="shared" si="8"/>
        <v>2.3882307986243792E-3</v>
      </c>
      <c r="BX12" s="125">
        <f t="shared" si="8"/>
        <v>1.1273957158962795E-2</v>
      </c>
      <c r="BY12" s="126">
        <f t="shared" si="8"/>
        <v>4.391582799634035E-3</v>
      </c>
      <c r="BZ12" s="127">
        <f t="shared" si="8"/>
        <v>1.7288693743139408E-2</v>
      </c>
      <c r="CA12" s="128">
        <f t="shared" si="8"/>
        <v>4.4541122850631863E-3</v>
      </c>
      <c r="CB12" s="125">
        <f t="shared" si="8"/>
        <v>5.2788844621513946E-2</v>
      </c>
      <c r="CC12" s="126">
        <f t="shared" si="8"/>
        <v>2.8632784538296348E-3</v>
      </c>
      <c r="CD12" s="127">
        <f t="shared" si="8"/>
        <v>2.814636107760354E-2</v>
      </c>
      <c r="CE12" s="128">
        <f t="shared" si="8"/>
        <v>2.7326137450471378E-3</v>
      </c>
      <c r="CF12" s="125">
        <f t="shared" si="8"/>
        <v>2.8971740679173592E-2</v>
      </c>
      <c r="CG12" s="126">
        <f t="shared" si="8"/>
        <v>9.5571838165020712E-3</v>
      </c>
      <c r="CH12" s="127">
        <f t="shared" si="8"/>
        <v>1.8645175343062512E-2</v>
      </c>
      <c r="CI12" s="125">
        <f t="shared" si="8"/>
        <v>4.6793921423276498E-3</v>
      </c>
      <c r="CJ12" s="131">
        <f t="shared" si="8"/>
        <v>1.7964071856287425E-2</v>
      </c>
      <c r="CK12" s="132">
        <f t="shared" si="8"/>
        <v>3.0797917474151746E-3</v>
      </c>
      <c r="CN12" s="226"/>
      <c r="CO12" s="226"/>
    </row>
    <row r="13" spans="1:93" ht="14.1" thickTop="1">
      <c r="A13" s="142" t="s">
        <v>23</v>
      </c>
      <c r="B13" s="192">
        <v>345</v>
      </c>
      <c r="C13" s="193">
        <v>260</v>
      </c>
      <c r="D13" s="194">
        <v>136</v>
      </c>
      <c r="E13" s="195">
        <v>70</v>
      </c>
      <c r="F13" s="192">
        <v>39</v>
      </c>
      <c r="G13" s="196">
        <v>17</v>
      </c>
      <c r="H13" s="194">
        <v>247</v>
      </c>
      <c r="I13" s="195">
        <v>218</v>
      </c>
      <c r="J13" s="192">
        <v>14</v>
      </c>
      <c r="K13" s="196">
        <v>170</v>
      </c>
      <c r="L13" s="194">
        <v>48</v>
      </c>
      <c r="M13" s="192">
        <v>44</v>
      </c>
      <c r="N13" s="197">
        <v>237</v>
      </c>
      <c r="O13" s="198">
        <v>322</v>
      </c>
      <c r="P13" s="192">
        <v>123</v>
      </c>
      <c r="Q13" s="196">
        <v>108</v>
      </c>
      <c r="R13" s="194">
        <v>167</v>
      </c>
      <c r="S13" s="195">
        <v>181</v>
      </c>
      <c r="T13" s="192">
        <v>69</v>
      </c>
      <c r="U13" s="196">
        <v>56</v>
      </c>
      <c r="V13" s="194">
        <v>326</v>
      </c>
      <c r="W13" s="195">
        <v>116</v>
      </c>
      <c r="X13" s="192">
        <v>236</v>
      </c>
      <c r="Y13" s="196">
        <v>75</v>
      </c>
      <c r="Z13" s="194">
        <v>541</v>
      </c>
      <c r="AA13" s="192">
        <v>527</v>
      </c>
      <c r="AB13" s="168">
        <f t="shared" si="3"/>
        <v>2528</v>
      </c>
      <c r="AC13" s="169">
        <f t="shared" si="4"/>
        <v>2164</v>
      </c>
      <c r="BI13" s="142" t="s">
        <v>23</v>
      </c>
      <c r="BJ13" s="125">
        <f t="shared" ref="BJ13:CK13" si="9">B13/B33</f>
        <v>1.7931392931392932E-2</v>
      </c>
      <c r="BK13" s="126">
        <f t="shared" si="9"/>
        <v>2.3883887562006247E-2</v>
      </c>
      <c r="BL13" s="127">
        <f t="shared" si="9"/>
        <v>2.4867434631559701E-2</v>
      </c>
      <c r="BM13" s="128">
        <f t="shared" si="9"/>
        <v>1.7326732673267328E-2</v>
      </c>
      <c r="BN13" s="125">
        <f t="shared" si="9"/>
        <v>1.7980636237897647E-2</v>
      </c>
      <c r="BO13" s="126">
        <f t="shared" si="9"/>
        <v>1.1643835616438357E-2</v>
      </c>
      <c r="BP13" s="127">
        <f t="shared" si="9"/>
        <v>1.8258426966292134E-2</v>
      </c>
      <c r="BQ13" s="128">
        <f t="shared" si="9"/>
        <v>1.491210069088173E-2</v>
      </c>
      <c r="BR13" s="125">
        <f t="shared" si="9"/>
        <v>1.8567639257294429E-2</v>
      </c>
      <c r="BS13" s="126">
        <f t="shared" si="9"/>
        <v>0.12830188679245283</v>
      </c>
      <c r="BT13" s="127">
        <f t="shared" si="9"/>
        <v>3.1830238726790451E-2</v>
      </c>
      <c r="BU13" s="125">
        <f t="shared" si="9"/>
        <v>1.0718635809987821E-2</v>
      </c>
      <c r="BV13" s="129">
        <f t="shared" si="9"/>
        <v>2.9058361942128495E-2</v>
      </c>
      <c r="BW13" s="130">
        <f t="shared" si="9"/>
        <v>3.0760412686282001E-2</v>
      </c>
      <c r="BX13" s="125">
        <f t="shared" si="9"/>
        <v>2.7733934611048477E-2</v>
      </c>
      <c r="BY13" s="126">
        <f t="shared" si="9"/>
        <v>1.9762122598353155E-2</v>
      </c>
      <c r="BZ13" s="127">
        <f t="shared" si="9"/>
        <v>2.2914379802414928E-2</v>
      </c>
      <c r="CA13" s="128">
        <f t="shared" si="9"/>
        <v>1.8748705199917132E-2</v>
      </c>
      <c r="CB13" s="125">
        <f t="shared" si="9"/>
        <v>6.872509960159362E-2</v>
      </c>
      <c r="CC13" s="126">
        <f t="shared" si="9"/>
        <v>4.0085898353614889E-2</v>
      </c>
      <c r="CD13" s="127">
        <f t="shared" si="9"/>
        <v>6.554081222356252E-2</v>
      </c>
      <c r="CE13" s="128">
        <f t="shared" si="9"/>
        <v>1.5849159721273397E-2</v>
      </c>
      <c r="CF13" s="125">
        <f t="shared" si="9"/>
        <v>5.6043695084303013E-2</v>
      </c>
      <c r="CG13" s="126">
        <f t="shared" si="9"/>
        <v>2.3892959541255178E-2</v>
      </c>
      <c r="CH13" s="127">
        <f t="shared" si="9"/>
        <v>2.3567850141581356E-2</v>
      </c>
      <c r="CI13" s="125">
        <f t="shared" si="9"/>
        <v>2.4416234247590807E-2</v>
      </c>
      <c r="CJ13" s="131">
        <f t="shared" si="9"/>
        <v>2.6418367453574527E-2</v>
      </c>
      <c r="CK13" s="132">
        <f t="shared" si="9"/>
        <v>2.2668943338117135E-2</v>
      </c>
      <c r="CN13" s="226"/>
      <c r="CO13" s="226"/>
    </row>
    <row r="14" spans="1:93" ht="14.1" thickBot="1">
      <c r="A14" s="133" t="s">
        <v>24</v>
      </c>
      <c r="B14" s="185">
        <v>538</v>
      </c>
      <c r="C14" s="186">
        <v>369</v>
      </c>
      <c r="D14" s="187">
        <v>185</v>
      </c>
      <c r="E14" s="188">
        <v>167</v>
      </c>
      <c r="F14" s="185">
        <v>61</v>
      </c>
      <c r="G14" s="189">
        <v>68</v>
      </c>
      <c r="H14" s="187">
        <v>440</v>
      </c>
      <c r="I14" s="188">
        <v>572</v>
      </c>
      <c r="J14" s="185">
        <v>30</v>
      </c>
      <c r="K14" s="189">
        <v>28</v>
      </c>
      <c r="L14" s="187">
        <v>37</v>
      </c>
      <c r="M14" s="185">
        <v>99</v>
      </c>
      <c r="N14" s="190">
        <v>337</v>
      </c>
      <c r="O14" s="191">
        <v>334</v>
      </c>
      <c r="P14" s="185">
        <v>155</v>
      </c>
      <c r="Q14" s="189">
        <v>145</v>
      </c>
      <c r="R14" s="187">
        <v>292</v>
      </c>
      <c r="S14" s="188">
        <v>231</v>
      </c>
      <c r="T14" s="185">
        <v>55</v>
      </c>
      <c r="U14" s="189">
        <v>46</v>
      </c>
      <c r="V14" s="187">
        <v>231</v>
      </c>
      <c r="W14" s="188">
        <v>223</v>
      </c>
      <c r="X14" s="185">
        <v>220</v>
      </c>
      <c r="Y14" s="189">
        <v>120</v>
      </c>
      <c r="Z14" s="187">
        <v>695</v>
      </c>
      <c r="AA14" s="185">
        <v>760</v>
      </c>
      <c r="AB14" s="168">
        <f t="shared" si="3"/>
        <v>3276</v>
      </c>
      <c r="AC14" s="169">
        <f t="shared" si="4"/>
        <v>3162</v>
      </c>
      <c r="AE14" t="s">
        <v>51</v>
      </c>
      <c r="BI14" s="133" t="s">
        <v>24</v>
      </c>
      <c r="BJ14" s="125">
        <f t="shared" ref="BJ14:CK14" si="10">B14/B33</f>
        <v>2.7962577962577964E-2</v>
      </c>
      <c r="BK14" s="126">
        <f t="shared" si="10"/>
        <v>3.3896748116847328E-2</v>
      </c>
      <c r="BL14" s="127">
        <f t="shared" si="10"/>
        <v>3.3827025050283413E-2</v>
      </c>
      <c r="BM14" s="128">
        <f t="shared" si="10"/>
        <v>4.1336633663366339E-2</v>
      </c>
      <c r="BN14" s="125">
        <f t="shared" si="10"/>
        <v>2.8123559243891195E-2</v>
      </c>
      <c r="BO14" s="126">
        <f t="shared" si="10"/>
        <v>4.6575342465753428E-2</v>
      </c>
      <c r="BP14" s="127">
        <f t="shared" si="10"/>
        <v>3.2525133057362508E-2</v>
      </c>
      <c r="BQ14" s="128">
        <f t="shared" si="10"/>
        <v>3.9127163280662153E-2</v>
      </c>
      <c r="BR14" s="125">
        <f t="shared" si="10"/>
        <v>3.9787798408488062E-2</v>
      </c>
      <c r="BS14" s="126">
        <f t="shared" si="10"/>
        <v>2.1132075471698115E-2</v>
      </c>
      <c r="BT14" s="127">
        <f t="shared" si="10"/>
        <v>2.4535809018567639E-2</v>
      </c>
      <c r="BU14" s="125">
        <f t="shared" si="10"/>
        <v>2.4116930572472595E-2</v>
      </c>
      <c r="BV14" s="129">
        <f t="shared" si="10"/>
        <v>4.1319274153997054E-2</v>
      </c>
      <c r="BW14" s="130">
        <f t="shared" si="10"/>
        <v>3.1906763469621707E-2</v>
      </c>
      <c r="BX14" s="125">
        <f t="shared" si="10"/>
        <v>3.4949267192784669E-2</v>
      </c>
      <c r="BY14" s="126">
        <f t="shared" si="10"/>
        <v>2.6532479414455627E-2</v>
      </c>
      <c r="BZ14" s="127">
        <f t="shared" si="10"/>
        <v>4.0065861690450053E-2</v>
      </c>
      <c r="CA14" s="128">
        <f t="shared" si="10"/>
        <v>2.3927905531385955E-2</v>
      </c>
      <c r="CB14" s="125">
        <f t="shared" si="10"/>
        <v>5.4780876494023904E-2</v>
      </c>
      <c r="CC14" s="126">
        <f t="shared" si="10"/>
        <v>3.2927702219040803E-2</v>
      </c>
      <c r="CD14" s="127">
        <f t="shared" si="10"/>
        <v>4.6441495778045835E-2</v>
      </c>
      <c r="CE14" s="128">
        <f t="shared" si="10"/>
        <v>3.0468643257275583E-2</v>
      </c>
      <c r="CF14" s="125">
        <f t="shared" si="10"/>
        <v>5.2244122536214674E-2</v>
      </c>
      <c r="CG14" s="126">
        <f t="shared" si="10"/>
        <v>3.8228735266008285E-2</v>
      </c>
      <c r="CH14" s="127">
        <f t="shared" si="10"/>
        <v>3.0276628185580485E-2</v>
      </c>
      <c r="CI14" s="125">
        <f t="shared" si="10"/>
        <v>3.5211267605633804E-2</v>
      </c>
      <c r="CJ14" s="131">
        <f t="shared" si="10"/>
        <v>3.4235194532401168E-2</v>
      </c>
      <c r="CK14" s="132">
        <f t="shared" si="10"/>
        <v>3.3123474507914225E-2</v>
      </c>
      <c r="CN14" s="226"/>
      <c r="CO14" s="226"/>
    </row>
    <row r="15" spans="1:93" ht="15" thickTop="1" thickBot="1">
      <c r="A15" s="142" t="s">
        <v>25</v>
      </c>
      <c r="B15" s="192">
        <v>822</v>
      </c>
      <c r="C15" s="193">
        <v>440</v>
      </c>
      <c r="D15" s="194">
        <v>289</v>
      </c>
      <c r="E15" s="195">
        <v>154</v>
      </c>
      <c r="F15" s="192">
        <v>110</v>
      </c>
      <c r="G15" s="196">
        <v>55</v>
      </c>
      <c r="H15" s="194">
        <v>648</v>
      </c>
      <c r="I15" s="195">
        <v>563</v>
      </c>
      <c r="J15" s="192">
        <v>27</v>
      </c>
      <c r="K15" s="196">
        <v>67</v>
      </c>
      <c r="L15" s="194">
        <v>28</v>
      </c>
      <c r="M15" s="192">
        <v>138</v>
      </c>
      <c r="N15" s="197">
        <v>404</v>
      </c>
      <c r="O15" s="198">
        <v>433</v>
      </c>
      <c r="P15" s="192">
        <v>217</v>
      </c>
      <c r="Q15" s="196">
        <v>131</v>
      </c>
      <c r="R15" s="194">
        <v>363</v>
      </c>
      <c r="S15" s="195">
        <v>339</v>
      </c>
      <c r="T15" s="192">
        <v>66</v>
      </c>
      <c r="U15" s="196">
        <v>63</v>
      </c>
      <c r="V15" s="194">
        <v>175</v>
      </c>
      <c r="W15" s="195">
        <v>266</v>
      </c>
      <c r="X15" s="192">
        <v>225</v>
      </c>
      <c r="Y15" s="196">
        <v>153</v>
      </c>
      <c r="Z15" s="194">
        <v>1008</v>
      </c>
      <c r="AA15" s="192">
        <v>909</v>
      </c>
      <c r="AB15" s="168">
        <f t="shared" si="3"/>
        <v>4382</v>
      </c>
      <c r="AC15" s="169">
        <f t="shared" si="4"/>
        <v>3711</v>
      </c>
      <c r="AE15" s="309" t="s">
        <v>2</v>
      </c>
      <c r="AF15" s="303" t="s">
        <v>3</v>
      </c>
      <c r="AG15" s="304"/>
      <c r="AH15" s="303" t="s">
        <v>4</v>
      </c>
      <c r="AI15" s="304"/>
      <c r="AJ15" s="303" t="s">
        <v>5</v>
      </c>
      <c r="AK15" s="304"/>
      <c r="AL15" s="303" t="s">
        <v>6</v>
      </c>
      <c r="AM15" s="304"/>
      <c r="AN15" s="303" t="s">
        <v>7</v>
      </c>
      <c r="AO15" s="304"/>
      <c r="AP15" s="303" t="s">
        <v>8</v>
      </c>
      <c r="AQ15" s="304"/>
      <c r="AR15" s="303" t="s">
        <v>9</v>
      </c>
      <c r="AS15" s="304"/>
      <c r="AT15" s="303" t="s">
        <v>10</v>
      </c>
      <c r="AU15" s="304"/>
      <c r="AV15" s="303" t="s">
        <v>11</v>
      </c>
      <c r="AW15" s="304"/>
      <c r="AX15" s="303" t="s">
        <v>12</v>
      </c>
      <c r="AY15" s="304"/>
      <c r="AZ15" s="303" t="s">
        <v>13</v>
      </c>
      <c r="BA15" s="304"/>
      <c r="BB15" s="303" t="s">
        <v>14</v>
      </c>
      <c r="BC15" s="304"/>
      <c r="BD15" s="305" t="s">
        <v>15</v>
      </c>
      <c r="BE15" s="306"/>
      <c r="BF15" s="307" t="s">
        <v>16</v>
      </c>
      <c r="BG15" s="308"/>
      <c r="BI15" s="142" t="s">
        <v>25</v>
      </c>
      <c r="BJ15" s="125">
        <f t="shared" ref="BJ15:CK15" si="11">B15/B33</f>
        <v>4.2723492723492726E-2</v>
      </c>
      <c r="BK15" s="126">
        <f t="shared" si="11"/>
        <v>4.0418886643395185E-2</v>
      </c>
      <c r="BL15" s="127">
        <f t="shared" si="11"/>
        <v>5.284329859206436E-2</v>
      </c>
      <c r="BM15" s="128">
        <f t="shared" si="11"/>
        <v>3.8118811881188118E-2</v>
      </c>
      <c r="BN15" s="125">
        <f t="shared" si="11"/>
        <v>5.0714615029967727E-2</v>
      </c>
      <c r="BO15" s="126">
        <f t="shared" si="11"/>
        <v>3.7671232876712327E-2</v>
      </c>
      <c r="BP15" s="127">
        <f t="shared" si="11"/>
        <v>4.7900650502661145E-2</v>
      </c>
      <c r="BQ15" s="128">
        <f t="shared" si="11"/>
        <v>3.851152609617621E-2</v>
      </c>
      <c r="BR15" s="125">
        <f t="shared" si="11"/>
        <v>3.580901856763926E-2</v>
      </c>
      <c r="BS15" s="126">
        <f t="shared" si="11"/>
        <v>5.0566037735849056E-2</v>
      </c>
      <c r="BT15" s="127">
        <f t="shared" si="11"/>
        <v>1.8567639257294429E-2</v>
      </c>
      <c r="BU15" s="125">
        <f t="shared" si="11"/>
        <v>3.3617539585870888E-2</v>
      </c>
      <c r="BV15" s="129">
        <f t="shared" si="11"/>
        <v>4.9534085335948996E-2</v>
      </c>
      <c r="BW15" s="130">
        <f t="shared" si="11"/>
        <v>4.1364157432174246E-2</v>
      </c>
      <c r="BX15" s="125">
        <f t="shared" si="11"/>
        <v>4.8928974069898531E-2</v>
      </c>
      <c r="BY15" s="126">
        <f t="shared" si="11"/>
        <v>2.3970722781335774E-2</v>
      </c>
      <c r="BZ15" s="127">
        <f t="shared" si="11"/>
        <v>4.9807903402854008E-2</v>
      </c>
      <c r="CA15" s="128">
        <f t="shared" si="11"/>
        <v>3.5114978247358611E-2</v>
      </c>
      <c r="CB15" s="125">
        <f t="shared" si="11"/>
        <v>6.5737051792828682E-2</v>
      </c>
      <c r="CC15" s="126">
        <f t="shared" si="11"/>
        <v>4.5096635647816748E-2</v>
      </c>
      <c r="CD15" s="127">
        <f t="shared" si="11"/>
        <v>3.5182951347004422E-2</v>
      </c>
      <c r="CE15" s="128">
        <f t="shared" si="11"/>
        <v>3.6343762809126927E-2</v>
      </c>
      <c r="CF15" s="125">
        <f t="shared" si="11"/>
        <v>5.3431488957492279E-2</v>
      </c>
      <c r="CG15" s="126">
        <f t="shared" si="11"/>
        <v>4.8741637464160562E-2</v>
      </c>
      <c r="CH15" s="127">
        <f t="shared" si="11"/>
        <v>4.3912001742539751E-2</v>
      </c>
      <c r="CI15" s="125">
        <f t="shared" si="11"/>
        <v>4.2114529280948852E-2</v>
      </c>
      <c r="CJ15" s="131">
        <f t="shared" si="11"/>
        <v>4.5793230293340023E-2</v>
      </c>
      <c r="CK15" s="132">
        <f t="shared" si="11"/>
        <v>3.8874514199516035E-2</v>
      </c>
      <c r="CN15" s="226"/>
      <c r="CO15" s="226"/>
    </row>
    <row r="16" spans="1:93" ht="15" thickTop="1" thickBot="1">
      <c r="A16" s="133" t="s">
        <v>26</v>
      </c>
      <c r="B16" s="185">
        <v>1414</v>
      </c>
      <c r="C16" s="186">
        <v>559</v>
      </c>
      <c r="D16" s="187">
        <v>394</v>
      </c>
      <c r="E16" s="188">
        <v>202</v>
      </c>
      <c r="F16" s="185">
        <v>132</v>
      </c>
      <c r="G16" s="189">
        <v>70</v>
      </c>
      <c r="H16" s="187">
        <v>731</v>
      </c>
      <c r="I16" s="188">
        <v>635</v>
      </c>
      <c r="J16" s="185">
        <v>35</v>
      </c>
      <c r="K16" s="189">
        <v>86</v>
      </c>
      <c r="L16" s="187">
        <v>48</v>
      </c>
      <c r="M16" s="185">
        <v>225</v>
      </c>
      <c r="N16" s="190">
        <v>453</v>
      </c>
      <c r="O16" s="191">
        <v>655</v>
      </c>
      <c r="P16" s="185">
        <v>256</v>
      </c>
      <c r="Q16" s="189">
        <v>219</v>
      </c>
      <c r="R16" s="187">
        <v>482</v>
      </c>
      <c r="S16" s="188">
        <v>481</v>
      </c>
      <c r="T16" s="185">
        <v>35</v>
      </c>
      <c r="U16" s="189">
        <v>71</v>
      </c>
      <c r="V16" s="187">
        <v>148</v>
      </c>
      <c r="W16" s="188">
        <v>402</v>
      </c>
      <c r="X16" s="185">
        <v>232</v>
      </c>
      <c r="Y16" s="189">
        <v>144</v>
      </c>
      <c r="Z16" s="187">
        <v>1395</v>
      </c>
      <c r="AA16" s="185">
        <v>1329</v>
      </c>
      <c r="AB16" s="168">
        <f t="shared" si="3"/>
        <v>5755</v>
      </c>
      <c r="AC16" s="169">
        <f t="shared" si="4"/>
        <v>5078</v>
      </c>
      <c r="AE16" s="310"/>
      <c r="AF16" s="235" t="s">
        <v>17</v>
      </c>
      <c r="AG16" s="236" t="s">
        <v>18</v>
      </c>
      <c r="AH16" s="237" t="s">
        <v>17</v>
      </c>
      <c r="AI16" s="238" t="s">
        <v>18</v>
      </c>
      <c r="AJ16" s="235" t="s">
        <v>17</v>
      </c>
      <c r="AK16" s="236" t="s">
        <v>18</v>
      </c>
      <c r="AL16" s="237" t="s">
        <v>17</v>
      </c>
      <c r="AM16" s="238" t="s">
        <v>18</v>
      </c>
      <c r="AN16" s="235" t="s">
        <v>17</v>
      </c>
      <c r="AO16" s="236" t="s">
        <v>18</v>
      </c>
      <c r="AP16" s="237" t="s">
        <v>17</v>
      </c>
      <c r="AQ16" s="235" t="s">
        <v>18</v>
      </c>
      <c r="AR16" s="239" t="s">
        <v>17</v>
      </c>
      <c r="AS16" s="240" t="s">
        <v>18</v>
      </c>
      <c r="AT16" s="235" t="s">
        <v>17</v>
      </c>
      <c r="AU16" s="236" t="s">
        <v>18</v>
      </c>
      <c r="AV16" s="237" t="s">
        <v>17</v>
      </c>
      <c r="AW16" s="238" t="s">
        <v>18</v>
      </c>
      <c r="AX16" s="235" t="s">
        <v>17</v>
      </c>
      <c r="AY16" s="236" t="s">
        <v>18</v>
      </c>
      <c r="AZ16" s="237" t="s">
        <v>17</v>
      </c>
      <c r="BA16" s="238" t="s">
        <v>18</v>
      </c>
      <c r="BB16" s="235" t="s">
        <v>17</v>
      </c>
      <c r="BC16" s="236" t="s">
        <v>18</v>
      </c>
      <c r="BD16" s="241" t="s">
        <v>17</v>
      </c>
      <c r="BE16" s="242" t="s">
        <v>18</v>
      </c>
      <c r="BF16" s="243" t="s">
        <v>17</v>
      </c>
      <c r="BG16" s="244" t="s">
        <v>18</v>
      </c>
      <c r="BI16" s="133" t="s">
        <v>26</v>
      </c>
      <c r="BJ16" s="125">
        <f t="shared" ref="BJ16:CK16" si="12">B16/B33</f>
        <v>7.3492723492723497E-2</v>
      </c>
      <c r="BK16" s="126">
        <f t="shared" si="12"/>
        <v>5.1350358258313432E-2</v>
      </c>
      <c r="BL16" s="127">
        <f t="shared" si="12"/>
        <v>7.204242091790089E-2</v>
      </c>
      <c r="BM16" s="128">
        <f t="shared" si="12"/>
        <v>0.05</v>
      </c>
      <c r="BN16" s="125">
        <f t="shared" si="12"/>
        <v>6.0857538035961271E-2</v>
      </c>
      <c r="BO16" s="126">
        <f t="shared" si="12"/>
        <v>4.7945205479452052E-2</v>
      </c>
      <c r="BP16" s="127">
        <f t="shared" si="12"/>
        <v>5.4036073329390893E-2</v>
      </c>
      <c r="BQ16" s="128">
        <f t="shared" si="12"/>
        <v>4.3436623572063751E-2</v>
      </c>
      <c r="BR16" s="125">
        <f t="shared" si="12"/>
        <v>4.6419098143236075E-2</v>
      </c>
      <c r="BS16" s="126">
        <f t="shared" si="12"/>
        <v>6.4905660377358496E-2</v>
      </c>
      <c r="BT16" s="127">
        <f t="shared" si="12"/>
        <v>3.1830238726790451E-2</v>
      </c>
      <c r="BU16" s="125">
        <f t="shared" si="12"/>
        <v>5.4811205846528627E-2</v>
      </c>
      <c r="BV16" s="129">
        <f t="shared" si="12"/>
        <v>5.5541932319764592E-2</v>
      </c>
      <c r="BW16" s="130">
        <f t="shared" si="12"/>
        <v>6.2571646923958738E-2</v>
      </c>
      <c r="BX16" s="125">
        <f t="shared" si="12"/>
        <v>5.7722660653889514E-2</v>
      </c>
      <c r="BY16" s="126">
        <f t="shared" si="12"/>
        <v>4.0073193046660564E-2</v>
      </c>
      <c r="BZ16" s="127">
        <f t="shared" si="12"/>
        <v>6.6136114160263451E-2</v>
      </c>
      <c r="CA16" s="128">
        <f t="shared" si="12"/>
        <v>4.982390718873006E-2</v>
      </c>
      <c r="CB16" s="125">
        <f t="shared" si="12"/>
        <v>3.48605577689243E-2</v>
      </c>
      <c r="CC16" s="126">
        <f t="shared" si="12"/>
        <v>5.0823192555476022E-2</v>
      </c>
      <c r="CD16" s="127">
        <f t="shared" si="12"/>
        <v>2.9754724567752314E-2</v>
      </c>
      <c r="CE16" s="128">
        <f t="shared" si="12"/>
        <v>5.4925536275447467E-2</v>
      </c>
      <c r="CF16" s="125">
        <f t="shared" si="12"/>
        <v>5.5093801947280932E-2</v>
      </c>
      <c r="CG16" s="126">
        <f t="shared" si="12"/>
        <v>4.5874482319209937E-2</v>
      </c>
      <c r="CH16" s="127">
        <f t="shared" si="12"/>
        <v>6.0771073840121981E-2</v>
      </c>
      <c r="CI16" s="125">
        <f t="shared" si="12"/>
        <v>6.1573387694588581E-2</v>
      </c>
      <c r="CJ16" s="131">
        <f t="shared" si="12"/>
        <v>6.0141497110491063E-2</v>
      </c>
      <c r="CK16" s="132">
        <f t="shared" si="12"/>
        <v>5.3194498276783186E-2</v>
      </c>
      <c r="CN16" s="226"/>
      <c r="CO16" s="226"/>
    </row>
    <row r="17" spans="1:93" ht="14.1" thickTop="1">
      <c r="A17" s="142" t="s">
        <v>27</v>
      </c>
      <c r="B17" s="199">
        <v>1535</v>
      </c>
      <c r="C17" s="193">
        <v>549</v>
      </c>
      <c r="D17" s="194">
        <v>456</v>
      </c>
      <c r="E17" s="195">
        <v>231</v>
      </c>
      <c r="F17" s="192">
        <v>211</v>
      </c>
      <c r="G17" s="196">
        <v>90</v>
      </c>
      <c r="H17" s="194">
        <v>987</v>
      </c>
      <c r="I17" s="195">
        <v>848</v>
      </c>
      <c r="J17" s="192">
        <v>46</v>
      </c>
      <c r="K17" s="196">
        <v>149</v>
      </c>
      <c r="L17" s="194">
        <v>52</v>
      </c>
      <c r="M17" s="192">
        <v>458</v>
      </c>
      <c r="N17" s="197">
        <v>564</v>
      </c>
      <c r="O17" s="200">
        <v>892</v>
      </c>
      <c r="P17" s="192">
        <v>291</v>
      </c>
      <c r="Q17" s="196">
        <v>312</v>
      </c>
      <c r="R17" s="194">
        <v>538</v>
      </c>
      <c r="S17" s="195">
        <v>652</v>
      </c>
      <c r="T17" s="192">
        <v>60</v>
      </c>
      <c r="U17" s="196">
        <v>89</v>
      </c>
      <c r="V17" s="194">
        <v>191</v>
      </c>
      <c r="W17" s="201">
        <v>674</v>
      </c>
      <c r="X17" s="192">
        <v>287</v>
      </c>
      <c r="Y17" s="196">
        <v>146</v>
      </c>
      <c r="Z17" s="194">
        <v>1570</v>
      </c>
      <c r="AA17" s="192">
        <v>1246</v>
      </c>
      <c r="AB17" s="168">
        <f t="shared" si="3"/>
        <v>6788</v>
      </c>
      <c r="AC17" s="169">
        <f t="shared" si="4"/>
        <v>6336</v>
      </c>
      <c r="AE17" s="246" t="s">
        <v>33</v>
      </c>
      <c r="AF17" s="247">
        <f t="shared" ref="AF17:AU19" si="13">SUMIF($A$9:$A$32,$AE17,B$9:B$32)</f>
        <v>1615</v>
      </c>
      <c r="AG17" s="248">
        <f t="shared" si="13"/>
        <v>883</v>
      </c>
      <c r="AH17" s="249">
        <f t="shared" si="13"/>
        <v>434</v>
      </c>
      <c r="AI17" s="250">
        <f t="shared" si="13"/>
        <v>349</v>
      </c>
      <c r="AJ17" s="247">
        <f t="shared" si="13"/>
        <v>176</v>
      </c>
      <c r="AK17" s="251">
        <f t="shared" si="13"/>
        <v>109</v>
      </c>
      <c r="AL17" s="249">
        <f t="shared" si="13"/>
        <v>1203</v>
      </c>
      <c r="AM17" s="250">
        <f t="shared" si="13"/>
        <v>1405</v>
      </c>
      <c r="AN17" s="247">
        <f t="shared" si="13"/>
        <v>63</v>
      </c>
      <c r="AO17" s="251">
        <f t="shared" si="13"/>
        <v>68</v>
      </c>
      <c r="AP17" s="249">
        <f t="shared" si="13"/>
        <v>158</v>
      </c>
      <c r="AQ17" s="247">
        <f t="shared" si="13"/>
        <v>351</v>
      </c>
      <c r="AR17" s="252">
        <f t="shared" si="13"/>
        <v>657</v>
      </c>
      <c r="AS17" s="253">
        <f t="shared" si="13"/>
        <v>768</v>
      </c>
      <c r="AT17" s="247">
        <f t="shared" si="13"/>
        <v>377</v>
      </c>
      <c r="AU17" s="251">
        <f t="shared" si="13"/>
        <v>455</v>
      </c>
      <c r="AV17" s="249">
        <f t="shared" ref="AP17:BE19" si="14">SUMIF($A$9:$A$32,$AE17,R$9:R$32)</f>
        <v>604</v>
      </c>
      <c r="AW17" s="250">
        <f t="shared" si="14"/>
        <v>851</v>
      </c>
      <c r="AX17" s="247">
        <f t="shared" si="14"/>
        <v>73</v>
      </c>
      <c r="AY17" s="251">
        <f t="shared" si="14"/>
        <v>137</v>
      </c>
      <c r="AZ17" s="249">
        <f t="shared" si="14"/>
        <v>429</v>
      </c>
      <c r="BA17" s="250">
        <f t="shared" si="14"/>
        <v>687</v>
      </c>
      <c r="BB17" s="247">
        <f t="shared" si="14"/>
        <v>329</v>
      </c>
      <c r="BC17" s="251">
        <f t="shared" si="14"/>
        <v>252</v>
      </c>
      <c r="BD17" s="20">
        <f t="shared" si="14"/>
        <v>2059</v>
      </c>
      <c r="BE17" s="254">
        <f t="shared" si="14"/>
        <v>1829</v>
      </c>
      <c r="BF17" s="255">
        <f>AF17+AH17+AJ17+AL17+AN17+AP17+AR17+AT17+AV17+AX17+AZ17+BB17+BD17</f>
        <v>8177</v>
      </c>
      <c r="BG17" s="256">
        <f>AG17+AI17+AK17+AM17+AO17+AQ17+AS17+AU17+AW17+AY17+BA17+BC17+BE17</f>
        <v>8144</v>
      </c>
      <c r="BI17" s="142" t="s">
        <v>27</v>
      </c>
      <c r="BJ17" s="125">
        <f t="shared" ref="BJ17:CK17" si="15">B17/B33</f>
        <v>7.9781704781704779E-2</v>
      </c>
      <c r="BK17" s="126">
        <f t="shared" si="15"/>
        <v>5.0431747198236267E-2</v>
      </c>
      <c r="BL17" s="127">
        <f t="shared" si="15"/>
        <v>8.3379045529347232E-2</v>
      </c>
      <c r="BM17" s="128">
        <f t="shared" si="15"/>
        <v>5.717821782178218E-2</v>
      </c>
      <c r="BN17" s="125">
        <f t="shared" si="15"/>
        <v>9.727985246657446E-2</v>
      </c>
      <c r="BO17" s="126">
        <f t="shared" si="15"/>
        <v>6.1643835616438353E-2</v>
      </c>
      <c r="BP17" s="127">
        <f t="shared" si="15"/>
        <v>7.2959787108219987E-2</v>
      </c>
      <c r="BQ17" s="128">
        <f t="shared" si="15"/>
        <v>5.8006703604897736E-2</v>
      </c>
      <c r="BR17" s="125">
        <f t="shared" si="15"/>
        <v>6.1007957559681698E-2</v>
      </c>
      <c r="BS17" s="126">
        <f t="shared" si="15"/>
        <v>0.11245283018867924</v>
      </c>
      <c r="BT17" s="127">
        <f t="shared" si="15"/>
        <v>3.4482758620689655E-2</v>
      </c>
      <c r="BU17" s="125">
        <f t="shared" si="15"/>
        <v>0.11157125456760049</v>
      </c>
      <c r="BV17" s="129">
        <f t="shared" si="15"/>
        <v>6.91515448749387E-2</v>
      </c>
      <c r="BW17" s="130">
        <f t="shared" si="15"/>
        <v>8.5212074894917847E-2</v>
      </c>
      <c r="BX17" s="125">
        <f t="shared" si="15"/>
        <v>6.5614430665163467E-2</v>
      </c>
      <c r="BY17" s="126">
        <f t="shared" si="15"/>
        <v>5.7090576395242454E-2</v>
      </c>
      <c r="BZ17" s="127">
        <f t="shared" si="15"/>
        <v>7.3819978046103185E-2</v>
      </c>
      <c r="CA17" s="128">
        <f t="shared" si="15"/>
        <v>6.7536772322353431E-2</v>
      </c>
      <c r="CB17" s="125">
        <f t="shared" si="15"/>
        <v>5.9760956175298807E-2</v>
      </c>
      <c r="CC17" s="126">
        <f t="shared" si="15"/>
        <v>6.3707945597709384E-2</v>
      </c>
      <c r="CD17" s="127">
        <f t="shared" si="15"/>
        <v>3.839967832730197E-2</v>
      </c>
      <c r="CE17" s="128">
        <f t="shared" si="15"/>
        <v>9.2089083208088535E-2</v>
      </c>
      <c r="CF17" s="125">
        <f t="shared" si="15"/>
        <v>6.8154832581334604E-2</v>
      </c>
      <c r="CG17" s="126">
        <f t="shared" si="15"/>
        <v>4.6511627906976744E-2</v>
      </c>
      <c r="CH17" s="127">
        <f t="shared" si="15"/>
        <v>6.8394685253757345E-2</v>
      </c>
      <c r="CI17" s="125">
        <f t="shared" si="15"/>
        <v>5.772794662713121E-2</v>
      </c>
      <c r="CJ17" s="131">
        <f t="shared" si="15"/>
        <v>7.0936660709993632E-2</v>
      </c>
      <c r="CK17" s="132">
        <f t="shared" si="15"/>
        <v>6.6372654801437239E-2</v>
      </c>
      <c r="CN17" s="226"/>
      <c r="CO17" s="226"/>
    </row>
    <row r="18" spans="1:93">
      <c r="A18" s="133" t="s">
        <v>28</v>
      </c>
      <c r="B18" s="202">
        <v>1577</v>
      </c>
      <c r="C18" s="186">
        <v>838</v>
      </c>
      <c r="D18" s="187">
        <v>514</v>
      </c>
      <c r="E18" s="188">
        <v>204</v>
      </c>
      <c r="F18" s="185">
        <v>172</v>
      </c>
      <c r="G18" s="189">
        <v>76</v>
      </c>
      <c r="H18" s="187">
        <v>1025</v>
      </c>
      <c r="I18" s="188">
        <v>939</v>
      </c>
      <c r="J18" s="185">
        <v>41</v>
      </c>
      <c r="K18" s="186">
        <v>85</v>
      </c>
      <c r="L18" s="187">
        <v>79</v>
      </c>
      <c r="M18" s="185">
        <v>396</v>
      </c>
      <c r="N18" s="190">
        <v>617</v>
      </c>
      <c r="O18" s="203">
        <v>809</v>
      </c>
      <c r="P18" s="185">
        <v>347</v>
      </c>
      <c r="Q18" s="186">
        <v>315</v>
      </c>
      <c r="R18" s="187">
        <v>601</v>
      </c>
      <c r="S18" s="188">
        <v>621</v>
      </c>
      <c r="T18" s="194">
        <v>57</v>
      </c>
      <c r="U18" s="185">
        <v>95</v>
      </c>
      <c r="V18" s="187">
        <v>214</v>
      </c>
      <c r="W18" s="204">
        <v>669</v>
      </c>
      <c r="X18" s="185">
        <v>304</v>
      </c>
      <c r="Y18" s="189">
        <v>184</v>
      </c>
      <c r="Z18" s="187">
        <v>1577</v>
      </c>
      <c r="AA18" s="185">
        <v>1296</v>
      </c>
      <c r="AB18" s="168">
        <f t="shared" si="3"/>
        <v>7125</v>
      </c>
      <c r="AC18" s="169">
        <f t="shared" si="4"/>
        <v>6527</v>
      </c>
      <c r="AE18" s="258" t="s">
        <v>34</v>
      </c>
      <c r="AF18" s="247">
        <f t="shared" si="13"/>
        <v>1670</v>
      </c>
      <c r="AG18" s="259">
        <f t="shared" si="13"/>
        <v>849</v>
      </c>
      <c r="AH18" s="260">
        <f t="shared" si="13"/>
        <v>388</v>
      </c>
      <c r="AI18" s="261">
        <f t="shared" si="13"/>
        <v>356</v>
      </c>
      <c r="AJ18" s="262">
        <f t="shared" si="13"/>
        <v>158</v>
      </c>
      <c r="AK18" s="263">
        <f t="shared" si="13"/>
        <v>148</v>
      </c>
      <c r="AL18" s="260">
        <f t="shared" si="13"/>
        <v>1182</v>
      </c>
      <c r="AM18" s="261">
        <f t="shared" si="13"/>
        <v>1294</v>
      </c>
      <c r="AN18" s="262">
        <f t="shared" si="13"/>
        <v>50</v>
      </c>
      <c r="AO18" s="263">
        <f t="shared" si="13"/>
        <v>57</v>
      </c>
      <c r="AP18" s="260">
        <f t="shared" si="14"/>
        <v>135</v>
      </c>
      <c r="AQ18" s="262">
        <f t="shared" si="14"/>
        <v>285</v>
      </c>
      <c r="AR18" s="264">
        <f t="shared" si="14"/>
        <v>626</v>
      </c>
      <c r="AS18" s="265">
        <f t="shared" si="14"/>
        <v>877</v>
      </c>
      <c r="AT18" s="262">
        <f t="shared" si="14"/>
        <v>307</v>
      </c>
      <c r="AU18" s="263">
        <f t="shared" si="14"/>
        <v>635</v>
      </c>
      <c r="AV18" s="260">
        <f t="shared" si="14"/>
        <v>512</v>
      </c>
      <c r="AW18" s="261">
        <f t="shared" si="14"/>
        <v>952</v>
      </c>
      <c r="AX18" s="262">
        <f t="shared" si="14"/>
        <v>93</v>
      </c>
      <c r="AY18" s="263">
        <f t="shared" si="14"/>
        <v>137</v>
      </c>
      <c r="AZ18" s="260">
        <f t="shared" si="14"/>
        <v>392</v>
      </c>
      <c r="BA18" s="261">
        <f t="shared" si="14"/>
        <v>528</v>
      </c>
      <c r="BB18" s="262">
        <f t="shared" si="14"/>
        <v>282</v>
      </c>
      <c r="BC18" s="263">
        <f t="shared" si="14"/>
        <v>320</v>
      </c>
      <c r="BD18" s="260">
        <f t="shared" si="14"/>
        <v>1951</v>
      </c>
      <c r="BE18" s="262">
        <f t="shared" si="14"/>
        <v>1551</v>
      </c>
      <c r="BF18" s="266">
        <f>SUM(AF18,AH18,AJ18,AL18,AN18,AP18,AR18,AT18,AV18,AX18,AZ18,BB18,BD18)</f>
        <v>7746</v>
      </c>
      <c r="BG18" s="16">
        <f>SUM(AG18,AI18,AK18,AM18,AO18,AQ18,AS18,AU18,AW18,AY18,BA18,BC18,BE18)</f>
        <v>7989</v>
      </c>
      <c r="BI18" s="133" t="s">
        <v>28</v>
      </c>
      <c r="BJ18" s="125">
        <f t="shared" ref="BJ18:CK18" si="16">B18/B33</f>
        <v>8.1964656964656962E-2</v>
      </c>
      <c r="BK18" s="126">
        <f t="shared" si="16"/>
        <v>7.6979606834466294E-2</v>
      </c>
      <c r="BL18" s="127">
        <f t="shared" si="16"/>
        <v>9.3984275004571224E-2</v>
      </c>
      <c r="BM18" s="128">
        <f t="shared" si="16"/>
        <v>5.0495049504950498E-2</v>
      </c>
      <c r="BN18" s="125">
        <f t="shared" si="16"/>
        <v>7.9299216228676805E-2</v>
      </c>
      <c r="BO18" s="126">
        <f t="shared" si="16"/>
        <v>5.2054794520547946E-2</v>
      </c>
      <c r="BP18" s="127">
        <f t="shared" si="16"/>
        <v>7.5768775872264937E-2</v>
      </c>
      <c r="BQ18" s="128">
        <f t="shared" si="16"/>
        <v>6.4231479581366713E-2</v>
      </c>
      <c r="BR18" s="125">
        <f t="shared" si="16"/>
        <v>5.4376657824933686E-2</v>
      </c>
      <c r="BS18" s="126">
        <f t="shared" si="16"/>
        <v>6.4150943396226415E-2</v>
      </c>
      <c r="BT18" s="127">
        <f t="shared" si="16"/>
        <v>5.2387267904509281E-2</v>
      </c>
      <c r="BU18" s="125">
        <f t="shared" si="16"/>
        <v>9.6467722289890381E-2</v>
      </c>
      <c r="BV18" s="129">
        <f t="shared" si="16"/>
        <v>7.5649828347229039E-2</v>
      </c>
      <c r="BW18" s="130">
        <f t="shared" si="16"/>
        <v>7.72831486434849E-2</v>
      </c>
      <c r="BX18" s="125">
        <f t="shared" si="16"/>
        <v>7.8241262683201807E-2</v>
      </c>
      <c r="BY18" s="126">
        <f t="shared" si="16"/>
        <v>5.7639524245196708E-2</v>
      </c>
      <c r="BZ18" s="127">
        <f t="shared" si="16"/>
        <v>8.2464324917672888E-2</v>
      </c>
      <c r="CA18" s="128">
        <f t="shared" si="16"/>
        <v>6.432566811684276E-2</v>
      </c>
      <c r="CB18" s="125">
        <f t="shared" si="16"/>
        <v>5.6772908366533863E-2</v>
      </c>
      <c r="CC18" s="126">
        <f t="shared" si="16"/>
        <v>6.8002863278453826E-2</v>
      </c>
      <c r="CD18" s="127">
        <f t="shared" si="16"/>
        <v>4.3023723361479693E-2</v>
      </c>
      <c r="CE18" s="128">
        <f t="shared" si="16"/>
        <v>9.1405929771826752E-2</v>
      </c>
      <c r="CF18" s="125">
        <f t="shared" si="16"/>
        <v>7.2191878413678467E-2</v>
      </c>
      <c r="CG18" s="126">
        <f t="shared" si="16"/>
        <v>5.8617394074546032E-2</v>
      </c>
      <c r="CH18" s="127">
        <f t="shared" si="16"/>
        <v>6.8699629710302773E-2</v>
      </c>
      <c r="CI18" s="125">
        <f t="shared" si="16"/>
        <v>6.0044477390659746E-2</v>
      </c>
      <c r="CJ18" s="131">
        <f t="shared" si="16"/>
        <v>7.4458413016898137E-2</v>
      </c>
      <c r="CK18" s="132">
        <f t="shared" si="16"/>
        <v>6.8373471889043691E-2</v>
      </c>
      <c r="CN18" s="226"/>
      <c r="CO18" s="226"/>
    </row>
    <row r="19" spans="1:93" ht="14.1" thickBot="1">
      <c r="A19" s="142" t="s">
        <v>29</v>
      </c>
      <c r="B19" s="199">
        <v>1609</v>
      </c>
      <c r="C19" s="193">
        <v>778</v>
      </c>
      <c r="D19" s="194">
        <v>526</v>
      </c>
      <c r="E19" s="195">
        <v>291</v>
      </c>
      <c r="F19" s="192">
        <v>163</v>
      </c>
      <c r="G19" s="196">
        <v>89</v>
      </c>
      <c r="H19" s="194">
        <v>1093</v>
      </c>
      <c r="I19" s="195">
        <v>1024</v>
      </c>
      <c r="J19" s="192">
        <v>51</v>
      </c>
      <c r="K19" s="193">
        <v>136</v>
      </c>
      <c r="L19" s="194">
        <v>86</v>
      </c>
      <c r="M19" s="192">
        <v>349</v>
      </c>
      <c r="N19" s="197">
        <v>671</v>
      </c>
      <c r="O19" s="200">
        <v>776</v>
      </c>
      <c r="P19" s="192">
        <v>360</v>
      </c>
      <c r="Q19" s="193">
        <v>295</v>
      </c>
      <c r="R19" s="194">
        <v>565</v>
      </c>
      <c r="S19" s="195">
        <v>716</v>
      </c>
      <c r="T19" s="192">
        <v>73</v>
      </c>
      <c r="U19" s="196">
        <v>76</v>
      </c>
      <c r="V19" s="194">
        <v>284</v>
      </c>
      <c r="W19" s="201">
        <v>581</v>
      </c>
      <c r="X19" s="192">
        <v>283</v>
      </c>
      <c r="Y19" s="196">
        <v>219</v>
      </c>
      <c r="Z19" s="194">
        <v>1663</v>
      </c>
      <c r="AA19" s="192">
        <v>1988</v>
      </c>
      <c r="AB19" s="168">
        <f t="shared" si="3"/>
        <v>7427</v>
      </c>
      <c r="AC19" s="169">
        <f t="shared" si="4"/>
        <v>7318</v>
      </c>
      <c r="AE19" s="291" t="s">
        <v>50</v>
      </c>
      <c r="AF19" s="247">
        <f t="shared" si="13"/>
        <v>0</v>
      </c>
      <c r="AG19" s="267">
        <f t="shared" si="13"/>
        <v>0</v>
      </c>
      <c r="AH19" s="268">
        <f t="shared" si="13"/>
        <v>0</v>
      </c>
      <c r="AI19" s="269">
        <f t="shared" si="13"/>
        <v>0</v>
      </c>
      <c r="AJ19" s="270">
        <f t="shared" si="13"/>
        <v>0</v>
      </c>
      <c r="AK19" s="271">
        <f t="shared" si="13"/>
        <v>0</v>
      </c>
      <c r="AL19" s="268">
        <f t="shared" si="13"/>
        <v>0</v>
      </c>
      <c r="AM19" s="269">
        <f t="shared" si="13"/>
        <v>0</v>
      </c>
      <c r="AN19" s="270">
        <f t="shared" si="13"/>
        <v>0</v>
      </c>
      <c r="AO19" s="271">
        <f t="shared" si="13"/>
        <v>0</v>
      </c>
      <c r="AP19" s="268">
        <f t="shared" si="14"/>
        <v>0</v>
      </c>
      <c r="AQ19" s="270">
        <f t="shared" si="14"/>
        <v>0</v>
      </c>
      <c r="AR19" s="272">
        <f t="shared" si="14"/>
        <v>0</v>
      </c>
      <c r="AS19" s="273">
        <f t="shared" si="14"/>
        <v>0</v>
      </c>
      <c r="AT19" s="270">
        <f t="shared" si="14"/>
        <v>0</v>
      </c>
      <c r="AU19" s="271">
        <f t="shared" si="14"/>
        <v>0</v>
      </c>
      <c r="AV19" s="268">
        <f t="shared" si="14"/>
        <v>0</v>
      </c>
      <c r="AW19" s="269">
        <f t="shared" si="14"/>
        <v>0</v>
      </c>
      <c r="AX19" s="270">
        <f t="shared" si="14"/>
        <v>0</v>
      </c>
      <c r="AY19" s="271">
        <f t="shared" si="14"/>
        <v>0</v>
      </c>
      <c r="AZ19" s="268">
        <f t="shared" si="14"/>
        <v>0</v>
      </c>
      <c r="BA19" s="269">
        <f t="shared" si="14"/>
        <v>0</v>
      </c>
      <c r="BB19" s="270">
        <f t="shared" si="14"/>
        <v>0</v>
      </c>
      <c r="BC19" s="271">
        <f t="shared" si="14"/>
        <v>0</v>
      </c>
      <c r="BD19" s="268">
        <f t="shared" si="14"/>
        <v>0</v>
      </c>
      <c r="BE19" s="270">
        <f t="shared" si="14"/>
        <v>0</v>
      </c>
      <c r="BF19" s="266">
        <f>SUM(AF19,AH19,AJ19,AL19,AN19,AP19,AR19,AT19,AV19,AX19,AZ19,BB19,BD19)</f>
        <v>0</v>
      </c>
      <c r="BG19" s="16">
        <f>SUM(AG19,AI19,AK19,AM19,AO19,AQ19,AS19,AU19,AW19,AY19,BA19,BC19,BE19)</f>
        <v>0</v>
      </c>
      <c r="BI19" s="142" t="s">
        <v>29</v>
      </c>
      <c r="BJ19" s="125">
        <f t="shared" ref="BJ19:CK19" si="17">B19/B33</f>
        <v>8.3627858627858626E-2</v>
      </c>
      <c r="BK19" s="126">
        <f t="shared" si="17"/>
        <v>7.1467940474003303E-2</v>
      </c>
      <c r="BL19" s="127">
        <f t="shared" si="17"/>
        <v>9.6178460413238256E-2</v>
      </c>
      <c r="BM19" s="128">
        <f t="shared" si="17"/>
        <v>7.2029702970297024E-2</v>
      </c>
      <c r="BN19" s="125">
        <f t="shared" si="17"/>
        <v>7.514983863531581E-2</v>
      </c>
      <c r="BO19" s="126">
        <f t="shared" si="17"/>
        <v>6.095890410958904E-2</v>
      </c>
      <c r="BP19" s="127">
        <f t="shared" si="17"/>
        <v>8.0795387344766406E-2</v>
      </c>
      <c r="BQ19" s="128">
        <f t="shared" si="17"/>
        <v>7.0045830768178399E-2</v>
      </c>
      <c r="BR19" s="125">
        <f t="shared" si="17"/>
        <v>6.7639257294429711E-2</v>
      </c>
      <c r="BS19" s="126">
        <f t="shared" si="17"/>
        <v>0.10264150943396226</v>
      </c>
      <c r="BT19" s="127">
        <f t="shared" si="17"/>
        <v>5.7029177718832889E-2</v>
      </c>
      <c r="BU19" s="125">
        <f t="shared" si="17"/>
        <v>8.5018270401948842E-2</v>
      </c>
      <c r="BV19" s="129">
        <f t="shared" si="17"/>
        <v>8.2270720941638065E-2</v>
      </c>
      <c r="BW19" s="130">
        <f t="shared" si="17"/>
        <v>7.4130683989300727E-2</v>
      </c>
      <c r="BX19" s="125">
        <f t="shared" si="17"/>
        <v>8.1172491544532127E-2</v>
      </c>
      <c r="BY19" s="126">
        <f t="shared" si="17"/>
        <v>5.3979871912168347E-2</v>
      </c>
      <c r="BZ19" s="127">
        <f t="shared" si="17"/>
        <v>7.7524698133918768E-2</v>
      </c>
      <c r="CA19" s="128">
        <f t="shared" si="17"/>
        <v>7.416614874663352E-2</v>
      </c>
      <c r="CB19" s="125">
        <f t="shared" si="17"/>
        <v>7.2709163346613551E-2</v>
      </c>
      <c r="CC19" s="126">
        <f t="shared" si="17"/>
        <v>5.4402290622763062E-2</v>
      </c>
      <c r="CD19" s="127">
        <f t="shared" si="17"/>
        <v>5.7096903900281465E-2</v>
      </c>
      <c r="CE19" s="128">
        <f t="shared" si="17"/>
        <v>7.9382429293619342E-2</v>
      </c>
      <c r="CF19" s="125">
        <f t="shared" si="17"/>
        <v>6.7204939444312509E-2</v>
      </c>
      <c r="CG19" s="126">
        <f t="shared" si="17"/>
        <v>6.9767441860465115E-2</v>
      </c>
      <c r="CH19" s="127">
        <f t="shared" si="17"/>
        <v>7.2446090176432151E-2</v>
      </c>
      <c r="CI19" s="125">
        <f t="shared" si="17"/>
        <v>9.2105263157894732E-2</v>
      </c>
      <c r="CJ19" s="131">
        <f t="shared" si="17"/>
        <v>7.7614404698456485E-2</v>
      </c>
      <c r="CK19" s="132">
        <f t="shared" si="17"/>
        <v>7.6659578257089286E-2</v>
      </c>
      <c r="CN19" s="226"/>
      <c r="CO19" s="226"/>
    </row>
    <row r="20" spans="1:93" ht="15" thickTop="1" thickBot="1">
      <c r="A20" s="133" t="s">
        <v>30</v>
      </c>
      <c r="B20" s="202">
        <v>1515</v>
      </c>
      <c r="C20" s="186">
        <v>813</v>
      </c>
      <c r="D20" s="187">
        <v>472</v>
      </c>
      <c r="E20" s="188">
        <v>238</v>
      </c>
      <c r="F20" s="185">
        <v>190</v>
      </c>
      <c r="G20" s="189">
        <v>133</v>
      </c>
      <c r="H20" s="187">
        <v>1140</v>
      </c>
      <c r="I20" s="188">
        <v>1089</v>
      </c>
      <c r="J20" s="185">
        <v>54</v>
      </c>
      <c r="K20" s="186">
        <v>79</v>
      </c>
      <c r="L20" s="187">
        <v>112</v>
      </c>
      <c r="M20" s="185">
        <v>364</v>
      </c>
      <c r="N20" s="190">
        <v>700</v>
      </c>
      <c r="O20" s="203">
        <v>770</v>
      </c>
      <c r="P20" s="185">
        <v>457</v>
      </c>
      <c r="Q20" s="186">
        <v>363</v>
      </c>
      <c r="R20" s="187">
        <v>674</v>
      </c>
      <c r="S20" s="188">
        <v>710</v>
      </c>
      <c r="T20" s="185">
        <v>61</v>
      </c>
      <c r="U20" s="189">
        <v>82</v>
      </c>
      <c r="V20" s="187">
        <v>333</v>
      </c>
      <c r="W20" s="204">
        <v>661</v>
      </c>
      <c r="X20" s="185">
        <v>349</v>
      </c>
      <c r="Y20" s="189">
        <v>210</v>
      </c>
      <c r="Z20" s="187">
        <v>1779</v>
      </c>
      <c r="AA20" s="185">
        <v>2066</v>
      </c>
      <c r="AB20" s="168">
        <f t="shared" si="3"/>
        <v>7836</v>
      </c>
      <c r="AC20" s="169">
        <f t="shared" si="4"/>
        <v>7578</v>
      </c>
      <c r="AE20" s="295" t="s">
        <v>42</v>
      </c>
      <c r="AF20" s="12">
        <f t="shared" ref="AF20:BG20" si="18">SUM(AF17:AF19)</f>
        <v>3285</v>
      </c>
      <c r="AG20" s="1">
        <f t="shared" si="18"/>
        <v>1732</v>
      </c>
      <c r="AH20" s="12">
        <f t="shared" si="18"/>
        <v>822</v>
      </c>
      <c r="AI20" s="1">
        <f t="shared" si="18"/>
        <v>705</v>
      </c>
      <c r="AJ20" s="12">
        <f t="shared" si="18"/>
        <v>334</v>
      </c>
      <c r="AK20" s="1">
        <f t="shared" si="18"/>
        <v>257</v>
      </c>
      <c r="AL20" s="12">
        <f t="shared" si="18"/>
        <v>2385</v>
      </c>
      <c r="AM20" s="1">
        <f t="shared" si="18"/>
        <v>2699</v>
      </c>
      <c r="AN20" s="12">
        <f t="shared" si="18"/>
        <v>113</v>
      </c>
      <c r="AO20" s="1">
        <f t="shared" si="18"/>
        <v>125</v>
      </c>
      <c r="AP20" s="12">
        <f t="shared" si="18"/>
        <v>293</v>
      </c>
      <c r="AQ20" s="1">
        <f t="shared" si="18"/>
        <v>636</v>
      </c>
      <c r="AR20" s="12">
        <f t="shared" si="18"/>
        <v>1283</v>
      </c>
      <c r="AS20" s="1">
        <f t="shared" si="18"/>
        <v>1645</v>
      </c>
      <c r="AT20" s="12">
        <f t="shared" si="18"/>
        <v>684</v>
      </c>
      <c r="AU20" s="1">
        <f t="shared" si="18"/>
        <v>1090</v>
      </c>
      <c r="AV20" s="12">
        <f t="shared" si="18"/>
        <v>1116</v>
      </c>
      <c r="AW20" s="1">
        <f t="shared" si="18"/>
        <v>1803</v>
      </c>
      <c r="AX20" s="12">
        <f t="shared" si="18"/>
        <v>166</v>
      </c>
      <c r="AY20" s="1">
        <f t="shared" si="18"/>
        <v>274</v>
      </c>
      <c r="AZ20" s="12">
        <f t="shared" si="18"/>
        <v>821</v>
      </c>
      <c r="BA20" s="1">
        <f t="shared" si="18"/>
        <v>1215</v>
      </c>
      <c r="BB20" s="12">
        <f t="shared" si="18"/>
        <v>611</v>
      </c>
      <c r="BC20" s="1">
        <f t="shared" si="18"/>
        <v>572</v>
      </c>
      <c r="BD20" s="12">
        <f t="shared" si="18"/>
        <v>4010</v>
      </c>
      <c r="BE20" s="1">
        <f t="shared" si="18"/>
        <v>3380</v>
      </c>
      <c r="BF20" s="51">
        <f t="shared" si="18"/>
        <v>15923</v>
      </c>
      <c r="BG20" s="47">
        <f t="shared" si="18"/>
        <v>16133</v>
      </c>
      <c r="BI20" s="133" t="s">
        <v>30</v>
      </c>
      <c r="BJ20" s="125">
        <f t="shared" ref="BJ20:CK20" si="19">B20/B33</f>
        <v>7.874220374220374E-2</v>
      </c>
      <c r="BK20" s="126">
        <f t="shared" si="19"/>
        <v>7.4683079184273374E-2</v>
      </c>
      <c r="BL20" s="127">
        <f t="shared" si="19"/>
        <v>8.6304626074236612E-2</v>
      </c>
      <c r="BM20" s="128">
        <f t="shared" si="19"/>
        <v>5.8910891089108908E-2</v>
      </c>
      <c r="BN20" s="125">
        <f t="shared" si="19"/>
        <v>8.7597971415398795E-2</v>
      </c>
      <c r="BO20" s="126">
        <f t="shared" si="19"/>
        <v>9.1095890410958905E-2</v>
      </c>
      <c r="BP20" s="127">
        <f t="shared" si="19"/>
        <v>8.4269662921348312E-2</v>
      </c>
      <c r="BQ20" s="128">
        <f t="shared" si="19"/>
        <v>7.4492099322799099E-2</v>
      </c>
      <c r="BR20" s="125">
        <f t="shared" si="19"/>
        <v>7.161803713527852E-2</v>
      </c>
      <c r="BS20" s="126">
        <f t="shared" si="19"/>
        <v>5.9622641509433964E-2</v>
      </c>
      <c r="BT20" s="127">
        <f t="shared" si="19"/>
        <v>7.4270557029177717E-2</v>
      </c>
      <c r="BU20" s="125">
        <f t="shared" si="19"/>
        <v>8.8672350791717411E-2</v>
      </c>
      <c r="BV20" s="129">
        <f t="shared" si="19"/>
        <v>8.5826385483079942E-2</v>
      </c>
      <c r="BW20" s="130">
        <f t="shared" si="19"/>
        <v>7.3557508597630869E-2</v>
      </c>
      <c r="BX20" s="125">
        <f t="shared" si="19"/>
        <v>0.10304396843291995</v>
      </c>
      <c r="BY20" s="126">
        <f t="shared" si="19"/>
        <v>6.6422689844464769E-2</v>
      </c>
      <c r="BZ20" s="127">
        <f t="shared" si="19"/>
        <v>9.2480790340285404E-2</v>
      </c>
      <c r="CA20" s="128">
        <f t="shared" si="19"/>
        <v>7.354464470685726E-2</v>
      </c>
      <c r="CB20" s="125">
        <f t="shared" si="19"/>
        <v>6.0756972111553786E-2</v>
      </c>
      <c r="CC20" s="126">
        <f t="shared" si="19"/>
        <v>5.8697208303507518E-2</v>
      </c>
      <c r="CD20" s="127">
        <f t="shared" si="19"/>
        <v>6.6948130277442702E-2</v>
      </c>
      <c r="CE20" s="128">
        <f t="shared" si="19"/>
        <v>9.0312884273807903E-2</v>
      </c>
      <c r="CF20" s="125">
        <f t="shared" si="19"/>
        <v>8.2878176205176915E-2</v>
      </c>
      <c r="CG20" s="126">
        <f t="shared" si="19"/>
        <v>6.6900286715514498E-2</v>
      </c>
      <c r="CH20" s="127">
        <f t="shared" si="19"/>
        <v>7.7499455456327596E-2</v>
      </c>
      <c r="CI20" s="125">
        <f t="shared" si="19"/>
        <v>9.5719051148999257E-2</v>
      </c>
      <c r="CJ20" s="131">
        <f t="shared" si="19"/>
        <v>8.1888578863215974E-2</v>
      </c>
      <c r="CK20" s="132">
        <f t="shared" si="19"/>
        <v>7.9383203611946243E-2</v>
      </c>
      <c r="CN20" s="226"/>
      <c r="CO20" s="226"/>
    </row>
    <row r="21" spans="1:93" ht="14.1" thickTop="1">
      <c r="A21" s="142" t="s">
        <v>31</v>
      </c>
      <c r="B21" s="199">
        <v>1545</v>
      </c>
      <c r="C21" s="193">
        <v>888</v>
      </c>
      <c r="D21" s="194">
        <v>426</v>
      </c>
      <c r="E21" s="195">
        <v>331</v>
      </c>
      <c r="F21" s="192">
        <v>244</v>
      </c>
      <c r="G21" s="196">
        <v>105</v>
      </c>
      <c r="H21" s="194">
        <v>1208</v>
      </c>
      <c r="I21" s="195">
        <v>1321</v>
      </c>
      <c r="J21" s="192">
        <v>79</v>
      </c>
      <c r="K21" s="193">
        <v>84</v>
      </c>
      <c r="L21" s="194">
        <v>164</v>
      </c>
      <c r="M21" s="192">
        <v>377</v>
      </c>
      <c r="N21" s="197">
        <v>743</v>
      </c>
      <c r="O21" s="200">
        <v>790</v>
      </c>
      <c r="P21" s="192">
        <v>482</v>
      </c>
      <c r="Q21" s="193">
        <v>392</v>
      </c>
      <c r="R21" s="194">
        <v>640</v>
      </c>
      <c r="S21" s="195">
        <v>680</v>
      </c>
      <c r="T21" s="192">
        <v>69</v>
      </c>
      <c r="U21" s="196">
        <v>71</v>
      </c>
      <c r="V21" s="194">
        <v>365</v>
      </c>
      <c r="W21" s="201">
        <v>511</v>
      </c>
      <c r="X21" s="192">
        <v>360</v>
      </c>
      <c r="Y21" s="196">
        <v>138</v>
      </c>
      <c r="Z21" s="194">
        <v>1831</v>
      </c>
      <c r="AA21" s="192">
        <v>2122</v>
      </c>
      <c r="AB21" s="168">
        <f t="shared" si="3"/>
        <v>8156</v>
      </c>
      <c r="AC21" s="169">
        <f t="shared" si="4"/>
        <v>7810</v>
      </c>
      <c r="BI21" s="142" t="s">
        <v>31</v>
      </c>
      <c r="BJ21" s="125">
        <f t="shared" ref="BJ21:CK21" si="20">B21/B33</f>
        <v>8.0301455301455299E-2</v>
      </c>
      <c r="BK21" s="126">
        <f t="shared" si="20"/>
        <v>8.1572662134852106E-2</v>
      </c>
      <c r="BL21" s="127">
        <f t="shared" si="20"/>
        <v>7.7893582007679651E-2</v>
      </c>
      <c r="BM21" s="128">
        <f t="shared" si="20"/>
        <v>8.1930693069306934E-2</v>
      </c>
      <c r="BN21" s="125">
        <f t="shared" si="20"/>
        <v>0.11249423697556478</v>
      </c>
      <c r="BO21" s="126">
        <f t="shared" si="20"/>
        <v>7.1917808219178078E-2</v>
      </c>
      <c r="BP21" s="127">
        <f t="shared" si="20"/>
        <v>8.9296274393849795E-2</v>
      </c>
      <c r="BQ21" s="128">
        <f t="shared" si="20"/>
        <v>9.036185785621452E-2</v>
      </c>
      <c r="BR21" s="125">
        <f t="shared" si="20"/>
        <v>0.10477453580901856</v>
      </c>
      <c r="BS21" s="126">
        <f t="shared" si="20"/>
        <v>6.3396226415094334E-2</v>
      </c>
      <c r="BT21" s="127">
        <f t="shared" si="20"/>
        <v>0.10875331564986737</v>
      </c>
      <c r="BU21" s="125">
        <f t="shared" si="20"/>
        <v>9.1839220462850188E-2</v>
      </c>
      <c r="BV21" s="129">
        <f t="shared" si="20"/>
        <v>9.1098577734183422E-2</v>
      </c>
      <c r="BW21" s="130">
        <f t="shared" si="20"/>
        <v>7.5468093236530379E-2</v>
      </c>
      <c r="BX21" s="125">
        <f t="shared" si="20"/>
        <v>0.10868094701240136</v>
      </c>
      <c r="BY21" s="126">
        <f t="shared" si="20"/>
        <v>7.1729185727355899E-2</v>
      </c>
      <c r="BZ21" s="127">
        <f t="shared" si="20"/>
        <v>8.7815587266739853E-2</v>
      </c>
      <c r="CA21" s="128">
        <f t="shared" si="20"/>
        <v>7.0437124507975971E-2</v>
      </c>
      <c r="CB21" s="125">
        <f t="shared" si="20"/>
        <v>6.872509960159362E-2</v>
      </c>
      <c r="CC21" s="126">
        <f t="shared" si="20"/>
        <v>5.0823192555476022E-2</v>
      </c>
      <c r="CD21" s="127">
        <f t="shared" si="20"/>
        <v>7.3381584238037798E-2</v>
      </c>
      <c r="CE21" s="128">
        <f t="shared" si="20"/>
        <v>6.9818281185954359E-2</v>
      </c>
      <c r="CF21" s="125">
        <f t="shared" si="20"/>
        <v>8.5490382331987649E-2</v>
      </c>
      <c r="CG21" s="126">
        <f t="shared" si="20"/>
        <v>4.3963045555909526E-2</v>
      </c>
      <c r="CH21" s="127">
        <f t="shared" si="20"/>
        <v>7.9764757133522102E-2</v>
      </c>
      <c r="CI21" s="125">
        <f t="shared" si="20"/>
        <v>9.8313565604151221E-2</v>
      </c>
      <c r="CJ21" s="131">
        <f t="shared" si="20"/>
        <v>8.5232676009238062E-2</v>
      </c>
      <c r="CK21" s="132">
        <f t="shared" si="20"/>
        <v>8.1813515467049375E-2</v>
      </c>
      <c r="CN21" s="226"/>
      <c r="CO21" s="226"/>
    </row>
    <row r="22" spans="1:93">
      <c r="A22" s="133" t="s">
        <v>32</v>
      </c>
      <c r="B22" s="202">
        <v>1624</v>
      </c>
      <c r="C22" s="186">
        <v>1157</v>
      </c>
      <c r="D22" s="187">
        <v>475</v>
      </c>
      <c r="E22" s="188">
        <v>299</v>
      </c>
      <c r="F22" s="185">
        <v>185</v>
      </c>
      <c r="G22" s="189">
        <v>120</v>
      </c>
      <c r="H22" s="187">
        <v>1363</v>
      </c>
      <c r="I22" s="188">
        <v>1165</v>
      </c>
      <c r="J22" s="185">
        <v>85</v>
      </c>
      <c r="K22" s="186">
        <v>76</v>
      </c>
      <c r="L22" s="187">
        <v>142</v>
      </c>
      <c r="M22" s="185">
        <v>323</v>
      </c>
      <c r="N22" s="190">
        <v>695</v>
      </c>
      <c r="O22" s="203">
        <v>850</v>
      </c>
      <c r="P22" s="185">
        <v>384</v>
      </c>
      <c r="Q22" s="186">
        <v>468</v>
      </c>
      <c r="R22" s="187">
        <v>634</v>
      </c>
      <c r="S22" s="188">
        <v>1011</v>
      </c>
      <c r="T22" s="185">
        <v>58</v>
      </c>
      <c r="U22" s="189">
        <v>108</v>
      </c>
      <c r="V22" s="187">
        <v>398</v>
      </c>
      <c r="W22" s="204">
        <v>733</v>
      </c>
      <c r="X22" s="185">
        <v>295</v>
      </c>
      <c r="Y22" s="189">
        <v>245</v>
      </c>
      <c r="Z22" s="187">
        <v>2045</v>
      </c>
      <c r="AA22" s="185">
        <v>2079</v>
      </c>
      <c r="AB22" s="168">
        <f t="shared" si="3"/>
        <v>8383</v>
      </c>
      <c r="AC22" s="169">
        <f t="shared" si="4"/>
        <v>8634</v>
      </c>
      <c r="BI22" s="133" t="s">
        <v>32</v>
      </c>
      <c r="BJ22" s="125">
        <f t="shared" ref="BJ22:CK22" si="21">B22/B33</f>
        <v>8.4407484407484412E-2</v>
      </c>
      <c r="BK22" s="126">
        <f t="shared" si="21"/>
        <v>0.1062832996509278</v>
      </c>
      <c r="BL22" s="127">
        <f t="shared" si="21"/>
        <v>8.6853172426403363E-2</v>
      </c>
      <c r="BM22" s="128">
        <f t="shared" si="21"/>
        <v>7.4009900990099006E-2</v>
      </c>
      <c r="BN22" s="125">
        <f t="shared" si="21"/>
        <v>8.5292761641309361E-2</v>
      </c>
      <c r="BO22" s="126">
        <f t="shared" si="21"/>
        <v>8.2191780821917804E-2</v>
      </c>
      <c r="BP22" s="127">
        <f t="shared" si="21"/>
        <v>0.10075399172087522</v>
      </c>
      <c r="BQ22" s="128">
        <f t="shared" si="21"/>
        <v>7.9690813325124843E-2</v>
      </c>
      <c r="BR22" s="125">
        <f t="shared" si="21"/>
        <v>0.11273209549071618</v>
      </c>
      <c r="BS22" s="126">
        <f t="shared" si="21"/>
        <v>5.7358490566037736E-2</v>
      </c>
      <c r="BT22" s="127">
        <f t="shared" si="21"/>
        <v>9.4164456233421748E-2</v>
      </c>
      <c r="BU22" s="125">
        <f t="shared" si="21"/>
        <v>7.8684531059683316E-2</v>
      </c>
      <c r="BV22" s="129">
        <f t="shared" si="21"/>
        <v>8.5213339872486513E-2</v>
      </c>
      <c r="BW22" s="130">
        <f t="shared" si="21"/>
        <v>8.1199847153228893E-2</v>
      </c>
      <c r="BX22" s="125">
        <f t="shared" si="21"/>
        <v>8.6583990980834274E-2</v>
      </c>
      <c r="BY22" s="126">
        <f t="shared" si="21"/>
        <v>8.5635864592863681E-2</v>
      </c>
      <c r="BZ22" s="127">
        <f t="shared" si="21"/>
        <v>8.6992316136114162E-2</v>
      </c>
      <c r="CA22" s="128">
        <f t="shared" si="21"/>
        <v>0.10472343070229956</v>
      </c>
      <c r="CB22" s="125">
        <f t="shared" si="21"/>
        <v>5.7768924302788842E-2</v>
      </c>
      <c r="CC22" s="126">
        <f t="shared" si="21"/>
        <v>7.7308518253400141E-2</v>
      </c>
      <c r="CD22" s="127">
        <f t="shared" si="21"/>
        <v>8.0016083634901494E-2</v>
      </c>
      <c r="CE22" s="128">
        <f t="shared" si="21"/>
        <v>0.10015029375597759</v>
      </c>
      <c r="CF22" s="125">
        <f t="shared" si="21"/>
        <v>7.0054618855378767E-2</v>
      </c>
      <c r="CG22" s="126">
        <f t="shared" si="21"/>
        <v>7.8050334501433574E-2</v>
      </c>
      <c r="CH22" s="127">
        <f t="shared" si="21"/>
        <v>8.908734480505337E-2</v>
      </c>
      <c r="CI22" s="125">
        <f t="shared" si="21"/>
        <v>9.632134914751668E-2</v>
      </c>
      <c r="CJ22" s="131">
        <f t="shared" si="21"/>
        <v>8.7604894922197488E-2</v>
      </c>
      <c r="CK22" s="132">
        <f t="shared" si="21"/>
        <v>9.0445312745519119E-2</v>
      </c>
      <c r="CN22" s="226"/>
      <c r="CO22" s="226"/>
    </row>
    <row r="23" spans="1:93">
      <c r="A23" s="142" t="s">
        <v>33</v>
      </c>
      <c r="B23" s="199">
        <v>1615</v>
      </c>
      <c r="C23" s="193">
        <v>883</v>
      </c>
      <c r="D23" s="194">
        <v>434</v>
      </c>
      <c r="E23" s="195">
        <v>349</v>
      </c>
      <c r="F23" s="192">
        <v>176</v>
      </c>
      <c r="G23" s="196">
        <v>109</v>
      </c>
      <c r="H23" s="194">
        <v>1203</v>
      </c>
      <c r="I23" s="195">
        <v>1405</v>
      </c>
      <c r="J23" s="192">
        <v>63</v>
      </c>
      <c r="K23" s="193">
        <v>68</v>
      </c>
      <c r="L23" s="194">
        <v>158</v>
      </c>
      <c r="M23" s="192">
        <v>351</v>
      </c>
      <c r="N23" s="197">
        <v>657</v>
      </c>
      <c r="O23" s="200">
        <v>768</v>
      </c>
      <c r="P23" s="192">
        <v>377</v>
      </c>
      <c r="Q23" s="193">
        <v>455</v>
      </c>
      <c r="R23" s="194">
        <v>604</v>
      </c>
      <c r="S23" s="195">
        <v>851</v>
      </c>
      <c r="T23" s="192">
        <v>73</v>
      </c>
      <c r="U23" s="196">
        <v>137</v>
      </c>
      <c r="V23" s="194">
        <v>429</v>
      </c>
      <c r="W23" s="201">
        <v>687</v>
      </c>
      <c r="X23" s="192">
        <v>329</v>
      </c>
      <c r="Y23" s="196">
        <v>252</v>
      </c>
      <c r="Z23" s="194">
        <v>2059</v>
      </c>
      <c r="AA23" s="192">
        <v>1829</v>
      </c>
      <c r="AB23" s="168">
        <f t="shared" si="3"/>
        <v>8177</v>
      </c>
      <c r="AC23" s="169">
        <f t="shared" si="4"/>
        <v>8144</v>
      </c>
      <c r="BI23" s="142" t="s">
        <v>33</v>
      </c>
      <c r="BJ23" s="125">
        <f t="shared" ref="BJ23:CK23" si="22">B23/B33</f>
        <v>8.3939708939708937E-2</v>
      </c>
      <c r="BK23" s="126">
        <f t="shared" si="22"/>
        <v>8.1113356604813516E-2</v>
      </c>
      <c r="BL23" s="127">
        <f t="shared" si="22"/>
        <v>7.9356372280124335E-2</v>
      </c>
      <c r="BM23" s="128">
        <f t="shared" si="22"/>
        <v>8.638613861386138E-2</v>
      </c>
      <c r="BN23" s="125">
        <f t="shared" si="22"/>
        <v>8.1143384047948366E-2</v>
      </c>
      <c r="BO23" s="126">
        <f t="shared" si="22"/>
        <v>7.4657534246575341E-2</v>
      </c>
      <c r="BP23" s="127">
        <f t="shared" si="22"/>
        <v>8.8926670609107042E-2</v>
      </c>
      <c r="BQ23" s="128">
        <f t="shared" si="22"/>
        <v>9.6107804911416655E-2</v>
      </c>
      <c r="BR23" s="125">
        <f t="shared" si="22"/>
        <v>8.3554376657824933E-2</v>
      </c>
      <c r="BS23" s="126">
        <f t="shared" si="22"/>
        <v>5.132075471698113E-2</v>
      </c>
      <c r="BT23" s="127">
        <f t="shared" si="22"/>
        <v>0.10477453580901856</v>
      </c>
      <c r="BU23" s="125">
        <f t="shared" si="22"/>
        <v>8.5505481120584648E-2</v>
      </c>
      <c r="BV23" s="129">
        <f t="shared" si="22"/>
        <v>8.0554193231976462E-2</v>
      </c>
      <c r="BW23" s="130">
        <f t="shared" si="22"/>
        <v>7.3366450133740921E-2</v>
      </c>
      <c r="BX23" s="125">
        <f t="shared" si="22"/>
        <v>8.5005636978579477E-2</v>
      </c>
      <c r="BY23" s="126">
        <f t="shared" si="22"/>
        <v>8.3257090576395243E-2</v>
      </c>
      <c r="BZ23" s="127">
        <f t="shared" si="22"/>
        <v>8.2875960482985733E-2</v>
      </c>
      <c r="CA23" s="128">
        <f t="shared" si="22"/>
        <v>8.8149989641599341E-2</v>
      </c>
      <c r="CB23" s="125">
        <f t="shared" si="22"/>
        <v>7.2709163346613551E-2</v>
      </c>
      <c r="CC23" s="126">
        <f t="shared" si="22"/>
        <v>9.8067287043664991E-2</v>
      </c>
      <c r="CD23" s="127">
        <f t="shared" si="22"/>
        <v>8.6248492159227988E-2</v>
      </c>
      <c r="CE23" s="128">
        <f t="shared" si="22"/>
        <v>9.386528214236918E-2</v>
      </c>
      <c r="CF23" s="125">
        <f t="shared" si="22"/>
        <v>7.8128710520066494E-2</v>
      </c>
      <c r="CG23" s="126">
        <f t="shared" si="22"/>
        <v>8.0280344058617392E-2</v>
      </c>
      <c r="CH23" s="127">
        <f t="shared" si="22"/>
        <v>8.9697233718144198E-2</v>
      </c>
      <c r="CI23" s="125">
        <f t="shared" si="22"/>
        <v>8.4738695329873978E-2</v>
      </c>
      <c r="CJ23" s="131">
        <f t="shared" si="22"/>
        <v>8.5452132384445767E-2</v>
      </c>
      <c r="CK23" s="132">
        <f t="shared" si="22"/>
        <v>8.531232649982716E-2</v>
      </c>
      <c r="CN23" s="226"/>
      <c r="CO23" s="226"/>
    </row>
    <row r="24" spans="1:93">
      <c r="A24" s="133" t="s">
        <v>34</v>
      </c>
      <c r="B24" s="202">
        <v>1670</v>
      </c>
      <c r="C24" s="186">
        <v>849</v>
      </c>
      <c r="D24" s="187">
        <v>388</v>
      </c>
      <c r="E24" s="188">
        <v>356</v>
      </c>
      <c r="F24" s="185">
        <v>158</v>
      </c>
      <c r="G24" s="189">
        <v>148</v>
      </c>
      <c r="H24" s="187">
        <v>1182</v>
      </c>
      <c r="I24" s="188">
        <v>1294</v>
      </c>
      <c r="J24" s="185">
        <v>50</v>
      </c>
      <c r="K24" s="186">
        <v>57</v>
      </c>
      <c r="L24" s="187">
        <v>135</v>
      </c>
      <c r="M24" s="185">
        <v>285</v>
      </c>
      <c r="N24" s="190">
        <v>626</v>
      </c>
      <c r="O24" s="203">
        <v>877</v>
      </c>
      <c r="P24" s="185">
        <v>307</v>
      </c>
      <c r="Q24" s="186">
        <v>635</v>
      </c>
      <c r="R24" s="187">
        <v>512</v>
      </c>
      <c r="S24" s="188">
        <v>952</v>
      </c>
      <c r="T24" s="185">
        <v>93</v>
      </c>
      <c r="U24" s="189">
        <v>137</v>
      </c>
      <c r="V24" s="187">
        <v>392</v>
      </c>
      <c r="W24" s="204">
        <v>528</v>
      </c>
      <c r="X24" s="185">
        <v>282</v>
      </c>
      <c r="Y24" s="189">
        <v>320</v>
      </c>
      <c r="Z24" s="187">
        <v>1951</v>
      </c>
      <c r="AA24" s="185">
        <v>1551</v>
      </c>
      <c r="AB24" s="168">
        <f t="shared" si="3"/>
        <v>7746</v>
      </c>
      <c r="AC24" s="169">
        <f t="shared" si="4"/>
        <v>7989</v>
      </c>
      <c r="BI24" s="133" t="s">
        <v>34</v>
      </c>
      <c r="BJ24" s="125">
        <f t="shared" ref="BJ24:CK24" si="23">B24/B33</f>
        <v>8.6798336798336803E-2</v>
      </c>
      <c r="BK24" s="126">
        <f t="shared" si="23"/>
        <v>7.799007900055116E-2</v>
      </c>
      <c r="BL24" s="127">
        <f t="shared" si="23"/>
        <v>7.0945328213567374E-2</v>
      </c>
      <c r="BM24" s="128">
        <f t="shared" si="23"/>
        <v>8.8118811881188114E-2</v>
      </c>
      <c r="BN24" s="125">
        <f t="shared" si="23"/>
        <v>7.2844628861226376E-2</v>
      </c>
      <c r="BO24" s="126">
        <f t="shared" si="23"/>
        <v>0.10136986301369863</v>
      </c>
      <c r="BP24" s="127">
        <f t="shared" si="23"/>
        <v>8.7374334713187465E-2</v>
      </c>
      <c r="BQ24" s="128">
        <f t="shared" si="23"/>
        <v>8.8514946302756692E-2</v>
      </c>
      <c r="BR24" s="125">
        <f t="shared" si="23"/>
        <v>6.6312997347480113E-2</v>
      </c>
      <c r="BS24" s="126">
        <f t="shared" si="23"/>
        <v>4.3018867924528303E-2</v>
      </c>
      <c r="BT24" s="127">
        <f t="shared" si="23"/>
        <v>8.952254641909814E-2</v>
      </c>
      <c r="BU24" s="125">
        <f t="shared" si="23"/>
        <v>6.9427527405602929E-2</v>
      </c>
      <c r="BV24" s="129">
        <f t="shared" si="23"/>
        <v>7.6753310446297199E-2</v>
      </c>
      <c r="BW24" s="130">
        <f t="shared" si="23"/>
        <v>8.3779136415743222E-2</v>
      </c>
      <c r="BX24" s="125">
        <f t="shared" si="23"/>
        <v>6.922209695603157E-2</v>
      </c>
      <c r="BY24" s="126">
        <f t="shared" si="23"/>
        <v>0.1161939615736505</v>
      </c>
      <c r="BZ24" s="127">
        <f t="shared" si="23"/>
        <v>7.025246981339188E-2</v>
      </c>
      <c r="CA24" s="128">
        <f t="shared" si="23"/>
        <v>9.8611974311166362E-2</v>
      </c>
      <c r="CB24" s="125">
        <f t="shared" si="23"/>
        <v>9.2629482071713148E-2</v>
      </c>
      <c r="CC24" s="126">
        <f t="shared" si="23"/>
        <v>9.8067287043664991E-2</v>
      </c>
      <c r="CD24" s="127">
        <f t="shared" si="23"/>
        <v>7.8809811017289913E-2</v>
      </c>
      <c r="CE24" s="128">
        <f t="shared" si="23"/>
        <v>7.2141002869244436E-2</v>
      </c>
      <c r="CF24" s="125">
        <f t="shared" si="23"/>
        <v>6.6967466160056999E-2</v>
      </c>
      <c r="CG24" s="126">
        <f t="shared" si="23"/>
        <v>0.10194329404268876</v>
      </c>
      <c r="CH24" s="127">
        <f t="shared" si="23"/>
        <v>8.4992376388586366E-2</v>
      </c>
      <c r="CI24" s="125">
        <f t="shared" si="23"/>
        <v>7.1858784284655294E-2</v>
      </c>
      <c r="CJ24" s="131">
        <f t="shared" si="23"/>
        <v>8.0948051540897265E-2</v>
      </c>
      <c r="CK24" s="132">
        <f t="shared" si="23"/>
        <v>8.368862676904705E-2</v>
      </c>
      <c r="CN24" s="226"/>
      <c r="CO24" s="226"/>
    </row>
    <row r="25" spans="1:93">
      <c r="A25" s="142" t="s">
        <v>35</v>
      </c>
      <c r="B25" s="199">
        <v>1677</v>
      </c>
      <c r="C25" s="193">
        <v>920</v>
      </c>
      <c r="D25" s="194">
        <v>346</v>
      </c>
      <c r="E25" s="195">
        <v>332</v>
      </c>
      <c r="F25" s="192">
        <v>135</v>
      </c>
      <c r="G25" s="196">
        <v>130</v>
      </c>
      <c r="H25" s="194">
        <v>931</v>
      </c>
      <c r="I25" s="195">
        <v>1258</v>
      </c>
      <c r="J25" s="192">
        <v>62</v>
      </c>
      <c r="K25" s="193">
        <v>81</v>
      </c>
      <c r="L25" s="194">
        <v>140</v>
      </c>
      <c r="M25" s="192">
        <v>298</v>
      </c>
      <c r="N25" s="197">
        <v>504</v>
      </c>
      <c r="O25" s="200">
        <v>888</v>
      </c>
      <c r="P25" s="192">
        <v>260</v>
      </c>
      <c r="Q25" s="193">
        <v>596</v>
      </c>
      <c r="R25" s="194">
        <v>462</v>
      </c>
      <c r="S25" s="195">
        <v>817</v>
      </c>
      <c r="T25" s="192">
        <v>78</v>
      </c>
      <c r="U25" s="196">
        <v>116</v>
      </c>
      <c r="V25" s="194">
        <v>438</v>
      </c>
      <c r="W25" s="201">
        <v>493</v>
      </c>
      <c r="X25" s="192">
        <v>255</v>
      </c>
      <c r="Y25" s="196">
        <v>301</v>
      </c>
      <c r="Z25" s="194">
        <v>1814</v>
      </c>
      <c r="AA25" s="192">
        <v>1535</v>
      </c>
      <c r="AB25" s="168">
        <f t="shared" si="3"/>
        <v>7102</v>
      </c>
      <c r="AC25" s="169">
        <f t="shared" si="4"/>
        <v>7765</v>
      </c>
      <c r="BI25" s="142" t="s">
        <v>35</v>
      </c>
      <c r="BJ25" s="125">
        <f t="shared" ref="BJ25:CK25" si="24">B25/B33</f>
        <v>8.716216216216216E-2</v>
      </c>
      <c r="BK25" s="126">
        <f t="shared" si="24"/>
        <v>8.4512217527099032E-2</v>
      </c>
      <c r="BL25" s="127">
        <f t="shared" si="24"/>
        <v>6.3265679283232762E-2</v>
      </c>
      <c r="BM25" s="128">
        <f t="shared" si="24"/>
        <v>8.2178217821782182E-2</v>
      </c>
      <c r="BN25" s="125">
        <f t="shared" si="24"/>
        <v>6.2240663900414939E-2</v>
      </c>
      <c r="BO25" s="126">
        <f t="shared" si="24"/>
        <v>8.9041095890410954E-2</v>
      </c>
      <c r="BP25" s="127">
        <f t="shared" si="24"/>
        <v>6.8820224719101125E-2</v>
      </c>
      <c r="BQ25" s="128">
        <f t="shared" si="24"/>
        <v>8.6052397564812921E-2</v>
      </c>
      <c r="BR25" s="125">
        <f t="shared" si="24"/>
        <v>8.2228116710875335E-2</v>
      </c>
      <c r="BS25" s="126">
        <f t="shared" si="24"/>
        <v>6.1132075471698112E-2</v>
      </c>
      <c r="BT25" s="127">
        <f t="shared" si="24"/>
        <v>9.2838196286472149E-2</v>
      </c>
      <c r="BU25" s="125">
        <f t="shared" si="24"/>
        <v>7.2594397076735692E-2</v>
      </c>
      <c r="BV25" s="129">
        <f t="shared" si="24"/>
        <v>6.1794997547817559E-2</v>
      </c>
      <c r="BW25" s="130">
        <f t="shared" si="24"/>
        <v>8.4829957967137951E-2</v>
      </c>
      <c r="BX25" s="125">
        <f t="shared" si="24"/>
        <v>5.8624577226606536E-2</v>
      </c>
      <c r="BY25" s="126">
        <f t="shared" si="24"/>
        <v>0.1090576395242452</v>
      </c>
      <c r="BZ25" s="127">
        <f t="shared" si="24"/>
        <v>6.3391877058177823E-2</v>
      </c>
      <c r="CA25" s="128">
        <f t="shared" si="24"/>
        <v>8.4628133416200541E-2</v>
      </c>
      <c r="CB25" s="125">
        <f t="shared" si="24"/>
        <v>7.7689243027888447E-2</v>
      </c>
      <c r="CC25" s="126">
        <f t="shared" si="24"/>
        <v>8.3035075161059416E-2</v>
      </c>
      <c r="CD25" s="127">
        <f t="shared" si="24"/>
        <v>8.805790108564536E-2</v>
      </c>
      <c r="CE25" s="128">
        <f t="shared" si="24"/>
        <v>6.7358928815411945E-2</v>
      </c>
      <c r="CF25" s="125">
        <f t="shared" si="24"/>
        <v>6.0555687485157918E-2</v>
      </c>
      <c r="CG25" s="126">
        <f t="shared" si="24"/>
        <v>9.5890410958904104E-2</v>
      </c>
      <c r="CH25" s="127">
        <f t="shared" si="24"/>
        <v>7.9024177739054666E-2</v>
      </c>
      <c r="CI25" s="125">
        <f t="shared" si="24"/>
        <v>7.1117494440326168E-2</v>
      </c>
      <c r="CJ25" s="131">
        <f t="shared" si="24"/>
        <v>7.4218056034527802E-2</v>
      </c>
      <c r="CK25" s="132">
        <f t="shared" si="24"/>
        <v>8.1342118771016436E-2</v>
      </c>
      <c r="CN25" s="226"/>
      <c r="CO25" s="226"/>
    </row>
    <row r="26" spans="1:93">
      <c r="A26" s="133" t="s">
        <v>36</v>
      </c>
      <c r="B26" s="202">
        <v>1350</v>
      </c>
      <c r="C26" s="186">
        <v>573</v>
      </c>
      <c r="D26" s="187">
        <v>265</v>
      </c>
      <c r="E26" s="188">
        <v>333</v>
      </c>
      <c r="F26" s="185">
        <v>129</v>
      </c>
      <c r="G26" s="189">
        <v>122</v>
      </c>
      <c r="H26" s="187">
        <v>921</v>
      </c>
      <c r="I26" s="188">
        <v>1142</v>
      </c>
      <c r="J26" s="185">
        <v>49</v>
      </c>
      <c r="K26" s="186">
        <v>79</v>
      </c>
      <c r="L26" s="187">
        <v>132</v>
      </c>
      <c r="M26" s="185">
        <v>244</v>
      </c>
      <c r="N26" s="190">
        <v>567</v>
      </c>
      <c r="O26" s="203">
        <v>753</v>
      </c>
      <c r="P26" s="185">
        <v>205</v>
      </c>
      <c r="Q26" s="186">
        <v>543</v>
      </c>
      <c r="R26" s="187">
        <v>338</v>
      </c>
      <c r="S26" s="188">
        <v>753</v>
      </c>
      <c r="T26" s="185">
        <v>55</v>
      </c>
      <c r="U26" s="189">
        <v>144</v>
      </c>
      <c r="V26" s="187">
        <v>438</v>
      </c>
      <c r="W26" s="204">
        <v>421</v>
      </c>
      <c r="X26" s="185">
        <v>235</v>
      </c>
      <c r="Y26" s="189">
        <v>319</v>
      </c>
      <c r="Z26" s="187">
        <v>1451</v>
      </c>
      <c r="AA26" s="185">
        <v>1275</v>
      </c>
      <c r="AB26" s="168">
        <f t="shared" si="3"/>
        <v>6135</v>
      </c>
      <c r="AC26" s="169">
        <f t="shared" si="4"/>
        <v>6701</v>
      </c>
      <c r="BI26" s="133" t="s">
        <v>36</v>
      </c>
      <c r="BJ26" s="125">
        <f t="shared" ref="BJ26:CK26" si="25">B26/B33</f>
        <v>7.016632016632017E-2</v>
      </c>
      <c r="BK26" s="126">
        <f t="shared" si="25"/>
        <v>5.2636413742421458E-2</v>
      </c>
      <c r="BL26" s="127">
        <f t="shared" si="25"/>
        <v>4.8454927774730296E-2</v>
      </c>
      <c r="BM26" s="128">
        <f t="shared" si="25"/>
        <v>8.242574257425743E-2</v>
      </c>
      <c r="BN26" s="125">
        <f t="shared" si="25"/>
        <v>5.9474412171507604E-2</v>
      </c>
      <c r="BO26" s="126">
        <f t="shared" si="25"/>
        <v>8.3561643835616442E-2</v>
      </c>
      <c r="BP26" s="127">
        <f t="shared" si="25"/>
        <v>6.8081017149615605E-2</v>
      </c>
      <c r="BQ26" s="128">
        <f t="shared" si="25"/>
        <v>7.8117518298105204E-2</v>
      </c>
      <c r="BR26" s="125">
        <f t="shared" si="25"/>
        <v>6.49867374005305E-2</v>
      </c>
      <c r="BS26" s="126">
        <f t="shared" si="25"/>
        <v>5.9622641509433964E-2</v>
      </c>
      <c r="BT26" s="127">
        <f t="shared" si="25"/>
        <v>8.7533156498673742E-2</v>
      </c>
      <c r="BU26" s="125">
        <f t="shared" si="25"/>
        <v>5.943970767356882E-2</v>
      </c>
      <c r="BV26" s="129">
        <f t="shared" si="25"/>
        <v>6.9519372241294758E-2</v>
      </c>
      <c r="BW26" s="130">
        <f t="shared" si="25"/>
        <v>7.1933511654566296E-2</v>
      </c>
      <c r="BX26" s="125">
        <f t="shared" si="25"/>
        <v>4.6223224351747465E-2</v>
      </c>
      <c r="BY26" s="126">
        <f t="shared" si="25"/>
        <v>9.935956084172004E-2</v>
      </c>
      <c r="BZ26" s="127">
        <f t="shared" si="25"/>
        <v>4.6377607025246979E-2</v>
      </c>
      <c r="CA26" s="128">
        <f t="shared" si="25"/>
        <v>7.7998756991920451E-2</v>
      </c>
      <c r="CB26" s="125">
        <f t="shared" si="25"/>
        <v>5.4780876494023904E-2</v>
      </c>
      <c r="CC26" s="126">
        <f t="shared" si="25"/>
        <v>0.10307802433786686</v>
      </c>
      <c r="CD26" s="127">
        <f t="shared" si="25"/>
        <v>8.805790108564536E-2</v>
      </c>
      <c r="CE26" s="128">
        <f t="shared" si="25"/>
        <v>5.7521519333242246E-2</v>
      </c>
      <c r="CF26" s="125">
        <f t="shared" si="25"/>
        <v>5.5806221800047497E-2</v>
      </c>
      <c r="CG26" s="126">
        <f t="shared" si="25"/>
        <v>0.10162472124880535</v>
      </c>
      <c r="CH26" s="127">
        <f t="shared" si="25"/>
        <v>6.3210629492485293E-2</v>
      </c>
      <c r="CI26" s="125">
        <f t="shared" si="25"/>
        <v>5.907153446997776E-2</v>
      </c>
      <c r="CJ26" s="131">
        <f t="shared" si="25"/>
        <v>6.41126124713923E-2</v>
      </c>
      <c r="CK26" s="132">
        <f t="shared" si="25"/>
        <v>7.0196205780371043E-2</v>
      </c>
      <c r="CN26" s="226"/>
      <c r="CO26" s="226"/>
    </row>
    <row r="27" spans="1:93">
      <c r="A27" s="142" t="s">
        <v>37</v>
      </c>
      <c r="B27" s="199">
        <v>127</v>
      </c>
      <c r="C27" s="193">
        <v>593</v>
      </c>
      <c r="D27" s="194">
        <v>53</v>
      </c>
      <c r="E27" s="195">
        <v>301</v>
      </c>
      <c r="F27" s="192">
        <v>32</v>
      </c>
      <c r="G27" s="196">
        <v>79</v>
      </c>
      <c r="H27" s="194">
        <v>218</v>
      </c>
      <c r="I27" s="195">
        <v>775</v>
      </c>
      <c r="J27" s="192">
        <v>35</v>
      </c>
      <c r="K27" s="193">
        <v>50</v>
      </c>
      <c r="L27" s="194">
        <v>84</v>
      </c>
      <c r="M27" s="192">
        <v>112</v>
      </c>
      <c r="N27" s="197">
        <v>206</v>
      </c>
      <c r="O27" s="200">
        <v>406</v>
      </c>
      <c r="P27" s="192">
        <v>127</v>
      </c>
      <c r="Q27" s="193">
        <v>395</v>
      </c>
      <c r="R27" s="194">
        <v>239</v>
      </c>
      <c r="S27" s="195">
        <v>553</v>
      </c>
      <c r="T27" s="192">
        <v>38</v>
      </c>
      <c r="U27" s="196">
        <v>96</v>
      </c>
      <c r="V27" s="194">
        <v>390</v>
      </c>
      <c r="W27" s="201">
        <v>311</v>
      </c>
      <c r="X27" s="192">
        <v>148</v>
      </c>
      <c r="Y27" s="196">
        <v>256</v>
      </c>
      <c r="Z27" s="194">
        <v>1063</v>
      </c>
      <c r="AA27" s="192">
        <v>865</v>
      </c>
      <c r="AB27" s="168">
        <f t="shared" si="3"/>
        <v>2760</v>
      </c>
      <c r="AC27" s="169">
        <f t="shared" si="4"/>
        <v>4792</v>
      </c>
      <c r="BI27" s="142" t="s">
        <v>37</v>
      </c>
      <c r="BJ27" s="125">
        <f t="shared" ref="BJ27:CK27" si="26">B27/B33</f>
        <v>6.6008316008316012E-3</v>
      </c>
      <c r="BK27" s="126">
        <f t="shared" si="26"/>
        <v>5.4473635862575788E-2</v>
      </c>
      <c r="BL27" s="127">
        <f t="shared" si="26"/>
        <v>9.6909855549460588E-3</v>
      </c>
      <c r="BM27" s="128">
        <f t="shared" si="26"/>
        <v>7.4504950495049502E-2</v>
      </c>
      <c r="BN27" s="125">
        <f t="shared" si="26"/>
        <v>1.4753342554172429E-2</v>
      </c>
      <c r="BO27" s="126">
        <f t="shared" si="26"/>
        <v>5.410958904109589E-2</v>
      </c>
      <c r="BP27" s="127">
        <f t="shared" si="26"/>
        <v>1.6114725014784153E-2</v>
      </c>
      <c r="BQ27" s="128">
        <f t="shared" si="26"/>
        <v>5.3013201997400644E-2</v>
      </c>
      <c r="BR27" s="125">
        <f t="shared" si="26"/>
        <v>4.6419098143236075E-2</v>
      </c>
      <c r="BS27" s="126">
        <f t="shared" si="26"/>
        <v>3.7735849056603772E-2</v>
      </c>
      <c r="BT27" s="127">
        <f t="shared" si="26"/>
        <v>5.5702917771883291E-2</v>
      </c>
      <c r="BU27" s="125">
        <f t="shared" si="26"/>
        <v>2.7283800243605359E-2</v>
      </c>
      <c r="BV27" s="129">
        <f t="shared" si="26"/>
        <v>2.5257479156449238E-2</v>
      </c>
      <c r="BW27" s="130">
        <f t="shared" si="26"/>
        <v>3.8784868169659918E-2</v>
      </c>
      <c r="BX27" s="125">
        <f t="shared" si="26"/>
        <v>2.8635851183765503E-2</v>
      </c>
      <c r="BY27" s="126">
        <f t="shared" si="26"/>
        <v>7.2278133577310152E-2</v>
      </c>
      <c r="BZ27" s="127">
        <f t="shared" si="26"/>
        <v>3.2793633369923164E-2</v>
      </c>
      <c r="CA27" s="128">
        <f t="shared" si="26"/>
        <v>5.7281955666045166E-2</v>
      </c>
      <c r="CB27" s="125">
        <f t="shared" si="26"/>
        <v>3.7848605577689244E-2</v>
      </c>
      <c r="CC27" s="126">
        <f t="shared" si="26"/>
        <v>6.8718682891911242E-2</v>
      </c>
      <c r="CD27" s="127">
        <f t="shared" si="26"/>
        <v>7.840772014475271E-2</v>
      </c>
      <c r="CE27" s="128">
        <f t="shared" si="26"/>
        <v>4.249214373548299E-2</v>
      </c>
      <c r="CF27" s="125">
        <f t="shared" si="26"/>
        <v>3.5146046069817145E-2</v>
      </c>
      <c r="CG27" s="126">
        <f t="shared" si="26"/>
        <v>8.1554635234151004E-2</v>
      </c>
      <c r="CH27" s="127">
        <f t="shared" si="26"/>
        <v>4.6307993901110872E-2</v>
      </c>
      <c r="CI27" s="125">
        <f t="shared" si="26"/>
        <v>4.0075982209043737E-2</v>
      </c>
      <c r="CJ27" s="131">
        <f t="shared" si="26"/>
        <v>2.8842837884440541E-2</v>
      </c>
      <c r="CK27" s="132">
        <f t="shared" si="26"/>
        <v>5.0198510386440534E-2</v>
      </c>
      <c r="CN27" s="226"/>
      <c r="CO27" s="226"/>
    </row>
    <row r="28" spans="1:93">
      <c r="A28" s="133" t="s">
        <v>38</v>
      </c>
      <c r="B28" s="202">
        <v>0</v>
      </c>
      <c r="C28" s="186">
        <v>364</v>
      </c>
      <c r="D28" s="187">
        <v>1</v>
      </c>
      <c r="E28" s="188">
        <v>164</v>
      </c>
      <c r="F28" s="185">
        <v>1</v>
      </c>
      <c r="G28" s="189">
        <v>49</v>
      </c>
      <c r="H28" s="187">
        <v>9</v>
      </c>
      <c r="I28" s="188">
        <v>352</v>
      </c>
      <c r="J28" s="185">
        <v>19</v>
      </c>
      <c r="K28" s="186">
        <v>25</v>
      </c>
      <c r="L28" s="187">
        <v>22</v>
      </c>
      <c r="M28" s="185">
        <v>21</v>
      </c>
      <c r="N28" s="190">
        <v>28</v>
      </c>
      <c r="O28" s="203">
        <v>120</v>
      </c>
      <c r="P28" s="185">
        <v>37</v>
      </c>
      <c r="Q28" s="186">
        <v>69</v>
      </c>
      <c r="R28" s="187">
        <v>51</v>
      </c>
      <c r="S28" s="188">
        <v>63</v>
      </c>
      <c r="T28" s="185">
        <v>11</v>
      </c>
      <c r="U28" s="189">
        <v>6</v>
      </c>
      <c r="V28" s="187">
        <v>82</v>
      </c>
      <c r="W28" s="204">
        <v>23</v>
      </c>
      <c r="X28" s="185">
        <v>49</v>
      </c>
      <c r="Y28" s="189">
        <v>27</v>
      </c>
      <c r="Z28" s="187">
        <v>85</v>
      </c>
      <c r="AA28" s="185">
        <v>106</v>
      </c>
      <c r="AB28" s="168">
        <f t="shared" si="3"/>
        <v>395</v>
      </c>
      <c r="AC28" s="169">
        <f t="shared" si="4"/>
        <v>1389</v>
      </c>
      <c r="BI28" s="133" t="s">
        <v>38</v>
      </c>
      <c r="BJ28" s="125">
        <f t="shared" ref="BJ28:CK28" si="27">B28/B33</f>
        <v>0</v>
      </c>
      <c r="BK28" s="126">
        <f t="shared" si="27"/>
        <v>3.3437442586808745E-2</v>
      </c>
      <c r="BL28" s="127">
        <f t="shared" si="27"/>
        <v>1.8284878405558602E-4</v>
      </c>
      <c r="BM28" s="128">
        <f t="shared" si="27"/>
        <v>4.0594059405940595E-2</v>
      </c>
      <c r="BN28" s="125">
        <f t="shared" si="27"/>
        <v>4.6104195481788842E-4</v>
      </c>
      <c r="BO28" s="126">
        <f t="shared" si="27"/>
        <v>3.3561643835616439E-2</v>
      </c>
      <c r="BP28" s="127">
        <f t="shared" si="27"/>
        <v>6.6528681253696042E-4</v>
      </c>
      <c r="BQ28" s="128">
        <f t="shared" si="27"/>
        <v>2.4078254326561323E-2</v>
      </c>
      <c r="BR28" s="125">
        <f t="shared" si="27"/>
        <v>2.5198938992042442E-2</v>
      </c>
      <c r="BS28" s="126">
        <f t="shared" si="27"/>
        <v>1.8867924528301886E-2</v>
      </c>
      <c r="BT28" s="127">
        <f t="shared" si="27"/>
        <v>1.4588859416445624E-2</v>
      </c>
      <c r="BU28" s="125">
        <f t="shared" si="27"/>
        <v>5.1157125456760049E-3</v>
      </c>
      <c r="BV28" s="129">
        <f t="shared" si="27"/>
        <v>3.4330554193231977E-3</v>
      </c>
      <c r="BW28" s="130">
        <f t="shared" si="27"/>
        <v>1.1463507833397019E-2</v>
      </c>
      <c r="BX28" s="125">
        <f t="shared" si="27"/>
        <v>8.3427282976324697E-3</v>
      </c>
      <c r="BY28" s="126">
        <f t="shared" si="27"/>
        <v>1.262580054894785E-2</v>
      </c>
      <c r="BZ28" s="127">
        <f t="shared" si="27"/>
        <v>6.9978046103183313E-3</v>
      </c>
      <c r="CA28" s="128">
        <f t="shared" si="27"/>
        <v>6.5257924176507151E-3</v>
      </c>
      <c r="CB28" s="125">
        <f t="shared" si="27"/>
        <v>1.0956175298804782E-2</v>
      </c>
      <c r="CC28" s="126">
        <f t="shared" si="27"/>
        <v>4.2949176807444527E-3</v>
      </c>
      <c r="CD28" s="127">
        <f t="shared" si="27"/>
        <v>1.6485725774024931E-2</v>
      </c>
      <c r="CE28" s="128">
        <f t="shared" si="27"/>
        <v>3.1425058068042084E-3</v>
      </c>
      <c r="CF28" s="125">
        <f t="shared" si="27"/>
        <v>1.1636190928520541E-2</v>
      </c>
      <c r="CG28" s="126">
        <f t="shared" si="27"/>
        <v>8.6014654348518637E-3</v>
      </c>
      <c r="CH28" s="127">
        <f t="shared" si="27"/>
        <v>3.7028969723371815E-3</v>
      </c>
      <c r="CI28" s="125">
        <f t="shared" si="27"/>
        <v>4.9110452186805044E-3</v>
      </c>
      <c r="CJ28" s="131">
        <f t="shared" si="27"/>
        <v>4.1278699146210197E-3</v>
      </c>
      <c r="CK28" s="132">
        <f t="shared" si="27"/>
        <v>1.4550444684216591E-2</v>
      </c>
      <c r="CN28" s="226"/>
      <c r="CO28" s="226"/>
    </row>
    <row r="29" spans="1:93">
      <c r="A29" s="142" t="s">
        <v>39</v>
      </c>
      <c r="B29" s="199">
        <v>0</v>
      </c>
      <c r="C29" s="193">
        <v>53</v>
      </c>
      <c r="D29" s="194">
        <v>0</v>
      </c>
      <c r="E29" s="195">
        <v>16</v>
      </c>
      <c r="F29" s="192">
        <v>0</v>
      </c>
      <c r="G29" s="196">
        <v>0</v>
      </c>
      <c r="H29" s="194">
        <v>0</v>
      </c>
      <c r="I29" s="195">
        <v>0</v>
      </c>
      <c r="J29" s="192">
        <v>0</v>
      </c>
      <c r="K29" s="196">
        <v>0</v>
      </c>
      <c r="L29" s="194">
        <v>0</v>
      </c>
      <c r="M29" s="192">
        <v>0</v>
      </c>
      <c r="N29" s="197">
        <v>0</v>
      </c>
      <c r="O29" s="200">
        <v>0</v>
      </c>
      <c r="P29" s="192">
        <v>0</v>
      </c>
      <c r="Q29" s="196">
        <v>0</v>
      </c>
      <c r="R29" s="194">
        <v>0</v>
      </c>
      <c r="S29" s="195">
        <v>0</v>
      </c>
      <c r="T29" s="192">
        <v>0</v>
      </c>
      <c r="U29" s="196">
        <v>0</v>
      </c>
      <c r="V29" s="194">
        <v>0</v>
      </c>
      <c r="W29" s="195">
        <v>0</v>
      </c>
      <c r="X29" s="192">
        <v>0</v>
      </c>
      <c r="Y29" s="196">
        <v>0</v>
      </c>
      <c r="Z29" s="194">
        <v>0</v>
      </c>
      <c r="AA29" s="192">
        <v>0</v>
      </c>
      <c r="AB29" s="168">
        <f t="shared" si="3"/>
        <v>0</v>
      </c>
      <c r="AC29" s="169">
        <f t="shared" si="4"/>
        <v>69</v>
      </c>
      <c r="BI29" s="142" t="s">
        <v>39</v>
      </c>
      <c r="BJ29" s="125">
        <f t="shared" ref="BJ29:CK29" si="28">B29/B33</f>
        <v>0</v>
      </c>
      <c r="BK29" s="126">
        <f t="shared" si="28"/>
        <v>4.8686386184089653E-3</v>
      </c>
      <c r="BL29" s="127">
        <f t="shared" si="28"/>
        <v>0</v>
      </c>
      <c r="BM29" s="128">
        <f t="shared" si="28"/>
        <v>3.9603960396039604E-3</v>
      </c>
      <c r="BN29" s="125">
        <f t="shared" si="28"/>
        <v>0</v>
      </c>
      <c r="BO29" s="126">
        <f t="shared" si="28"/>
        <v>0</v>
      </c>
      <c r="BP29" s="127">
        <f t="shared" si="28"/>
        <v>0</v>
      </c>
      <c r="BQ29" s="128">
        <f t="shared" si="28"/>
        <v>0</v>
      </c>
      <c r="BR29" s="125">
        <f t="shared" si="28"/>
        <v>0</v>
      </c>
      <c r="BS29" s="126">
        <f t="shared" si="28"/>
        <v>0</v>
      </c>
      <c r="BT29" s="127">
        <f t="shared" si="28"/>
        <v>0</v>
      </c>
      <c r="BU29" s="125">
        <f t="shared" si="28"/>
        <v>0</v>
      </c>
      <c r="BV29" s="129">
        <f t="shared" si="28"/>
        <v>0</v>
      </c>
      <c r="BW29" s="130">
        <f t="shared" si="28"/>
        <v>0</v>
      </c>
      <c r="BX29" s="125">
        <f t="shared" si="28"/>
        <v>0</v>
      </c>
      <c r="BY29" s="126">
        <f t="shared" si="28"/>
        <v>0</v>
      </c>
      <c r="BZ29" s="127">
        <f t="shared" si="28"/>
        <v>0</v>
      </c>
      <c r="CA29" s="128">
        <f t="shared" si="28"/>
        <v>0</v>
      </c>
      <c r="CB29" s="125">
        <f t="shared" si="28"/>
        <v>0</v>
      </c>
      <c r="CC29" s="126">
        <f t="shared" si="28"/>
        <v>0</v>
      </c>
      <c r="CD29" s="127">
        <f t="shared" si="28"/>
        <v>0</v>
      </c>
      <c r="CE29" s="128">
        <f t="shared" si="28"/>
        <v>0</v>
      </c>
      <c r="CF29" s="125">
        <f t="shared" si="28"/>
        <v>0</v>
      </c>
      <c r="CG29" s="126">
        <f t="shared" si="28"/>
        <v>0</v>
      </c>
      <c r="CH29" s="127">
        <f t="shared" si="28"/>
        <v>0</v>
      </c>
      <c r="CI29" s="125">
        <f t="shared" si="28"/>
        <v>0</v>
      </c>
      <c r="CJ29" s="131">
        <f t="shared" si="28"/>
        <v>0</v>
      </c>
      <c r="CK29" s="132">
        <f t="shared" si="28"/>
        <v>7.2280826725050018E-4</v>
      </c>
      <c r="CN29" s="226"/>
      <c r="CO29" s="226"/>
    </row>
    <row r="30" spans="1:93">
      <c r="A30" s="133" t="s">
        <v>40</v>
      </c>
      <c r="B30" s="57">
        <v>0</v>
      </c>
      <c r="C30" s="58">
        <v>0</v>
      </c>
      <c r="D30" s="135">
        <v>0</v>
      </c>
      <c r="E30" s="136">
        <v>0</v>
      </c>
      <c r="F30" s="134">
        <v>0</v>
      </c>
      <c r="G30" s="137">
        <v>0</v>
      </c>
      <c r="H30" s="135">
        <v>0</v>
      </c>
      <c r="I30" s="136">
        <v>0</v>
      </c>
      <c r="J30" s="134">
        <v>0</v>
      </c>
      <c r="K30" s="137">
        <v>0</v>
      </c>
      <c r="L30" s="135">
        <v>0</v>
      </c>
      <c r="M30" s="134">
        <v>0</v>
      </c>
      <c r="N30" s="138">
        <v>0</v>
      </c>
      <c r="O30" s="139">
        <v>0</v>
      </c>
      <c r="P30" s="134">
        <v>0</v>
      </c>
      <c r="Q30" s="137">
        <v>0</v>
      </c>
      <c r="R30" s="135">
        <v>0</v>
      </c>
      <c r="S30" s="136">
        <v>0</v>
      </c>
      <c r="T30" s="134">
        <v>0</v>
      </c>
      <c r="U30" s="137">
        <v>0</v>
      </c>
      <c r="V30" s="135">
        <v>0</v>
      </c>
      <c r="W30" s="136">
        <v>0</v>
      </c>
      <c r="X30" s="134">
        <v>0</v>
      </c>
      <c r="Y30" s="137">
        <v>0</v>
      </c>
      <c r="Z30" s="140">
        <v>0</v>
      </c>
      <c r="AA30" s="141">
        <v>0</v>
      </c>
      <c r="AB30" s="168"/>
      <c r="AC30" s="169"/>
      <c r="BI30" s="133" t="s">
        <v>40</v>
      </c>
      <c r="BJ30" s="125">
        <f t="shared" ref="BJ30:CK30" si="29">B30/B33</f>
        <v>0</v>
      </c>
      <c r="BK30" s="126">
        <f t="shared" si="29"/>
        <v>0</v>
      </c>
      <c r="BL30" s="127">
        <f t="shared" si="29"/>
        <v>0</v>
      </c>
      <c r="BM30" s="128">
        <f t="shared" si="29"/>
        <v>0</v>
      </c>
      <c r="BN30" s="125">
        <f t="shared" si="29"/>
        <v>0</v>
      </c>
      <c r="BO30" s="126">
        <f t="shared" si="29"/>
        <v>0</v>
      </c>
      <c r="BP30" s="127">
        <f t="shared" si="29"/>
        <v>0</v>
      </c>
      <c r="BQ30" s="128">
        <f t="shared" si="29"/>
        <v>0</v>
      </c>
      <c r="BR30" s="125">
        <f t="shared" si="29"/>
        <v>0</v>
      </c>
      <c r="BS30" s="126">
        <f t="shared" si="29"/>
        <v>0</v>
      </c>
      <c r="BT30" s="127">
        <f t="shared" si="29"/>
        <v>0</v>
      </c>
      <c r="BU30" s="125">
        <f t="shared" si="29"/>
        <v>0</v>
      </c>
      <c r="BV30" s="129">
        <f t="shared" si="29"/>
        <v>0</v>
      </c>
      <c r="BW30" s="130">
        <f t="shared" si="29"/>
        <v>0</v>
      </c>
      <c r="BX30" s="125">
        <f t="shared" si="29"/>
        <v>0</v>
      </c>
      <c r="BY30" s="126">
        <f t="shared" si="29"/>
        <v>0</v>
      </c>
      <c r="BZ30" s="127">
        <f t="shared" si="29"/>
        <v>0</v>
      </c>
      <c r="CA30" s="128">
        <f t="shared" si="29"/>
        <v>0</v>
      </c>
      <c r="CB30" s="125">
        <f t="shared" si="29"/>
        <v>0</v>
      </c>
      <c r="CC30" s="126">
        <f t="shared" si="29"/>
        <v>0</v>
      </c>
      <c r="CD30" s="127">
        <f t="shared" si="29"/>
        <v>0</v>
      </c>
      <c r="CE30" s="128">
        <f t="shared" si="29"/>
        <v>0</v>
      </c>
      <c r="CF30" s="125">
        <f t="shared" si="29"/>
        <v>0</v>
      </c>
      <c r="CG30" s="126">
        <f t="shared" si="29"/>
        <v>0</v>
      </c>
      <c r="CH30" s="127">
        <f t="shared" si="29"/>
        <v>0</v>
      </c>
      <c r="CI30" s="125">
        <f t="shared" si="29"/>
        <v>0</v>
      </c>
      <c r="CJ30" s="131">
        <f t="shared" si="29"/>
        <v>0</v>
      </c>
      <c r="CK30" s="132">
        <f t="shared" si="29"/>
        <v>0</v>
      </c>
      <c r="CN30" s="226"/>
      <c r="CO30" s="226"/>
    </row>
    <row r="31" spans="1:93">
      <c r="A31" s="142" t="s">
        <v>41</v>
      </c>
      <c r="B31" s="55"/>
      <c r="C31" s="56"/>
      <c r="D31" s="148"/>
      <c r="E31" s="145"/>
      <c r="F31" s="146"/>
      <c r="G31" s="147"/>
      <c r="H31" s="148"/>
      <c r="I31" s="145"/>
      <c r="J31" s="146"/>
      <c r="K31" s="147"/>
      <c r="L31" s="148"/>
      <c r="M31" s="146"/>
      <c r="N31" s="150"/>
      <c r="O31" s="149"/>
      <c r="P31" s="146"/>
      <c r="Q31" s="147"/>
      <c r="R31" s="148"/>
      <c r="S31" s="145"/>
      <c r="T31" s="146"/>
      <c r="U31" s="147"/>
      <c r="V31" s="148"/>
      <c r="W31" s="145"/>
      <c r="X31" s="146"/>
      <c r="Y31" s="147"/>
      <c r="Z31" s="144"/>
      <c r="AA31" s="143"/>
      <c r="AB31" s="168"/>
      <c r="AC31" s="169"/>
      <c r="BI31" s="142" t="s">
        <v>41</v>
      </c>
      <c r="BJ31" s="125">
        <f t="shared" ref="BJ31:CK31" si="30">B31/B33</f>
        <v>0</v>
      </c>
      <c r="BK31" s="126">
        <f t="shared" si="30"/>
        <v>0</v>
      </c>
      <c r="BL31" s="127">
        <f t="shared" si="30"/>
        <v>0</v>
      </c>
      <c r="BM31" s="128">
        <f t="shared" si="30"/>
        <v>0</v>
      </c>
      <c r="BN31" s="125">
        <f t="shared" si="30"/>
        <v>0</v>
      </c>
      <c r="BO31" s="126">
        <f t="shared" si="30"/>
        <v>0</v>
      </c>
      <c r="BP31" s="127">
        <f t="shared" si="30"/>
        <v>0</v>
      </c>
      <c r="BQ31" s="128">
        <f t="shared" si="30"/>
        <v>0</v>
      </c>
      <c r="BR31" s="125">
        <f t="shared" si="30"/>
        <v>0</v>
      </c>
      <c r="BS31" s="126">
        <f t="shared" si="30"/>
        <v>0</v>
      </c>
      <c r="BT31" s="127">
        <f t="shared" si="30"/>
        <v>0</v>
      </c>
      <c r="BU31" s="125">
        <f t="shared" si="30"/>
        <v>0</v>
      </c>
      <c r="BV31" s="129">
        <f t="shared" si="30"/>
        <v>0</v>
      </c>
      <c r="BW31" s="130">
        <f t="shared" si="30"/>
        <v>0</v>
      </c>
      <c r="BX31" s="125">
        <f t="shared" si="30"/>
        <v>0</v>
      </c>
      <c r="BY31" s="126">
        <f t="shared" si="30"/>
        <v>0</v>
      </c>
      <c r="BZ31" s="127">
        <f t="shared" si="30"/>
        <v>0</v>
      </c>
      <c r="CA31" s="128">
        <f t="shared" si="30"/>
        <v>0</v>
      </c>
      <c r="CB31" s="125">
        <f t="shared" si="30"/>
        <v>0</v>
      </c>
      <c r="CC31" s="126">
        <f t="shared" si="30"/>
        <v>0</v>
      </c>
      <c r="CD31" s="127">
        <f t="shared" si="30"/>
        <v>0</v>
      </c>
      <c r="CE31" s="128">
        <f t="shared" si="30"/>
        <v>0</v>
      </c>
      <c r="CF31" s="125">
        <f t="shared" si="30"/>
        <v>0</v>
      </c>
      <c r="CG31" s="126">
        <f t="shared" si="30"/>
        <v>0</v>
      </c>
      <c r="CH31" s="127">
        <f t="shared" si="30"/>
        <v>0</v>
      </c>
      <c r="CI31" s="125">
        <f t="shared" si="30"/>
        <v>0</v>
      </c>
      <c r="CJ31" s="131">
        <f t="shared" si="30"/>
        <v>0</v>
      </c>
      <c r="CK31" s="132">
        <f t="shared" si="30"/>
        <v>0</v>
      </c>
      <c r="CN31" s="226"/>
      <c r="CO31" s="226"/>
    </row>
    <row r="32" spans="1:93" ht="14.1" thickBot="1">
      <c r="A32" s="133" t="s">
        <v>45</v>
      </c>
      <c r="B32" s="57"/>
      <c r="C32" s="58"/>
      <c r="D32" s="135"/>
      <c r="E32" s="136"/>
      <c r="F32" s="134"/>
      <c r="G32" s="137"/>
      <c r="H32" s="135"/>
      <c r="I32" s="136"/>
      <c r="J32" s="134"/>
      <c r="K32" s="137"/>
      <c r="L32" s="135"/>
      <c r="M32" s="134"/>
      <c r="N32" s="138"/>
      <c r="O32" s="139"/>
      <c r="P32" s="134"/>
      <c r="Q32" s="137"/>
      <c r="R32" s="135"/>
      <c r="S32" s="136"/>
      <c r="T32" s="134"/>
      <c r="U32" s="137"/>
      <c r="V32" s="135"/>
      <c r="W32" s="136"/>
      <c r="X32" s="134"/>
      <c r="Y32" s="137"/>
      <c r="Z32" s="140"/>
      <c r="AA32" s="141"/>
      <c r="AB32" s="168"/>
      <c r="AC32" s="169"/>
      <c r="BI32" s="133" t="s">
        <v>45</v>
      </c>
      <c r="BJ32" s="125">
        <f t="shared" ref="BJ32:CK32" si="31">B32/B33</f>
        <v>0</v>
      </c>
      <c r="BK32" s="126">
        <f t="shared" si="31"/>
        <v>0</v>
      </c>
      <c r="BL32" s="127">
        <f t="shared" si="31"/>
        <v>0</v>
      </c>
      <c r="BM32" s="128">
        <f t="shared" si="31"/>
        <v>0</v>
      </c>
      <c r="BN32" s="125">
        <f t="shared" si="31"/>
        <v>0</v>
      </c>
      <c r="BO32" s="126">
        <f t="shared" si="31"/>
        <v>0</v>
      </c>
      <c r="BP32" s="127">
        <f t="shared" si="31"/>
        <v>0</v>
      </c>
      <c r="BQ32" s="128">
        <f t="shared" si="31"/>
        <v>0</v>
      </c>
      <c r="BR32" s="125">
        <f t="shared" si="31"/>
        <v>0</v>
      </c>
      <c r="BS32" s="126">
        <f t="shared" si="31"/>
        <v>0</v>
      </c>
      <c r="BT32" s="127">
        <f t="shared" si="31"/>
        <v>0</v>
      </c>
      <c r="BU32" s="125">
        <f t="shared" si="31"/>
        <v>0</v>
      </c>
      <c r="BV32" s="129">
        <f t="shared" si="31"/>
        <v>0</v>
      </c>
      <c r="BW32" s="130">
        <f t="shared" si="31"/>
        <v>0</v>
      </c>
      <c r="BX32" s="125">
        <f t="shared" si="31"/>
        <v>0</v>
      </c>
      <c r="BY32" s="126">
        <f t="shared" si="31"/>
        <v>0</v>
      </c>
      <c r="BZ32" s="127">
        <f t="shared" si="31"/>
        <v>0</v>
      </c>
      <c r="CA32" s="128">
        <f t="shared" si="31"/>
        <v>0</v>
      </c>
      <c r="CB32" s="125">
        <f t="shared" si="31"/>
        <v>0</v>
      </c>
      <c r="CC32" s="126">
        <f t="shared" si="31"/>
        <v>0</v>
      </c>
      <c r="CD32" s="127">
        <f t="shared" si="31"/>
        <v>0</v>
      </c>
      <c r="CE32" s="128">
        <f t="shared" si="31"/>
        <v>0</v>
      </c>
      <c r="CF32" s="125">
        <f t="shared" si="31"/>
        <v>0</v>
      </c>
      <c r="CG32" s="126">
        <f t="shared" si="31"/>
        <v>0</v>
      </c>
      <c r="CH32" s="127">
        <f t="shared" si="31"/>
        <v>0</v>
      </c>
      <c r="CI32" s="125">
        <f t="shared" si="31"/>
        <v>0</v>
      </c>
      <c r="CJ32" s="131">
        <f t="shared" si="31"/>
        <v>0</v>
      </c>
      <c r="CK32" s="132">
        <f t="shared" si="31"/>
        <v>0</v>
      </c>
      <c r="CN32" s="226"/>
      <c r="CO32" s="226"/>
    </row>
    <row r="33" spans="1:93" ht="15" thickTop="1" thickBot="1">
      <c r="A33" s="294" t="s">
        <v>42</v>
      </c>
      <c r="B33" s="17">
        <f>SUM(B10:B32)</f>
        <v>19240</v>
      </c>
      <c r="C33" s="18">
        <f t="shared" ref="C33:AA33" si="32">SUM(C10:C32)</f>
        <v>10886</v>
      </c>
      <c r="D33" s="17">
        <f t="shared" si="32"/>
        <v>5469</v>
      </c>
      <c r="E33" s="18">
        <f t="shared" si="32"/>
        <v>4040</v>
      </c>
      <c r="F33" s="17">
        <f t="shared" si="32"/>
        <v>2169</v>
      </c>
      <c r="G33" s="18">
        <f t="shared" si="32"/>
        <v>1460</v>
      </c>
      <c r="H33" s="17">
        <f t="shared" si="32"/>
        <v>13528</v>
      </c>
      <c r="I33" s="18">
        <f t="shared" si="32"/>
        <v>14619</v>
      </c>
      <c r="J33" s="17">
        <f t="shared" si="32"/>
        <v>754</v>
      </c>
      <c r="K33" s="18">
        <f t="shared" si="32"/>
        <v>1325</v>
      </c>
      <c r="L33" s="17">
        <f t="shared" si="32"/>
        <v>1508</v>
      </c>
      <c r="M33" s="18">
        <f t="shared" si="32"/>
        <v>4105</v>
      </c>
      <c r="N33" s="17">
        <f t="shared" si="32"/>
        <v>8156</v>
      </c>
      <c r="O33" s="18">
        <f t="shared" si="32"/>
        <v>10468</v>
      </c>
      <c r="P33" s="17">
        <f t="shared" si="32"/>
        <v>4435</v>
      </c>
      <c r="Q33" s="18">
        <f t="shared" si="32"/>
        <v>5465</v>
      </c>
      <c r="R33" s="17">
        <f t="shared" si="32"/>
        <v>7288</v>
      </c>
      <c r="S33" s="18">
        <f t="shared" si="32"/>
        <v>9654</v>
      </c>
      <c r="T33" s="17">
        <f t="shared" si="32"/>
        <v>1004</v>
      </c>
      <c r="U33" s="18">
        <f t="shared" si="32"/>
        <v>1397</v>
      </c>
      <c r="V33" s="17">
        <f t="shared" si="32"/>
        <v>4974</v>
      </c>
      <c r="W33" s="18">
        <f t="shared" si="32"/>
        <v>7319</v>
      </c>
      <c r="X33" s="17">
        <f t="shared" si="32"/>
        <v>4211</v>
      </c>
      <c r="Y33" s="18">
        <f t="shared" si="32"/>
        <v>3139</v>
      </c>
      <c r="Z33" s="17">
        <f t="shared" si="32"/>
        <v>22955</v>
      </c>
      <c r="AA33" s="18">
        <f t="shared" si="32"/>
        <v>21584</v>
      </c>
      <c r="AB33" s="170">
        <f t="shared" ref="AB33:AC33" si="33">SUM(AB9:AB32)</f>
        <v>95691</v>
      </c>
      <c r="AC33" s="171">
        <f t="shared" si="33"/>
        <v>95461</v>
      </c>
      <c r="BI33" s="294" t="s">
        <v>42</v>
      </c>
      <c r="BJ33" s="151">
        <f>SUM(BJ9:BJ32)</f>
        <v>1</v>
      </c>
      <c r="BK33" s="152">
        <f t="shared" ref="BK33:CK33" si="34">SUM(BK9:BK32)</f>
        <v>0.99999999999999989</v>
      </c>
      <c r="BL33" s="151">
        <f t="shared" si="34"/>
        <v>0.99999999999999989</v>
      </c>
      <c r="BM33" s="152">
        <f t="shared" si="34"/>
        <v>0.99999999999999989</v>
      </c>
      <c r="BN33" s="151">
        <f t="shared" si="34"/>
        <v>1</v>
      </c>
      <c r="BO33" s="152">
        <f t="shared" si="34"/>
        <v>1</v>
      </c>
      <c r="BP33" s="151">
        <f t="shared" si="34"/>
        <v>1</v>
      </c>
      <c r="BQ33" s="152">
        <f t="shared" si="34"/>
        <v>1.0000000000000002</v>
      </c>
      <c r="BR33" s="151">
        <f t="shared" si="34"/>
        <v>1</v>
      </c>
      <c r="BS33" s="152">
        <f t="shared" si="34"/>
        <v>1</v>
      </c>
      <c r="BT33" s="151">
        <f t="shared" si="34"/>
        <v>1</v>
      </c>
      <c r="BU33" s="152">
        <f t="shared" si="34"/>
        <v>1</v>
      </c>
      <c r="BV33" s="151">
        <f t="shared" si="34"/>
        <v>1</v>
      </c>
      <c r="BW33" s="152">
        <f t="shared" si="34"/>
        <v>1</v>
      </c>
      <c r="BX33" s="151">
        <f t="shared" si="34"/>
        <v>1</v>
      </c>
      <c r="BY33" s="152">
        <f t="shared" si="34"/>
        <v>0.99999999999999989</v>
      </c>
      <c r="BZ33" s="151">
        <f t="shared" si="34"/>
        <v>0.99999999999999989</v>
      </c>
      <c r="CA33" s="152">
        <f t="shared" si="34"/>
        <v>1.0000000000000002</v>
      </c>
      <c r="CB33" s="151">
        <f t="shared" si="34"/>
        <v>0.99999999999999989</v>
      </c>
      <c r="CC33" s="152">
        <f t="shared" si="34"/>
        <v>0.99999999999999989</v>
      </c>
      <c r="CD33" s="151">
        <f t="shared" si="34"/>
        <v>1</v>
      </c>
      <c r="CE33" s="152">
        <f t="shared" si="34"/>
        <v>1</v>
      </c>
      <c r="CF33" s="151">
        <f t="shared" si="34"/>
        <v>1.0000000000000002</v>
      </c>
      <c r="CG33" s="152">
        <f t="shared" si="34"/>
        <v>1.0000000000000002</v>
      </c>
      <c r="CH33" s="151">
        <f t="shared" si="34"/>
        <v>1</v>
      </c>
      <c r="CI33" s="152">
        <f t="shared" si="34"/>
        <v>1</v>
      </c>
      <c r="CJ33" s="151">
        <f t="shared" si="34"/>
        <v>1</v>
      </c>
      <c r="CK33" s="152">
        <f t="shared" si="34"/>
        <v>0.99999999999999989</v>
      </c>
      <c r="CM33" s="119"/>
      <c r="CN33" s="119"/>
      <c r="CO33" s="226"/>
    </row>
    <row r="34" spans="1:93" ht="14.1" thickTop="1">
      <c r="A34" s="183"/>
    </row>
    <row r="35" spans="1:93">
      <c r="A35" s="184"/>
    </row>
    <row r="36" spans="1:93">
      <c r="A36" s="318">
        <f>+A5+1</f>
        <v>43832</v>
      </c>
      <c r="B36" s="318"/>
      <c r="C36" s="318"/>
      <c r="D36" s="318"/>
      <c r="BI36" s="313">
        <f>+BI5+1</f>
        <v>43832</v>
      </c>
      <c r="BJ36" s="313"/>
      <c r="BK36" s="313"/>
      <c r="BL36" s="313"/>
    </row>
    <row r="37" spans="1:93" ht="14.1" thickBot="1">
      <c r="AE37" t="s">
        <v>49</v>
      </c>
    </row>
    <row r="38" spans="1:93" ht="15" thickTop="1" thickBot="1">
      <c r="A38" s="314" t="s">
        <v>2</v>
      </c>
      <c r="B38" s="311" t="s">
        <v>3</v>
      </c>
      <c r="C38" s="312"/>
      <c r="D38" s="311" t="s">
        <v>4</v>
      </c>
      <c r="E38" s="312"/>
      <c r="F38" s="311" t="s">
        <v>5</v>
      </c>
      <c r="G38" s="312"/>
      <c r="H38" s="311" t="s">
        <v>6</v>
      </c>
      <c r="I38" s="312"/>
      <c r="J38" s="311" t="s">
        <v>7</v>
      </c>
      <c r="K38" s="312"/>
      <c r="L38" s="311" t="s">
        <v>8</v>
      </c>
      <c r="M38" s="312"/>
      <c r="N38" s="311" t="s">
        <v>9</v>
      </c>
      <c r="O38" s="312"/>
      <c r="P38" s="311" t="s">
        <v>10</v>
      </c>
      <c r="Q38" s="312"/>
      <c r="R38" s="311" t="s">
        <v>11</v>
      </c>
      <c r="S38" s="312"/>
      <c r="T38" s="311" t="s">
        <v>12</v>
      </c>
      <c r="U38" s="312"/>
      <c r="V38" s="311" t="s">
        <v>13</v>
      </c>
      <c r="W38" s="312"/>
      <c r="X38" s="311" t="s">
        <v>14</v>
      </c>
      <c r="Y38" s="312"/>
      <c r="Z38" s="297" t="s">
        <v>15</v>
      </c>
      <c r="AA38" s="298"/>
      <c r="AB38" s="316" t="s">
        <v>16</v>
      </c>
      <c r="AC38" s="317"/>
      <c r="AE38" s="309" t="s">
        <v>2</v>
      </c>
      <c r="AF38" s="303" t="s">
        <v>3</v>
      </c>
      <c r="AG38" s="304"/>
      <c r="AH38" s="303" t="s">
        <v>4</v>
      </c>
      <c r="AI38" s="304"/>
      <c r="AJ38" s="303" t="s">
        <v>5</v>
      </c>
      <c r="AK38" s="304"/>
      <c r="AL38" s="303" t="s">
        <v>6</v>
      </c>
      <c r="AM38" s="304"/>
      <c r="AN38" s="303" t="s">
        <v>7</v>
      </c>
      <c r="AO38" s="304"/>
      <c r="AP38" s="303" t="s">
        <v>8</v>
      </c>
      <c r="AQ38" s="304"/>
      <c r="AR38" s="303" t="s">
        <v>9</v>
      </c>
      <c r="AS38" s="304"/>
      <c r="AT38" s="303" t="s">
        <v>10</v>
      </c>
      <c r="AU38" s="304"/>
      <c r="AV38" s="303" t="s">
        <v>11</v>
      </c>
      <c r="AW38" s="304"/>
      <c r="AX38" s="303" t="s">
        <v>12</v>
      </c>
      <c r="AY38" s="304"/>
      <c r="AZ38" s="303" t="s">
        <v>13</v>
      </c>
      <c r="BA38" s="304"/>
      <c r="BB38" s="303" t="s">
        <v>14</v>
      </c>
      <c r="BC38" s="304"/>
      <c r="BD38" s="305" t="s">
        <v>15</v>
      </c>
      <c r="BE38" s="306"/>
      <c r="BF38" s="307" t="s">
        <v>16</v>
      </c>
      <c r="BG38" s="308"/>
      <c r="BI38" s="314" t="s">
        <v>2</v>
      </c>
      <c r="BJ38" s="311" t="s">
        <v>3</v>
      </c>
      <c r="BK38" s="312"/>
      <c r="BL38" s="311" t="s">
        <v>4</v>
      </c>
      <c r="BM38" s="312"/>
      <c r="BN38" s="311" t="s">
        <v>5</v>
      </c>
      <c r="BO38" s="312"/>
      <c r="BP38" s="311" t="s">
        <v>6</v>
      </c>
      <c r="BQ38" s="312"/>
      <c r="BR38" s="311" t="s">
        <v>7</v>
      </c>
      <c r="BS38" s="312"/>
      <c r="BT38" s="311" t="s">
        <v>8</v>
      </c>
      <c r="BU38" s="312"/>
      <c r="BV38" s="311" t="s">
        <v>9</v>
      </c>
      <c r="BW38" s="312"/>
      <c r="BX38" s="311" t="s">
        <v>10</v>
      </c>
      <c r="BY38" s="312"/>
      <c r="BZ38" s="311" t="s">
        <v>11</v>
      </c>
      <c r="CA38" s="312"/>
      <c r="CB38" s="311" t="s">
        <v>12</v>
      </c>
      <c r="CC38" s="312"/>
      <c r="CD38" s="311" t="s">
        <v>13</v>
      </c>
      <c r="CE38" s="312"/>
      <c r="CF38" s="311" t="s">
        <v>14</v>
      </c>
      <c r="CG38" s="312"/>
      <c r="CH38" s="297" t="s">
        <v>15</v>
      </c>
      <c r="CI38" s="298"/>
      <c r="CJ38" s="311" t="s">
        <v>16</v>
      </c>
      <c r="CK38" s="312"/>
    </row>
    <row r="39" spans="1:93" ht="15" thickTop="1" thickBot="1">
      <c r="A39" s="315"/>
      <c r="B39" s="112" t="s">
        <v>17</v>
      </c>
      <c r="C39" s="113" t="s">
        <v>18</v>
      </c>
      <c r="D39" s="114" t="s">
        <v>17</v>
      </c>
      <c r="E39" s="115" t="s">
        <v>18</v>
      </c>
      <c r="F39" s="112" t="s">
        <v>17</v>
      </c>
      <c r="G39" s="113" t="s">
        <v>18</v>
      </c>
      <c r="H39" s="114" t="s">
        <v>17</v>
      </c>
      <c r="I39" s="115" t="s">
        <v>18</v>
      </c>
      <c r="J39" s="112" t="s">
        <v>17</v>
      </c>
      <c r="K39" s="113" t="s">
        <v>18</v>
      </c>
      <c r="L39" s="114" t="s">
        <v>17</v>
      </c>
      <c r="M39" s="112" t="s">
        <v>18</v>
      </c>
      <c r="N39" s="116" t="s">
        <v>17</v>
      </c>
      <c r="O39" s="117" t="s">
        <v>18</v>
      </c>
      <c r="P39" s="112" t="s">
        <v>17</v>
      </c>
      <c r="Q39" s="113" t="s">
        <v>18</v>
      </c>
      <c r="R39" s="114" t="s">
        <v>17</v>
      </c>
      <c r="S39" s="115" t="s">
        <v>18</v>
      </c>
      <c r="T39" s="112" t="s">
        <v>17</v>
      </c>
      <c r="U39" s="113" t="s">
        <v>18</v>
      </c>
      <c r="V39" s="114" t="s">
        <v>17</v>
      </c>
      <c r="W39" s="115" t="s">
        <v>18</v>
      </c>
      <c r="X39" s="112" t="s">
        <v>17</v>
      </c>
      <c r="Y39" s="113" t="s">
        <v>18</v>
      </c>
      <c r="Z39" s="25" t="s">
        <v>17</v>
      </c>
      <c r="AA39" s="118" t="s">
        <v>18</v>
      </c>
      <c r="AB39" s="172" t="s">
        <v>17</v>
      </c>
      <c r="AC39" s="173" t="s">
        <v>18</v>
      </c>
      <c r="AE39" s="310"/>
      <c r="AF39" s="235" t="s">
        <v>17</v>
      </c>
      <c r="AG39" s="236" t="s">
        <v>18</v>
      </c>
      <c r="AH39" s="237" t="s">
        <v>17</v>
      </c>
      <c r="AI39" s="238" t="s">
        <v>18</v>
      </c>
      <c r="AJ39" s="235" t="s">
        <v>17</v>
      </c>
      <c r="AK39" s="236" t="s">
        <v>18</v>
      </c>
      <c r="AL39" s="237" t="s">
        <v>17</v>
      </c>
      <c r="AM39" s="238" t="s">
        <v>18</v>
      </c>
      <c r="AN39" s="235" t="s">
        <v>17</v>
      </c>
      <c r="AO39" s="236" t="s">
        <v>18</v>
      </c>
      <c r="AP39" s="237" t="s">
        <v>17</v>
      </c>
      <c r="AQ39" s="235" t="s">
        <v>18</v>
      </c>
      <c r="AR39" s="239" t="s">
        <v>17</v>
      </c>
      <c r="AS39" s="240" t="s">
        <v>18</v>
      </c>
      <c r="AT39" s="235" t="s">
        <v>17</v>
      </c>
      <c r="AU39" s="236" t="s">
        <v>18</v>
      </c>
      <c r="AV39" s="237" t="s">
        <v>17</v>
      </c>
      <c r="AW39" s="238" t="s">
        <v>18</v>
      </c>
      <c r="AX39" s="235" t="s">
        <v>17</v>
      </c>
      <c r="AY39" s="236" t="s">
        <v>18</v>
      </c>
      <c r="AZ39" s="237" t="s">
        <v>17</v>
      </c>
      <c r="BA39" s="238" t="s">
        <v>18</v>
      </c>
      <c r="BB39" s="235" t="s">
        <v>17</v>
      </c>
      <c r="BC39" s="236" t="s">
        <v>18</v>
      </c>
      <c r="BD39" s="241" t="s">
        <v>17</v>
      </c>
      <c r="BE39" s="242" t="s">
        <v>18</v>
      </c>
      <c r="BF39" s="243" t="s">
        <v>17</v>
      </c>
      <c r="BG39" s="244" t="s">
        <v>18</v>
      </c>
      <c r="BI39" s="315"/>
      <c r="BJ39" s="112" t="s">
        <v>17</v>
      </c>
      <c r="BK39" s="113" t="s">
        <v>18</v>
      </c>
      <c r="BL39" s="114" t="s">
        <v>17</v>
      </c>
      <c r="BM39" s="115" t="s">
        <v>18</v>
      </c>
      <c r="BN39" s="112" t="s">
        <v>17</v>
      </c>
      <c r="BO39" s="113" t="s">
        <v>18</v>
      </c>
      <c r="BP39" s="114" t="s">
        <v>17</v>
      </c>
      <c r="BQ39" s="115" t="s">
        <v>18</v>
      </c>
      <c r="BR39" s="112" t="s">
        <v>17</v>
      </c>
      <c r="BS39" s="113" t="s">
        <v>18</v>
      </c>
      <c r="BT39" s="114" t="s">
        <v>17</v>
      </c>
      <c r="BU39" s="112" t="s">
        <v>18</v>
      </c>
      <c r="BV39" s="116" t="s">
        <v>17</v>
      </c>
      <c r="BW39" s="117" t="s">
        <v>18</v>
      </c>
      <c r="BX39" s="112" t="s">
        <v>17</v>
      </c>
      <c r="BY39" s="113" t="s">
        <v>18</v>
      </c>
      <c r="BZ39" s="114" t="s">
        <v>17</v>
      </c>
      <c r="CA39" s="115" t="s">
        <v>18</v>
      </c>
      <c r="CB39" s="112" t="s">
        <v>17</v>
      </c>
      <c r="CC39" s="113" t="s">
        <v>18</v>
      </c>
      <c r="CD39" s="114" t="s">
        <v>17</v>
      </c>
      <c r="CE39" s="115" t="s">
        <v>18</v>
      </c>
      <c r="CF39" s="112" t="s">
        <v>17</v>
      </c>
      <c r="CG39" s="113" t="s">
        <v>18</v>
      </c>
      <c r="CH39" s="25" t="s">
        <v>17</v>
      </c>
      <c r="CI39" s="118" t="s">
        <v>18</v>
      </c>
      <c r="CJ39" s="116" t="s">
        <v>17</v>
      </c>
      <c r="CK39" s="117" t="s">
        <v>18</v>
      </c>
    </row>
    <row r="40" spans="1:93" ht="14.1" thickTop="1">
      <c r="A40" s="121" t="s">
        <v>19</v>
      </c>
      <c r="B40" s="122"/>
      <c r="C40" s="182"/>
      <c r="D40" s="123"/>
      <c r="E40" s="176"/>
      <c r="F40" s="122"/>
      <c r="G40" s="124"/>
      <c r="H40" s="123"/>
      <c r="I40" s="176"/>
      <c r="J40" s="122"/>
      <c r="K40" s="124"/>
      <c r="L40" s="123"/>
      <c r="M40" s="122"/>
      <c r="N40" s="175"/>
      <c r="O40" s="177"/>
      <c r="P40" s="122"/>
      <c r="Q40" s="124"/>
      <c r="R40" s="123"/>
      <c r="S40" s="176"/>
      <c r="T40" s="122"/>
      <c r="U40" s="124"/>
      <c r="V40" s="123"/>
      <c r="W40" s="176"/>
      <c r="X40" s="122"/>
      <c r="Y40" s="124"/>
      <c r="Z40" s="180"/>
      <c r="AA40" s="181"/>
      <c r="AB40" s="166">
        <f t="shared" ref="AB40:AB60" si="35">B40+D40+F40+H40+J40+L40+N40+P40+R40+T40+V40+X40+Z40</f>
        <v>0</v>
      </c>
      <c r="AC40" s="167">
        <f t="shared" ref="AC40:AC61" si="36">C40+E40+G40+I40+K40+M40+O40+Q40+S40+U40+W40+Y40+AA40</f>
        <v>0</v>
      </c>
      <c r="AE40" s="246" t="str">
        <f>$AE$9</f>
        <v>07:00 - 07:59</v>
      </c>
      <c r="AF40" s="247">
        <f>SUMIF($A$9:$A$32,$AE40,B$40:B$63)</f>
        <v>4791</v>
      </c>
      <c r="AG40" s="248">
        <f t="shared" ref="AG40:AV42" si="37">SUMIF($A$9:$A$32,$AE40,C$40:C$63)</f>
        <v>611</v>
      </c>
      <c r="AH40" s="249">
        <f t="shared" si="37"/>
        <v>1114</v>
      </c>
      <c r="AI40" s="250">
        <f t="shared" si="37"/>
        <v>741</v>
      </c>
      <c r="AJ40" s="247">
        <f t="shared" si="37"/>
        <v>404</v>
      </c>
      <c r="AK40" s="251">
        <f t="shared" si="37"/>
        <v>359</v>
      </c>
      <c r="AL40" s="249">
        <f t="shared" si="37"/>
        <v>860</v>
      </c>
      <c r="AM40" s="250">
        <f t="shared" si="37"/>
        <v>1187</v>
      </c>
      <c r="AN40" s="247">
        <f t="shared" si="37"/>
        <v>203</v>
      </c>
      <c r="AO40" s="251">
        <f t="shared" si="37"/>
        <v>680</v>
      </c>
      <c r="AP40" s="249">
        <f t="shared" si="37"/>
        <v>209</v>
      </c>
      <c r="AQ40" s="247">
        <f t="shared" si="37"/>
        <v>1881</v>
      </c>
      <c r="AR40" s="252">
        <f t="shared" si="37"/>
        <v>1007</v>
      </c>
      <c r="AS40" s="253">
        <f t="shared" si="37"/>
        <v>2281</v>
      </c>
      <c r="AT40" s="247">
        <f t="shared" si="37"/>
        <v>831</v>
      </c>
      <c r="AU40" s="251">
        <f t="shared" si="37"/>
        <v>1018</v>
      </c>
      <c r="AV40" s="249">
        <f t="shared" si="37"/>
        <v>981</v>
      </c>
      <c r="AW40" s="250">
        <f t="shared" ref="AW40:BE42" si="38">SUMIF($A$9:$A$32,$AE40,S$40:S$63)</f>
        <v>1152</v>
      </c>
      <c r="AX40" s="247">
        <f t="shared" si="38"/>
        <v>143</v>
      </c>
      <c r="AY40" s="251">
        <f t="shared" si="38"/>
        <v>1338</v>
      </c>
      <c r="AZ40" s="249">
        <f t="shared" si="38"/>
        <v>446</v>
      </c>
      <c r="BA40" s="250">
        <f t="shared" si="38"/>
        <v>2087</v>
      </c>
      <c r="BB40" s="247">
        <f t="shared" si="38"/>
        <v>743</v>
      </c>
      <c r="BC40" s="251">
        <f t="shared" si="38"/>
        <v>1193</v>
      </c>
      <c r="BD40" s="20">
        <f t="shared" si="38"/>
        <v>3486</v>
      </c>
      <c r="BE40" s="254">
        <f t="shared" si="38"/>
        <v>1480</v>
      </c>
      <c r="BF40" s="255">
        <f>AF40+AH40+AJ40+AL40+AN40+AP40+AR40+AT40+AV40+AX40+AZ40+BB40+BD40</f>
        <v>15218</v>
      </c>
      <c r="BG40" s="256">
        <f>AG40+AI40+AK40+AM40+AO40+AQ40+AS40+AU40+AW40+AY40+BA40+BC40+BE40</f>
        <v>16008</v>
      </c>
      <c r="BI40" s="121" t="s">
        <v>19</v>
      </c>
      <c r="BJ40" s="125">
        <f>B40/B64</f>
        <v>0</v>
      </c>
      <c r="BK40" s="126">
        <f t="shared" ref="BK40" si="39">C40/C64</f>
        <v>0</v>
      </c>
      <c r="BL40" s="127">
        <f t="shared" ref="BL40" si="40">D40/D64</f>
        <v>0</v>
      </c>
      <c r="BM40" s="128">
        <f t="shared" ref="BM40" si="41">E40/E64</f>
        <v>0</v>
      </c>
      <c r="BN40" s="125">
        <f t="shared" ref="BN40" si="42">F40/F64</f>
        <v>0</v>
      </c>
      <c r="BO40" s="126">
        <f t="shared" ref="BO40" si="43">G40/G64</f>
        <v>0</v>
      </c>
      <c r="BP40" s="127">
        <f t="shared" ref="BP40" si="44">H40/H64</f>
        <v>0</v>
      </c>
      <c r="BQ40" s="128">
        <f t="shared" ref="BQ40" si="45">I40/I64</f>
        <v>0</v>
      </c>
      <c r="BR40" s="125">
        <f t="shared" ref="BR40" si="46">J40/J64</f>
        <v>0</v>
      </c>
      <c r="BS40" s="126">
        <f t="shared" ref="BS40" si="47">K40/K64</f>
        <v>0</v>
      </c>
      <c r="BT40" s="127">
        <f t="shared" ref="BT40" si="48">L40/L64</f>
        <v>0</v>
      </c>
      <c r="BU40" s="125">
        <f t="shared" ref="BU40" si="49">M40/M64</f>
        <v>0</v>
      </c>
      <c r="BV40" s="129">
        <f t="shared" ref="BV40" si="50">N40/N64</f>
        <v>0</v>
      </c>
      <c r="BW40" s="130">
        <f t="shared" ref="BW40" si="51">O40/O64</f>
        <v>0</v>
      </c>
      <c r="BX40" s="125">
        <f t="shared" ref="BX40" si="52">P40/P64</f>
        <v>0</v>
      </c>
      <c r="BY40" s="126">
        <f t="shared" ref="BY40" si="53">Q40/Q64</f>
        <v>0</v>
      </c>
      <c r="BZ40" s="127">
        <f t="shared" ref="BZ40" si="54">R40/R64</f>
        <v>0</v>
      </c>
      <c r="CA40" s="128">
        <f t="shared" ref="CA40" si="55">S40/S64</f>
        <v>0</v>
      </c>
      <c r="CB40" s="125">
        <f t="shared" ref="CB40" si="56">T40/T64</f>
        <v>0</v>
      </c>
      <c r="CC40" s="126">
        <f t="shared" ref="CC40" si="57">U40/U64</f>
        <v>0</v>
      </c>
      <c r="CD40" s="127">
        <f t="shared" ref="CD40" si="58">V40/V64</f>
        <v>0</v>
      </c>
      <c r="CE40" s="128">
        <f t="shared" ref="CE40" si="59">W40/W64</f>
        <v>0</v>
      </c>
      <c r="CF40" s="125">
        <f t="shared" ref="CF40" si="60">X40/X64</f>
        <v>0</v>
      </c>
      <c r="CG40" s="126">
        <f t="shared" ref="CG40" si="61">Y40/Y64</f>
        <v>0</v>
      </c>
      <c r="CH40" s="127">
        <f t="shared" ref="CH40" si="62">Z40/Z64</f>
        <v>0</v>
      </c>
      <c r="CI40" s="125">
        <f t="shared" ref="CI40" si="63">AA40/AA64</f>
        <v>0</v>
      </c>
      <c r="CJ40" s="131">
        <f t="shared" ref="CJ40" si="64">AB40/AB64</f>
        <v>0</v>
      </c>
      <c r="CK40" s="132">
        <f t="shared" ref="CK40" si="65">AC40/AC64</f>
        <v>0</v>
      </c>
    </row>
    <row r="41" spans="1:93">
      <c r="A41" s="133" t="s">
        <v>20</v>
      </c>
      <c r="B41" s="185">
        <v>708</v>
      </c>
      <c r="C41" s="186">
        <v>1</v>
      </c>
      <c r="D41" s="187">
        <v>141</v>
      </c>
      <c r="E41" s="188">
        <v>1</v>
      </c>
      <c r="F41" s="185">
        <v>61</v>
      </c>
      <c r="G41" s="189">
        <v>0</v>
      </c>
      <c r="H41" s="187">
        <v>325</v>
      </c>
      <c r="I41" s="188">
        <v>5</v>
      </c>
      <c r="J41" s="185">
        <v>6</v>
      </c>
      <c r="K41" s="189">
        <v>4</v>
      </c>
      <c r="L41" s="187">
        <v>6</v>
      </c>
      <c r="M41" s="185">
        <v>19</v>
      </c>
      <c r="N41" s="190">
        <v>31</v>
      </c>
      <c r="O41" s="191">
        <v>0</v>
      </c>
      <c r="P41" s="185">
        <v>4</v>
      </c>
      <c r="Q41" s="189">
        <v>0</v>
      </c>
      <c r="R41" s="187">
        <v>0</v>
      </c>
      <c r="S41" s="188">
        <v>0</v>
      </c>
      <c r="T41" s="185">
        <v>0</v>
      </c>
      <c r="U41" s="189">
        <v>0</v>
      </c>
      <c r="V41" s="187">
        <v>0</v>
      </c>
      <c r="W41" s="188">
        <v>0</v>
      </c>
      <c r="X41" s="185">
        <v>0</v>
      </c>
      <c r="Y41" s="189">
        <v>0</v>
      </c>
      <c r="Z41" s="187">
        <v>0</v>
      </c>
      <c r="AA41" s="185">
        <v>0</v>
      </c>
      <c r="AB41" s="168">
        <f t="shared" si="35"/>
        <v>1282</v>
      </c>
      <c r="AC41" s="169">
        <f t="shared" si="36"/>
        <v>30</v>
      </c>
      <c r="AE41" s="258" t="str">
        <f>$AE$10</f>
        <v>08:00 - 08:59</v>
      </c>
      <c r="AF41" s="247">
        <f>SUMIF($A$9:$A$32,$AE41,B$40:B$63)</f>
        <v>3697</v>
      </c>
      <c r="AG41" s="259">
        <f t="shared" si="37"/>
        <v>657</v>
      </c>
      <c r="AH41" s="260">
        <f t="shared" si="37"/>
        <v>1014</v>
      </c>
      <c r="AI41" s="261">
        <f t="shared" si="37"/>
        <v>665</v>
      </c>
      <c r="AJ41" s="262">
        <f t="shared" si="37"/>
        <v>349</v>
      </c>
      <c r="AK41" s="263">
        <f t="shared" si="37"/>
        <v>329</v>
      </c>
      <c r="AL41" s="260">
        <f t="shared" si="37"/>
        <v>882</v>
      </c>
      <c r="AM41" s="261">
        <f t="shared" si="37"/>
        <v>1347</v>
      </c>
      <c r="AN41" s="262">
        <f t="shared" si="37"/>
        <v>170</v>
      </c>
      <c r="AO41" s="263">
        <f t="shared" si="37"/>
        <v>586</v>
      </c>
      <c r="AP41" s="260">
        <f t="shared" si="37"/>
        <v>173</v>
      </c>
      <c r="AQ41" s="262">
        <f t="shared" si="37"/>
        <v>1608</v>
      </c>
      <c r="AR41" s="264">
        <f t="shared" si="37"/>
        <v>875</v>
      </c>
      <c r="AS41" s="265">
        <f t="shared" si="37"/>
        <v>2195</v>
      </c>
      <c r="AT41" s="262">
        <f t="shared" si="37"/>
        <v>576</v>
      </c>
      <c r="AU41" s="263">
        <f t="shared" si="37"/>
        <v>1063</v>
      </c>
      <c r="AV41" s="260">
        <f t="shared" si="37"/>
        <v>829</v>
      </c>
      <c r="AW41" s="261">
        <f t="shared" si="38"/>
        <v>1028</v>
      </c>
      <c r="AX41" s="262">
        <f t="shared" si="38"/>
        <v>167</v>
      </c>
      <c r="AY41" s="263">
        <f t="shared" si="38"/>
        <v>975</v>
      </c>
      <c r="AZ41" s="260">
        <f t="shared" si="38"/>
        <v>351</v>
      </c>
      <c r="BA41" s="261">
        <f t="shared" si="38"/>
        <v>1699</v>
      </c>
      <c r="BB41" s="262">
        <f t="shared" si="38"/>
        <v>619</v>
      </c>
      <c r="BC41" s="263">
        <f t="shared" si="38"/>
        <v>1134</v>
      </c>
      <c r="BD41" s="260">
        <f t="shared" si="38"/>
        <v>2993</v>
      </c>
      <c r="BE41" s="262">
        <f t="shared" si="38"/>
        <v>1676</v>
      </c>
      <c r="BF41" s="266">
        <f>SUM(AF41,AH41,AJ41,AL41,AN41,AP41,AR41,AT41,AV41,AX41,AZ41,BB41,BD41)</f>
        <v>12695</v>
      </c>
      <c r="BG41" s="16">
        <f>SUM(AG41,AI41,AK41,AM41,AO41,AQ41,AS41,AU41,AW41,AY41,BA41,BC41,BE41)</f>
        <v>14962</v>
      </c>
      <c r="BI41" s="133" t="s">
        <v>20</v>
      </c>
      <c r="BJ41" s="125">
        <f t="shared" ref="BJ41:CI41" si="66">B41/B64</f>
        <v>1.4512955067235159E-2</v>
      </c>
      <c r="BK41" s="126">
        <f t="shared" si="66"/>
        <v>3.9308176100628929E-5</v>
      </c>
      <c r="BL41" s="127">
        <f t="shared" si="66"/>
        <v>8.3087802003535653E-3</v>
      </c>
      <c r="BM41" s="128">
        <f t="shared" si="66"/>
        <v>8.4832032575500515E-5</v>
      </c>
      <c r="BN41" s="125">
        <f t="shared" si="66"/>
        <v>8.8341781317885591E-3</v>
      </c>
      <c r="BO41" s="126">
        <f t="shared" si="66"/>
        <v>0</v>
      </c>
      <c r="BP41" s="127">
        <f t="shared" si="66"/>
        <v>1.4522543455918495E-2</v>
      </c>
      <c r="BQ41" s="128">
        <f t="shared" si="66"/>
        <v>1.7267578394805912E-4</v>
      </c>
      <c r="BR41" s="125">
        <f t="shared" si="66"/>
        <v>1.5325670498084292E-3</v>
      </c>
      <c r="BS41" s="126">
        <f t="shared" si="66"/>
        <v>7.7474336625992641E-4</v>
      </c>
      <c r="BT41" s="127">
        <f t="shared" si="66"/>
        <v>8.6868394382510496E-4</v>
      </c>
      <c r="BU41" s="125">
        <f t="shared" si="66"/>
        <v>1.2202954399486191E-3</v>
      </c>
      <c r="BV41" s="129">
        <f t="shared" si="66"/>
        <v>1.6898337421640773E-3</v>
      </c>
      <c r="BW41" s="130">
        <f t="shared" si="66"/>
        <v>0</v>
      </c>
      <c r="BX41" s="125">
        <f t="shared" si="66"/>
        <v>3.7696729808689097E-4</v>
      </c>
      <c r="BY41" s="126">
        <f t="shared" si="66"/>
        <v>0</v>
      </c>
      <c r="BZ41" s="127">
        <f t="shared" si="66"/>
        <v>0</v>
      </c>
      <c r="CA41" s="128">
        <f t="shared" si="66"/>
        <v>0</v>
      </c>
      <c r="CB41" s="125">
        <f t="shared" si="66"/>
        <v>0</v>
      </c>
      <c r="CC41" s="126">
        <f t="shared" si="66"/>
        <v>0</v>
      </c>
      <c r="CD41" s="127">
        <f t="shared" si="66"/>
        <v>0</v>
      </c>
      <c r="CE41" s="128">
        <f t="shared" si="66"/>
        <v>0</v>
      </c>
      <c r="CF41" s="125">
        <f t="shared" si="66"/>
        <v>0</v>
      </c>
      <c r="CG41" s="126">
        <f t="shared" si="66"/>
        <v>0</v>
      </c>
      <c r="CH41" s="127">
        <f t="shared" si="66"/>
        <v>0</v>
      </c>
      <c r="CI41" s="125">
        <f t="shared" si="66"/>
        <v>0</v>
      </c>
      <c r="CJ41" s="131">
        <f t="shared" ref="CJ41" si="67">AB41/AB64</f>
        <v>5.6478258954138945E-3</v>
      </c>
      <c r="CK41" s="132">
        <f t="shared" ref="CK41" si="68">AC41/AC64</f>
        <v>1.3243571349740648E-4</v>
      </c>
    </row>
    <row r="42" spans="1:93" ht="14.1" thickBot="1">
      <c r="A42" s="142" t="s">
        <v>21</v>
      </c>
      <c r="B42" s="192">
        <v>3053</v>
      </c>
      <c r="C42" s="193">
        <v>1</v>
      </c>
      <c r="D42" s="194">
        <v>912</v>
      </c>
      <c r="E42" s="195">
        <v>2</v>
      </c>
      <c r="F42" s="192">
        <v>277</v>
      </c>
      <c r="G42" s="196">
        <v>4</v>
      </c>
      <c r="H42" s="194">
        <v>1110</v>
      </c>
      <c r="I42" s="195">
        <v>91</v>
      </c>
      <c r="J42" s="192">
        <v>42</v>
      </c>
      <c r="K42" s="196">
        <v>43</v>
      </c>
      <c r="L42" s="194">
        <v>54</v>
      </c>
      <c r="M42" s="192">
        <v>334</v>
      </c>
      <c r="N42" s="197">
        <v>386</v>
      </c>
      <c r="O42" s="198">
        <v>541</v>
      </c>
      <c r="P42" s="192">
        <v>148</v>
      </c>
      <c r="Q42" s="196">
        <v>288</v>
      </c>
      <c r="R42" s="194">
        <v>174</v>
      </c>
      <c r="S42" s="195">
        <v>411</v>
      </c>
      <c r="T42" s="192">
        <v>40</v>
      </c>
      <c r="U42" s="196">
        <v>259</v>
      </c>
      <c r="V42" s="194">
        <v>61</v>
      </c>
      <c r="W42" s="195">
        <v>546</v>
      </c>
      <c r="X42" s="192">
        <v>289</v>
      </c>
      <c r="Y42" s="196">
        <v>356</v>
      </c>
      <c r="Z42" s="194">
        <v>902</v>
      </c>
      <c r="AA42" s="192">
        <v>478</v>
      </c>
      <c r="AB42" s="168">
        <f t="shared" si="35"/>
        <v>7448</v>
      </c>
      <c r="AC42" s="169">
        <f t="shared" si="36"/>
        <v>3354</v>
      </c>
      <c r="AE42" s="246" t="str">
        <f>$AE$11</f>
        <v>-</v>
      </c>
      <c r="AF42" s="247">
        <f>SUMIF($A$9:$A$32,$AE42,B$40:B$63)</f>
        <v>0</v>
      </c>
      <c r="AG42" s="267">
        <f t="shared" si="37"/>
        <v>0</v>
      </c>
      <c r="AH42" s="268">
        <f t="shared" si="37"/>
        <v>0</v>
      </c>
      <c r="AI42" s="269">
        <f t="shared" si="37"/>
        <v>0</v>
      </c>
      <c r="AJ42" s="270">
        <f t="shared" si="37"/>
        <v>0</v>
      </c>
      <c r="AK42" s="271">
        <f t="shared" si="37"/>
        <v>0</v>
      </c>
      <c r="AL42" s="268">
        <f t="shared" si="37"/>
        <v>0</v>
      </c>
      <c r="AM42" s="269">
        <f t="shared" si="37"/>
        <v>0</v>
      </c>
      <c r="AN42" s="270">
        <f t="shared" si="37"/>
        <v>0</v>
      </c>
      <c r="AO42" s="271">
        <f t="shared" si="37"/>
        <v>0</v>
      </c>
      <c r="AP42" s="268">
        <f t="shared" si="37"/>
        <v>0</v>
      </c>
      <c r="AQ42" s="270">
        <f t="shared" si="37"/>
        <v>0</v>
      </c>
      <c r="AR42" s="272">
        <f t="shared" si="37"/>
        <v>0</v>
      </c>
      <c r="AS42" s="273">
        <f t="shared" si="37"/>
        <v>0</v>
      </c>
      <c r="AT42" s="270">
        <f t="shared" si="37"/>
        <v>0</v>
      </c>
      <c r="AU42" s="271">
        <f t="shared" si="37"/>
        <v>0</v>
      </c>
      <c r="AV42" s="268">
        <f t="shared" si="37"/>
        <v>0</v>
      </c>
      <c r="AW42" s="269">
        <f t="shared" si="38"/>
        <v>0</v>
      </c>
      <c r="AX42" s="270">
        <f t="shared" si="38"/>
        <v>0</v>
      </c>
      <c r="AY42" s="271">
        <f t="shared" si="38"/>
        <v>0</v>
      </c>
      <c r="AZ42" s="268">
        <f t="shared" si="38"/>
        <v>0</v>
      </c>
      <c r="BA42" s="269">
        <f t="shared" si="38"/>
        <v>0</v>
      </c>
      <c r="BB42" s="270">
        <f t="shared" si="38"/>
        <v>0</v>
      </c>
      <c r="BC42" s="271">
        <f t="shared" si="38"/>
        <v>0</v>
      </c>
      <c r="BD42" s="268">
        <f t="shared" si="38"/>
        <v>0</v>
      </c>
      <c r="BE42" s="270">
        <f t="shared" si="38"/>
        <v>0</v>
      </c>
      <c r="BF42" s="266">
        <f>SUM(AF42,AH42,AJ42,AL42,AN42,AP42,AR42,AT42,AV42,AX42,AZ42,BB42,BD42)</f>
        <v>0</v>
      </c>
      <c r="BG42" s="16">
        <f>SUM(AG42,AI42,AK42,AM42,AO42,AQ42,AS42,AU42,AW42,AY42,BA42,BC42,BE42)</f>
        <v>0</v>
      </c>
      <c r="BI42" s="142" t="s">
        <v>21</v>
      </c>
      <c r="BJ42" s="125">
        <f t="shared" ref="BJ42:CI42" si="69">B42/B64</f>
        <v>6.2581994096425064E-2</v>
      </c>
      <c r="BK42" s="126">
        <f t="shared" si="69"/>
        <v>3.9308176100628929E-5</v>
      </c>
      <c r="BL42" s="127">
        <f t="shared" si="69"/>
        <v>5.3741897466116677E-2</v>
      </c>
      <c r="BM42" s="128">
        <f t="shared" si="69"/>
        <v>1.6966406515100103E-4</v>
      </c>
      <c r="BN42" s="125">
        <f t="shared" si="69"/>
        <v>4.011585807385952E-2</v>
      </c>
      <c r="BO42" s="126">
        <f t="shared" si="69"/>
        <v>9.2980009298000927E-4</v>
      </c>
      <c r="BP42" s="127">
        <f t="shared" si="69"/>
        <v>4.9600071495598551E-2</v>
      </c>
      <c r="BQ42" s="128">
        <f t="shared" si="69"/>
        <v>3.142699267854676E-3</v>
      </c>
      <c r="BR42" s="125">
        <f t="shared" si="69"/>
        <v>1.0727969348659003E-2</v>
      </c>
      <c r="BS42" s="126">
        <f t="shared" si="69"/>
        <v>8.3284911872942083E-3</v>
      </c>
      <c r="BT42" s="127">
        <f t="shared" si="69"/>
        <v>7.8181554944259449E-3</v>
      </c>
      <c r="BU42" s="125">
        <f t="shared" si="69"/>
        <v>2.1451509312780989E-2</v>
      </c>
      <c r="BV42" s="129">
        <f t="shared" si="69"/>
        <v>2.1041155628236576E-2</v>
      </c>
      <c r="BW42" s="130">
        <f t="shared" si="69"/>
        <v>2.051885003413487E-2</v>
      </c>
      <c r="BX42" s="125">
        <f t="shared" si="69"/>
        <v>1.3947790029214965E-2</v>
      </c>
      <c r="BY42" s="126">
        <f t="shared" si="69"/>
        <v>1.9862068965517243E-2</v>
      </c>
      <c r="BZ42" s="127">
        <f t="shared" si="69"/>
        <v>1.2652705061082025E-2</v>
      </c>
      <c r="CA42" s="128">
        <f t="shared" si="69"/>
        <v>2.2519314010191221E-2</v>
      </c>
      <c r="CB42" s="125">
        <f t="shared" si="69"/>
        <v>7.7957513155330347E-3</v>
      </c>
      <c r="CC42" s="126">
        <f t="shared" si="69"/>
        <v>3.4593295044744225E-2</v>
      </c>
      <c r="CD42" s="127">
        <f t="shared" si="69"/>
        <v>3.8997570643140266E-3</v>
      </c>
      <c r="CE42" s="128">
        <f t="shared" si="69"/>
        <v>2.4787760475779724E-2</v>
      </c>
      <c r="CF42" s="125">
        <f t="shared" si="69"/>
        <v>1.9918671169618856E-2</v>
      </c>
      <c r="CG42" s="126">
        <f t="shared" si="69"/>
        <v>3.242849335033704E-2</v>
      </c>
      <c r="CH42" s="127">
        <f t="shared" si="69"/>
        <v>2.0908669448307837E-2</v>
      </c>
      <c r="CI42" s="125">
        <f t="shared" si="69"/>
        <v>1.3390480992800515E-2</v>
      </c>
      <c r="CJ42" s="131">
        <f t="shared" ref="CJ42" si="70">AB42/AB64</f>
        <v>3.2812018150579318E-2</v>
      </c>
      <c r="CK42" s="132">
        <f t="shared" ref="CK42" si="71">AC42/AC64</f>
        <v>1.4806312769010043E-2</v>
      </c>
    </row>
    <row r="43" spans="1:93" ht="15" thickTop="1" thickBot="1">
      <c r="A43" s="133" t="s">
        <v>22</v>
      </c>
      <c r="B43" s="185">
        <v>5442</v>
      </c>
      <c r="C43" s="186">
        <v>311</v>
      </c>
      <c r="D43" s="187">
        <v>1599</v>
      </c>
      <c r="E43" s="188">
        <v>418</v>
      </c>
      <c r="F43" s="185">
        <v>481</v>
      </c>
      <c r="G43" s="189">
        <v>209</v>
      </c>
      <c r="H43" s="187">
        <v>969</v>
      </c>
      <c r="I43" s="188">
        <v>634</v>
      </c>
      <c r="J43" s="185">
        <v>171</v>
      </c>
      <c r="K43" s="189">
        <v>288</v>
      </c>
      <c r="L43" s="187">
        <v>153</v>
      </c>
      <c r="M43" s="185">
        <v>982</v>
      </c>
      <c r="N43" s="190">
        <v>799</v>
      </c>
      <c r="O43" s="191">
        <v>1601</v>
      </c>
      <c r="P43" s="185">
        <v>493</v>
      </c>
      <c r="Q43" s="189">
        <v>671</v>
      </c>
      <c r="R43" s="187">
        <v>682</v>
      </c>
      <c r="S43" s="188">
        <v>983</v>
      </c>
      <c r="T43" s="185">
        <v>163</v>
      </c>
      <c r="U43" s="189">
        <v>784</v>
      </c>
      <c r="V43" s="187">
        <v>287</v>
      </c>
      <c r="W43" s="188">
        <v>1562</v>
      </c>
      <c r="X43" s="185">
        <v>745</v>
      </c>
      <c r="Y43" s="189">
        <v>1059</v>
      </c>
      <c r="Z43" s="187">
        <v>2727</v>
      </c>
      <c r="AA43" s="185">
        <v>1135</v>
      </c>
      <c r="AB43" s="168">
        <f t="shared" si="35"/>
        <v>14711</v>
      </c>
      <c r="AC43" s="169">
        <f t="shared" si="36"/>
        <v>10637</v>
      </c>
      <c r="AE43" s="295" t="s">
        <v>42</v>
      </c>
      <c r="AF43" s="12">
        <f t="shared" ref="AF43:BG43" si="72">SUM(AF40:AF42)</f>
        <v>8488</v>
      </c>
      <c r="AG43" s="1">
        <f t="shared" si="72"/>
        <v>1268</v>
      </c>
      <c r="AH43" s="12">
        <f t="shared" si="72"/>
        <v>2128</v>
      </c>
      <c r="AI43" s="1">
        <f t="shared" si="72"/>
        <v>1406</v>
      </c>
      <c r="AJ43" s="12">
        <f t="shared" si="72"/>
        <v>753</v>
      </c>
      <c r="AK43" s="1">
        <f t="shared" si="72"/>
        <v>688</v>
      </c>
      <c r="AL43" s="12">
        <f t="shared" si="72"/>
        <v>1742</v>
      </c>
      <c r="AM43" s="1">
        <f t="shared" si="72"/>
        <v>2534</v>
      </c>
      <c r="AN43" s="12">
        <f t="shared" si="72"/>
        <v>373</v>
      </c>
      <c r="AO43" s="1">
        <f t="shared" si="72"/>
        <v>1266</v>
      </c>
      <c r="AP43" s="12">
        <f t="shared" si="72"/>
        <v>382</v>
      </c>
      <c r="AQ43" s="1">
        <f t="shared" si="72"/>
        <v>3489</v>
      </c>
      <c r="AR43" s="12">
        <f t="shared" si="72"/>
        <v>1882</v>
      </c>
      <c r="AS43" s="1">
        <f t="shared" si="72"/>
        <v>4476</v>
      </c>
      <c r="AT43" s="12">
        <f t="shared" si="72"/>
        <v>1407</v>
      </c>
      <c r="AU43" s="1">
        <f t="shared" si="72"/>
        <v>2081</v>
      </c>
      <c r="AV43" s="12">
        <f t="shared" si="72"/>
        <v>1810</v>
      </c>
      <c r="AW43" s="1">
        <f t="shared" si="72"/>
        <v>2180</v>
      </c>
      <c r="AX43" s="12">
        <f t="shared" si="72"/>
        <v>310</v>
      </c>
      <c r="AY43" s="1">
        <f t="shared" si="72"/>
        <v>2313</v>
      </c>
      <c r="AZ43" s="12">
        <f t="shared" si="72"/>
        <v>797</v>
      </c>
      <c r="BA43" s="1">
        <f t="shared" si="72"/>
        <v>3786</v>
      </c>
      <c r="BB43" s="12">
        <f t="shared" si="72"/>
        <v>1362</v>
      </c>
      <c r="BC43" s="1">
        <f t="shared" si="72"/>
        <v>2327</v>
      </c>
      <c r="BD43" s="12">
        <f t="shared" si="72"/>
        <v>6479</v>
      </c>
      <c r="BE43" s="1">
        <f t="shared" si="72"/>
        <v>3156</v>
      </c>
      <c r="BF43" s="51">
        <f t="shared" si="72"/>
        <v>27913</v>
      </c>
      <c r="BG43" s="47">
        <f t="shared" si="72"/>
        <v>30970</v>
      </c>
      <c r="BI43" s="133" t="s">
        <v>22</v>
      </c>
      <c r="BJ43" s="125">
        <f t="shared" ref="BJ43:CI43" si="73">B43/B64</f>
        <v>0.11155296818629058</v>
      </c>
      <c r="BK43" s="126">
        <f t="shared" si="73"/>
        <v>1.2224842767295598E-2</v>
      </c>
      <c r="BL43" s="127">
        <f t="shared" si="73"/>
        <v>9.4225103123158516E-2</v>
      </c>
      <c r="BM43" s="128">
        <f t="shared" si="73"/>
        <v>3.5459789616559212E-2</v>
      </c>
      <c r="BN43" s="125">
        <f t="shared" si="73"/>
        <v>6.9659666908037654E-2</v>
      </c>
      <c r="BO43" s="126">
        <f t="shared" si="73"/>
        <v>4.8582054858205485E-2</v>
      </c>
      <c r="BP43" s="127">
        <f t="shared" si="73"/>
        <v>4.3299521873184685E-2</v>
      </c>
      <c r="BQ43" s="128">
        <f t="shared" si="73"/>
        <v>2.1895289404613896E-2</v>
      </c>
      <c r="BR43" s="125">
        <f t="shared" si="73"/>
        <v>4.3678160919540229E-2</v>
      </c>
      <c r="BS43" s="126">
        <f t="shared" si="73"/>
        <v>5.5781522370714702E-2</v>
      </c>
      <c r="BT43" s="127">
        <f t="shared" si="73"/>
        <v>2.2151440567540176E-2</v>
      </c>
      <c r="BU43" s="125">
        <f t="shared" si="73"/>
        <v>6.3070006422607572E-2</v>
      </c>
      <c r="BV43" s="129">
        <f t="shared" si="73"/>
        <v>4.3554101935132192E-2</v>
      </c>
      <c r="BW43" s="130">
        <f t="shared" si="73"/>
        <v>6.072214215277251E-2</v>
      </c>
      <c r="BX43" s="125">
        <f t="shared" si="73"/>
        <v>4.646121948920931E-2</v>
      </c>
      <c r="BY43" s="126">
        <f t="shared" si="73"/>
        <v>4.6275862068965515E-2</v>
      </c>
      <c r="BZ43" s="127">
        <f t="shared" si="73"/>
        <v>4.9592786503781267E-2</v>
      </c>
      <c r="CA43" s="128">
        <f t="shared" si="73"/>
        <v>5.3860062462330834E-2</v>
      </c>
      <c r="CB43" s="125">
        <f t="shared" si="73"/>
        <v>3.1767686610797118E-2</v>
      </c>
      <c r="CC43" s="126">
        <f t="shared" si="73"/>
        <v>0.10471483905436089</v>
      </c>
      <c r="CD43" s="127">
        <f t="shared" si="73"/>
        <v>1.8348037335379107E-2</v>
      </c>
      <c r="CE43" s="128">
        <f t="shared" si="73"/>
        <v>7.0912970445362516E-2</v>
      </c>
      <c r="CF43" s="125">
        <f t="shared" si="73"/>
        <v>5.1347439520297744E-2</v>
      </c>
      <c r="CG43" s="126">
        <f t="shared" si="73"/>
        <v>9.6465658589907091E-2</v>
      </c>
      <c r="CH43" s="127">
        <f t="shared" si="73"/>
        <v>6.3212795549374132E-2</v>
      </c>
      <c r="CI43" s="125">
        <f t="shared" si="73"/>
        <v>3.1795388968260639E-2</v>
      </c>
      <c r="CJ43" s="131">
        <f t="shared" ref="CJ43" si="74">AB43/AB64</f>
        <v>6.4809022423895329E-2</v>
      </c>
      <c r="CK43" s="132">
        <f t="shared" ref="CK43" si="75">AC43/AC64</f>
        <v>4.6957289482397087E-2</v>
      </c>
    </row>
    <row r="44" spans="1:93" ht="14.1" thickTop="1">
      <c r="A44" s="142" t="s">
        <v>23</v>
      </c>
      <c r="B44" s="192">
        <v>4791</v>
      </c>
      <c r="C44" s="193">
        <v>611</v>
      </c>
      <c r="D44" s="194">
        <v>1114</v>
      </c>
      <c r="E44" s="195">
        <v>741</v>
      </c>
      <c r="F44" s="192">
        <v>404</v>
      </c>
      <c r="G44" s="196">
        <v>359</v>
      </c>
      <c r="H44" s="194">
        <v>860</v>
      </c>
      <c r="I44" s="195">
        <v>1187</v>
      </c>
      <c r="J44" s="192">
        <v>203</v>
      </c>
      <c r="K44" s="196">
        <v>680</v>
      </c>
      <c r="L44" s="194">
        <v>209</v>
      </c>
      <c r="M44" s="192">
        <v>1881</v>
      </c>
      <c r="N44" s="197">
        <v>1007</v>
      </c>
      <c r="O44" s="198">
        <v>2281</v>
      </c>
      <c r="P44" s="192">
        <v>831</v>
      </c>
      <c r="Q44" s="196">
        <v>1018</v>
      </c>
      <c r="R44" s="194">
        <v>981</v>
      </c>
      <c r="S44" s="195">
        <v>1152</v>
      </c>
      <c r="T44" s="192">
        <v>143</v>
      </c>
      <c r="U44" s="196">
        <v>1338</v>
      </c>
      <c r="V44" s="194">
        <v>446</v>
      </c>
      <c r="W44" s="195">
        <v>2087</v>
      </c>
      <c r="X44" s="192">
        <v>743</v>
      </c>
      <c r="Y44" s="196">
        <v>1193</v>
      </c>
      <c r="Z44" s="194">
        <v>3486</v>
      </c>
      <c r="AA44" s="192">
        <v>1480</v>
      </c>
      <c r="AB44" s="168">
        <f t="shared" si="35"/>
        <v>15218</v>
      </c>
      <c r="AC44" s="169">
        <f t="shared" si="36"/>
        <v>16008</v>
      </c>
      <c r="BI44" s="142" t="s">
        <v>23</v>
      </c>
      <c r="BJ44" s="125">
        <f t="shared" ref="BJ44:CI44" si="76">B44/B64</f>
        <v>9.8208428993112495E-2</v>
      </c>
      <c r="BK44" s="126">
        <f t="shared" si="76"/>
        <v>2.4017295597484278E-2</v>
      </c>
      <c r="BL44" s="127">
        <f t="shared" si="76"/>
        <v>6.5645256334708316E-2</v>
      </c>
      <c r="BM44" s="128">
        <f t="shared" si="76"/>
        <v>6.2860536138445874E-2</v>
      </c>
      <c r="BN44" s="125">
        <f t="shared" si="76"/>
        <v>5.8508327299058652E-2</v>
      </c>
      <c r="BO44" s="126">
        <f t="shared" si="76"/>
        <v>8.3449558344955835E-2</v>
      </c>
      <c r="BP44" s="127">
        <f t="shared" si="76"/>
        <v>3.8428884221815097E-2</v>
      </c>
      <c r="BQ44" s="128">
        <f t="shared" si="76"/>
        <v>4.0993231109269238E-2</v>
      </c>
      <c r="BR44" s="125">
        <f t="shared" si="76"/>
        <v>5.185185185185185E-2</v>
      </c>
      <c r="BS44" s="126">
        <f t="shared" si="76"/>
        <v>0.13170637226418749</v>
      </c>
      <c r="BT44" s="127">
        <f t="shared" si="76"/>
        <v>3.0259157376574489E-2</v>
      </c>
      <c r="BU44" s="125">
        <f t="shared" si="76"/>
        <v>0.12080924855491329</v>
      </c>
      <c r="BV44" s="129">
        <f t="shared" si="76"/>
        <v>5.4892341237394386E-2</v>
      </c>
      <c r="BW44" s="130">
        <f t="shared" si="76"/>
        <v>8.6512933323219299E-2</v>
      </c>
      <c r="BX44" s="125">
        <f t="shared" si="76"/>
        <v>7.8314956177551603E-2</v>
      </c>
      <c r="BY44" s="126">
        <f t="shared" si="76"/>
        <v>7.0206896551724143E-2</v>
      </c>
      <c r="BZ44" s="127">
        <f t="shared" si="76"/>
        <v>7.1335078534031413E-2</v>
      </c>
      <c r="CA44" s="128">
        <f t="shared" si="76"/>
        <v>6.3119829050462983E-2</v>
      </c>
      <c r="CB44" s="125">
        <f t="shared" si="76"/>
        <v>2.7869810953030597E-2</v>
      </c>
      <c r="CC44" s="126">
        <f t="shared" si="76"/>
        <v>0.17870976359022306</v>
      </c>
      <c r="CD44" s="127">
        <f t="shared" si="76"/>
        <v>2.8512977880066487E-2</v>
      </c>
      <c r="CE44" s="128">
        <f t="shared" si="76"/>
        <v>9.4747355518227633E-2</v>
      </c>
      <c r="CF44" s="125">
        <f t="shared" si="76"/>
        <v>5.1209594045075468E-2</v>
      </c>
      <c r="CG44" s="126">
        <f t="shared" si="76"/>
        <v>0.10867188923301148</v>
      </c>
      <c r="CH44" s="127">
        <f t="shared" si="76"/>
        <v>8.080667593880389E-2</v>
      </c>
      <c r="CI44" s="125">
        <f t="shared" si="76"/>
        <v>4.1460066672269376E-2</v>
      </c>
      <c r="CJ44" s="131">
        <f t="shared" ref="CJ44" si="77">AB44/AB64</f>
        <v>6.7042600995638579E-2</v>
      </c>
      <c r="CK44" s="132">
        <f t="shared" ref="CK44" si="78">AC44/AC64</f>
        <v>7.0667696722216095E-2</v>
      </c>
    </row>
    <row r="45" spans="1:93" ht="14.1" thickBot="1">
      <c r="A45" s="133" t="s">
        <v>24</v>
      </c>
      <c r="B45" s="185">
        <v>3697</v>
      </c>
      <c r="C45" s="186">
        <v>657</v>
      </c>
      <c r="D45" s="187">
        <v>1014</v>
      </c>
      <c r="E45" s="188">
        <v>665</v>
      </c>
      <c r="F45" s="185">
        <v>349</v>
      </c>
      <c r="G45" s="189">
        <v>329</v>
      </c>
      <c r="H45" s="187">
        <v>882</v>
      </c>
      <c r="I45" s="188">
        <v>1347</v>
      </c>
      <c r="J45" s="185">
        <v>170</v>
      </c>
      <c r="K45" s="189">
        <v>586</v>
      </c>
      <c r="L45" s="187">
        <v>173</v>
      </c>
      <c r="M45" s="185">
        <v>1608</v>
      </c>
      <c r="N45" s="190">
        <v>875</v>
      </c>
      <c r="O45" s="191">
        <v>2195</v>
      </c>
      <c r="P45" s="185">
        <v>576</v>
      </c>
      <c r="Q45" s="189">
        <v>1063</v>
      </c>
      <c r="R45" s="187">
        <v>829</v>
      </c>
      <c r="S45" s="188">
        <v>1028</v>
      </c>
      <c r="T45" s="185">
        <v>167</v>
      </c>
      <c r="U45" s="189">
        <v>975</v>
      </c>
      <c r="V45" s="187">
        <v>351</v>
      </c>
      <c r="W45" s="188">
        <v>1699</v>
      </c>
      <c r="X45" s="185">
        <v>619</v>
      </c>
      <c r="Y45" s="189">
        <v>1134</v>
      </c>
      <c r="Z45" s="187">
        <v>2993</v>
      </c>
      <c r="AA45" s="185">
        <v>1676</v>
      </c>
      <c r="AB45" s="168">
        <f t="shared" si="35"/>
        <v>12695</v>
      </c>
      <c r="AC45" s="169">
        <f t="shared" si="36"/>
        <v>14962</v>
      </c>
      <c r="AE45" t="s">
        <v>51</v>
      </c>
      <c r="BI45" s="133" t="s">
        <v>24</v>
      </c>
      <c r="BJ45" s="125">
        <f t="shared" ref="BJ45:CI45" si="79">B45/B64</f>
        <v>7.5783043620859303E-2</v>
      </c>
      <c r="BK45" s="126">
        <f t="shared" si="79"/>
        <v>2.5825471698113209E-2</v>
      </c>
      <c r="BL45" s="127">
        <f t="shared" si="79"/>
        <v>5.9752504419563937E-2</v>
      </c>
      <c r="BM45" s="128">
        <f t="shared" si="79"/>
        <v>5.6413301662707839E-2</v>
      </c>
      <c r="BN45" s="125">
        <f t="shared" si="79"/>
        <v>5.0543084721216512E-2</v>
      </c>
      <c r="BO45" s="126">
        <f t="shared" si="79"/>
        <v>7.6476057647605761E-2</v>
      </c>
      <c r="BP45" s="127">
        <f t="shared" si="79"/>
        <v>3.9411948701908041E-2</v>
      </c>
      <c r="BQ45" s="128">
        <f t="shared" si="79"/>
        <v>4.6518856195607125E-2</v>
      </c>
      <c r="BR45" s="125">
        <f t="shared" si="79"/>
        <v>4.3422733077905493E-2</v>
      </c>
      <c r="BS45" s="126">
        <f t="shared" si="79"/>
        <v>0.11349990315707922</v>
      </c>
      <c r="BT45" s="127">
        <f t="shared" si="79"/>
        <v>2.5047053713623861E-2</v>
      </c>
      <c r="BU45" s="125">
        <f t="shared" si="79"/>
        <v>0.10327552986512524</v>
      </c>
      <c r="BV45" s="129">
        <f t="shared" si="79"/>
        <v>4.7696920141727994E-2</v>
      </c>
      <c r="BW45" s="130">
        <f t="shared" si="79"/>
        <v>8.3251156792839259E-2</v>
      </c>
      <c r="BX45" s="125">
        <f t="shared" si="79"/>
        <v>5.4283290924512298E-2</v>
      </c>
      <c r="BY45" s="126">
        <f t="shared" si="79"/>
        <v>7.3310344827586207E-2</v>
      </c>
      <c r="BZ45" s="127">
        <f t="shared" si="79"/>
        <v>6.0282140779522979E-2</v>
      </c>
      <c r="CA45" s="128">
        <f t="shared" si="79"/>
        <v>5.6325680784614543E-2</v>
      </c>
      <c r="CB45" s="125">
        <f t="shared" si="79"/>
        <v>3.2547261742350418E-2</v>
      </c>
      <c r="CC45" s="126">
        <f t="shared" si="79"/>
        <v>0.13022572458928811</v>
      </c>
      <c r="CD45" s="127">
        <f t="shared" si="79"/>
        <v>2.2439585730724972E-2</v>
      </c>
      <c r="CE45" s="128">
        <f t="shared" si="79"/>
        <v>7.7132609978662545E-2</v>
      </c>
      <c r="CF45" s="125">
        <f t="shared" si="79"/>
        <v>4.2663174581294372E-2</v>
      </c>
      <c r="CG45" s="126">
        <f t="shared" si="79"/>
        <v>0.1032975040991073</v>
      </c>
      <c r="CH45" s="127">
        <f t="shared" si="79"/>
        <v>6.9378766805748726E-2</v>
      </c>
      <c r="CI45" s="125">
        <f t="shared" si="79"/>
        <v>4.6950724150488836E-2</v>
      </c>
      <c r="CJ45" s="131">
        <f t="shared" ref="CJ45" si="80">AB45/AB64</f>
        <v>5.5927573901934008E-2</v>
      </c>
      <c r="CK45" s="132">
        <f t="shared" ref="CK45" si="81">AC45/AC64</f>
        <v>6.6050104844939853E-2</v>
      </c>
    </row>
    <row r="46" spans="1:93" ht="15" thickTop="1" thickBot="1">
      <c r="A46" s="142" t="s">
        <v>25</v>
      </c>
      <c r="B46" s="192">
        <v>3418</v>
      </c>
      <c r="C46" s="193">
        <v>564</v>
      </c>
      <c r="D46" s="194">
        <v>987</v>
      </c>
      <c r="E46" s="195">
        <v>455</v>
      </c>
      <c r="F46" s="192">
        <v>342</v>
      </c>
      <c r="G46" s="196">
        <v>258</v>
      </c>
      <c r="H46" s="194">
        <v>961</v>
      </c>
      <c r="I46" s="195">
        <v>1204</v>
      </c>
      <c r="J46" s="192">
        <v>163</v>
      </c>
      <c r="K46" s="196">
        <v>493</v>
      </c>
      <c r="L46" s="194">
        <v>191</v>
      </c>
      <c r="M46" s="192">
        <v>1135</v>
      </c>
      <c r="N46" s="197">
        <v>869</v>
      </c>
      <c r="O46" s="198">
        <v>1839</v>
      </c>
      <c r="P46" s="192">
        <v>540</v>
      </c>
      <c r="Q46" s="196">
        <v>769</v>
      </c>
      <c r="R46" s="194">
        <v>853</v>
      </c>
      <c r="S46" s="195">
        <v>727</v>
      </c>
      <c r="T46" s="192">
        <v>154</v>
      </c>
      <c r="U46" s="196">
        <v>505</v>
      </c>
      <c r="V46" s="194">
        <v>310</v>
      </c>
      <c r="W46" s="195">
        <v>1439</v>
      </c>
      <c r="X46" s="192">
        <v>552</v>
      </c>
      <c r="Y46" s="196">
        <v>744</v>
      </c>
      <c r="Z46" s="194">
        <v>2687</v>
      </c>
      <c r="AA46" s="192">
        <v>1269</v>
      </c>
      <c r="AB46" s="168">
        <f t="shared" si="35"/>
        <v>12027</v>
      </c>
      <c r="AC46" s="169">
        <f t="shared" si="36"/>
        <v>11401</v>
      </c>
      <c r="AE46" s="309" t="s">
        <v>2</v>
      </c>
      <c r="AF46" s="303" t="s">
        <v>3</v>
      </c>
      <c r="AG46" s="304"/>
      <c r="AH46" s="303" t="s">
        <v>4</v>
      </c>
      <c r="AI46" s="304"/>
      <c r="AJ46" s="303" t="s">
        <v>5</v>
      </c>
      <c r="AK46" s="304"/>
      <c r="AL46" s="303" t="s">
        <v>6</v>
      </c>
      <c r="AM46" s="304"/>
      <c r="AN46" s="303" t="s">
        <v>7</v>
      </c>
      <c r="AO46" s="304"/>
      <c r="AP46" s="303" t="s">
        <v>8</v>
      </c>
      <c r="AQ46" s="304"/>
      <c r="AR46" s="303" t="s">
        <v>9</v>
      </c>
      <c r="AS46" s="304"/>
      <c r="AT46" s="303" t="s">
        <v>10</v>
      </c>
      <c r="AU46" s="304"/>
      <c r="AV46" s="303" t="s">
        <v>11</v>
      </c>
      <c r="AW46" s="304"/>
      <c r="AX46" s="303" t="s">
        <v>12</v>
      </c>
      <c r="AY46" s="304"/>
      <c r="AZ46" s="303" t="s">
        <v>13</v>
      </c>
      <c r="BA46" s="304"/>
      <c r="BB46" s="303" t="s">
        <v>14</v>
      </c>
      <c r="BC46" s="304"/>
      <c r="BD46" s="305" t="s">
        <v>15</v>
      </c>
      <c r="BE46" s="306"/>
      <c r="BF46" s="307" t="s">
        <v>16</v>
      </c>
      <c r="BG46" s="308"/>
      <c r="BI46" s="142" t="s">
        <v>25</v>
      </c>
      <c r="BJ46" s="125">
        <f t="shared" ref="BJ46:CI46" si="82">B46/B64</f>
        <v>7.0063955395211541E-2</v>
      </c>
      <c r="BK46" s="126">
        <f t="shared" si="82"/>
        <v>2.2169811320754716E-2</v>
      </c>
      <c r="BL46" s="127">
        <f t="shared" si="82"/>
        <v>5.8161461402474954E-2</v>
      </c>
      <c r="BM46" s="128">
        <f t="shared" si="82"/>
        <v>3.8598574821852728E-2</v>
      </c>
      <c r="BN46" s="125">
        <f t="shared" si="82"/>
        <v>4.9529326574945694E-2</v>
      </c>
      <c r="BO46" s="126">
        <f t="shared" si="82"/>
        <v>5.9972105997210597E-2</v>
      </c>
      <c r="BP46" s="127">
        <f t="shared" si="82"/>
        <v>4.2942043880423608E-2</v>
      </c>
      <c r="BQ46" s="128">
        <f t="shared" si="82"/>
        <v>4.1580328774692636E-2</v>
      </c>
      <c r="BR46" s="125">
        <f t="shared" si="82"/>
        <v>4.1634738186462322E-2</v>
      </c>
      <c r="BS46" s="126">
        <f t="shared" si="82"/>
        <v>9.5487119891535924E-2</v>
      </c>
      <c r="BT46" s="127">
        <f t="shared" si="82"/>
        <v>2.7653105545099175E-2</v>
      </c>
      <c r="BU46" s="125">
        <f t="shared" si="82"/>
        <v>7.2896596017983303E-2</v>
      </c>
      <c r="BV46" s="129">
        <f t="shared" si="82"/>
        <v>4.7369855546470427E-2</v>
      </c>
      <c r="BW46" s="130">
        <f t="shared" si="82"/>
        <v>6.9748919062428888E-2</v>
      </c>
      <c r="BX46" s="125">
        <f t="shared" si="82"/>
        <v>5.0890585241730277E-2</v>
      </c>
      <c r="BY46" s="126">
        <f t="shared" si="82"/>
        <v>5.3034482758620688E-2</v>
      </c>
      <c r="BZ46" s="127">
        <f t="shared" si="82"/>
        <v>6.2027341477603255E-2</v>
      </c>
      <c r="CA46" s="128">
        <f t="shared" si="82"/>
        <v>3.9833433784450166E-2</v>
      </c>
      <c r="CB46" s="125">
        <f t="shared" si="82"/>
        <v>3.0013642564802184E-2</v>
      </c>
      <c r="CC46" s="126">
        <f t="shared" si="82"/>
        <v>6.745024709496461E-2</v>
      </c>
      <c r="CD46" s="127">
        <f t="shared" si="82"/>
        <v>1.9818437539956529E-2</v>
      </c>
      <c r="CE46" s="128">
        <f t="shared" si="82"/>
        <v>6.5328914514005534E-2</v>
      </c>
      <c r="CF46" s="125">
        <f t="shared" si="82"/>
        <v>3.8045351161348127E-2</v>
      </c>
      <c r="CG46" s="126">
        <f t="shared" si="82"/>
        <v>6.777190745126617E-2</v>
      </c>
      <c r="CH46" s="127">
        <f t="shared" si="82"/>
        <v>6.2285581826611036E-2</v>
      </c>
      <c r="CI46" s="125">
        <f t="shared" si="82"/>
        <v>3.5549205815614757E-2</v>
      </c>
      <c r="CJ46" s="131">
        <f t="shared" ref="CJ46" si="83">AB46/AB64</f>
        <v>5.2984712982950793E-2</v>
      </c>
      <c r="CK46" s="132">
        <f t="shared" ref="CK46" si="84">AC46/AC64</f>
        <v>5.0329985652797705E-2</v>
      </c>
    </row>
    <row r="47" spans="1:93" ht="15" thickTop="1" thickBot="1">
      <c r="A47" s="133" t="s">
        <v>26</v>
      </c>
      <c r="B47" s="185">
        <v>3069</v>
      </c>
      <c r="C47" s="186">
        <v>955</v>
      </c>
      <c r="D47" s="187">
        <v>1002</v>
      </c>
      <c r="E47" s="188">
        <v>476</v>
      </c>
      <c r="F47" s="185">
        <v>341</v>
      </c>
      <c r="G47" s="189">
        <v>214</v>
      </c>
      <c r="H47" s="187">
        <v>1156</v>
      </c>
      <c r="I47" s="188">
        <v>1216</v>
      </c>
      <c r="J47" s="185">
        <v>200</v>
      </c>
      <c r="K47" s="189">
        <v>602</v>
      </c>
      <c r="L47" s="187">
        <v>175</v>
      </c>
      <c r="M47" s="185">
        <v>1032</v>
      </c>
      <c r="N47" s="190">
        <v>980</v>
      </c>
      <c r="O47" s="191">
        <v>1641</v>
      </c>
      <c r="P47" s="185">
        <v>538</v>
      </c>
      <c r="Q47" s="189">
        <v>683</v>
      </c>
      <c r="R47" s="187">
        <v>927</v>
      </c>
      <c r="S47" s="188">
        <v>871</v>
      </c>
      <c r="T47" s="185">
        <v>188</v>
      </c>
      <c r="U47" s="189">
        <v>381</v>
      </c>
      <c r="V47" s="187">
        <v>397</v>
      </c>
      <c r="W47" s="188">
        <v>1468</v>
      </c>
      <c r="X47" s="185">
        <v>549</v>
      </c>
      <c r="Y47" s="189">
        <v>601</v>
      </c>
      <c r="Z47" s="187">
        <v>2431</v>
      </c>
      <c r="AA47" s="185">
        <v>1729</v>
      </c>
      <c r="AB47" s="168">
        <f t="shared" si="35"/>
        <v>11953</v>
      </c>
      <c r="AC47" s="169">
        <f t="shared" si="36"/>
        <v>11869</v>
      </c>
      <c r="AE47" s="310"/>
      <c r="AF47" s="235" t="s">
        <v>17</v>
      </c>
      <c r="AG47" s="236" t="s">
        <v>18</v>
      </c>
      <c r="AH47" s="237" t="s">
        <v>17</v>
      </c>
      <c r="AI47" s="238" t="s">
        <v>18</v>
      </c>
      <c r="AJ47" s="235" t="s">
        <v>17</v>
      </c>
      <c r="AK47" s="236" t="s">
        <v>18</v>
      </c>
      <c r="AL47" s="237" t="s">
        <v>17</v>
      </c>
      <c r="AM47" s="238" t="s">
        <v>18</v>
      </c>
      <c r="AN47" s="235" t="s">
        <v>17</v>
      </c>
      <c r="AO47" s="236" t="s">
        <v>18</v>
      </c>
      <c r="AP47" s="237" t="s">
        <v>17</v>
      </c>
      <c r="AQ47" s="235" t="s">
        <v>18</v>
      </c>
      <c r="AR47" s="239" t="s">
        <v>17</v>
      </c>
      <c r="AS47" s="240" t="s">
        <v>18</v>
      </c>
      <c r="AT47" s="235" t="s">
        <v>17</v>
      </c>
      <c r="AU47" s="236" t="s">
        <v>18</v>
      </c>
      <c r="AV47" s="237" t="s">
        <v>17</v>
      </c>
      <c r="AW47" s="238" t="s">
        <v>18</v>
      </c>
      <c r="AX47" s="235" t="s">
        <v>17</v>
      </c>
      <c r="AY47" s="236" t="s">
        <v>18</v>
      </c>
      <c r="AZ47" s="237" t="s">
        <v>17</v>
      </c>
      <c r="BA47" s="238" t="s">
        <v>18</v>
      </c>
      <c r="BB47" s="235" t="s">
        <v>17</v>
      </c>
      <c r="BC47" s="236" t="s">
        <v>18</v>
      </c>
      <c r="BD47" s="241" t="s">
        <v>17</v>
      </c>
      <c r="BE47" s="242" t="s">
        <v>18</v>
      </c>
      <c r="BF47" s="243" t="s">
        <v>17</v>
      </c>
      <c r="BG47" s="244" t="s">
        <v>18</v>
      </c>
      <c r="BI47" s="133" t="s">
        <v>26</v>
      </c>
      <c r="BJ47" s="125">
        <f t="shared" ref="BJ47:CI47" si="85">B47/B64</f>
        <v>6.2909970482125294E-2</v>
      </c>
      <c r="BK47" s="126">
        <f t="shared" si="85"/>
        <v>3.7539308176100628E-2</v>
      </c>
      <c r="BL47" s="127">
        <f t="shared" si="85"/>
        <v>5.9045374189746612E-2</v>
      </c>
      <c r="BM47" s="128">
        <f t="shared" si="85"/>
        <v>4.0380047505938245E-2</v>
      </c>
      <c r="BN47" s="125">
        <f t="shared" si="85"/>
        <v>4.9384503982621286E-2</v>
      </c>
      <c r="BO47" s="126">
        <f t="shared" si="85"/>
        <v>4.9744304974430498E-2</v>
      </c>
      <c r="BP47" s="127">
        <f t="shared" si="85"/>
        <v>5.165556995397471E-2</v>
      </c>
      <c r="BQ47" s="128">
        <f t="shared" si="85"/>
        <v>4.1994750656167978E-2</v>
      </c>
      <c r="BR47" s="125">
        <f t="shared" si="85"/>
        <v>5.108556832694764E-2</v>
      </c>
      <c r="BS47" s="126">
        <f t="shared" si="85"/>
        <v>0.11659887662211893</v>
      </c>
      <c r="BT47" s="127">
        <f t="shared" si="85"/>
        <v>2.5336615028232229E-2</v>
      </c>
      <c r="BU47" s="125">
        <f t="shared" si="85"/>
        <v>6.6281310211946054E-2</v>
      </c>
      <c r="BV47" s="129">
        <f t="shared" si="85"/>
        <v>5.3420550558735347E-2</v>
      </c>
      <c r="BW47" s="130">
        <f t="shared" si="85"/>
        <v>6.2239247515739969E-2</v>
      </c>
      <c r="BX47" s="125">
        <f t="shared" si="85"/>
        <v>5.0702101592686837E-2</v>
      </c>
      <c r="BY47" s="126">
        <f t="shared" si="85"/>
        <v>4.7103448275862068E-2</v>
      </c>
      <c r="BZ47" s="127">
        <f t="shared" si="85"/>
        <v>6.740837696335078E-2</v>
      </c>
      <c r="CA47" s="128">
        <f t="shared" si="85"/>
        <v>4.7723412415758039E-2</v>
      </c>
      <c r="CB47" s="125">
        <f t="shared" si="85"/>
        <v>3.664003118300526E-2</v>
      </c>
      <c r="CC47" s="126">
        <f t="shared" si="85"/>
        <v>5.088820622412181E-2</v>
      </c>
      <c r="CD47" s="127">
        <f t="shared" si="85"/>
        <v>2.538038613987981E-2</v>
      </c>
      <c r="CE47" s="128">
        <f t="shared" si="85"/>
        <v>6.6645480546601896E-2</v>
      </c>
      <c r="CF47" s="125">
        <f t="shared" si="85"/>
        <v>3.7838582948514714E-2</v>
      </c>
      <c r="CG47" s="126">
        <f t="shared" si="85"/>
        <v>5.4745855347057754E-2</v>
      </c>
      <c r="CH47" s="127">
        <f t="shared" si="85"/>
        <v>5.6351414000927212E-2</v>
      </c>
      <c r="CI47" s="125">
        <f t="shared" si="85"/>
        <v>4.8435442754293075E-2</v>
      </c>
      <c r="CJ47" s="131">
        <f t="shared" ref="CJ47" si="86">AB47/AB64</f>
        <v>5.2658707432045468E-2</v>
      </c>
      <c r="CK47" s="132">
        <f t="shared" ref="CK47" si="87">AC47/AC64</f>
        <v>5.2395982783357248E-2</v>
      </c>
    </row>
    <row r="48" spans="1:93" ht="14.1" thickTop="1">
      <c r="A48" s="142" t="s">
        <v>27</v>
      </c>
      <c r="B48" s="199">
        <v>3041</v>
      </c>
      <c r="C48" s="193">
        <v>957</v>
      </c>
      <c r="D48" s="194">
        <v>1134</v>
      </c>
      <c r="E48" s="195">
        <v>500</v>
      </c>
      <c r="F48" s="192">
        <v>451</v>
      </c>
      <c r="G48" s="196">
        <v>232</v>
      </c>
      <c r="H48" s="194">
        <v>1369</v>
      </c>
      <c r="I48" s="195">
        <v>1601</v>
      </c>
      <c r="J48" s="192">
        <v>186</v>
      </c>
      <c r="K48" s="196">
        <v>371</v>
      </c>
      <c r="L48" s="194">
        <v>212</v>
      </c>
      <c r="M48" s="192">
        <v>988</v>
      </c>
      <c r="N48" s="197">
        <v>932</v>
      </c>
      <c r="O48" s="200">
        <v>1678</v>
      </c>
      <c r="P48" s="192">
        <v>589</v>
      </c>
      <c r="Q48" s="196">
        <v>701</v>
      </c>
      <c r="R48" s="194">
        <v>925</v>
      </c>
      <c r="S48" s="195">
        <v>928</v>
      </c>
      <c r="T48" s="192">
        <v>172</v>
      </c>
      <c r="U48" s="196">
        <v>422</v>
      </c>
      <c r="V48" s="194">
        <v>456</v>
      </c>
      <c r="W48" s="201">
        <v>1488</v>
      </c>
      <c r="X48" s="192">
        <v>596</v>
      </c>
      <c r="Y48" s="196">
        <v>494</v>
      </c>
      <c r="Z48" s="194">
        <v>2333</v>
      </c>
      <c r="AA48" s="192">
        <v>2223</v>
      </c>
      <c r="AB48" s="168">
        <f t="shared" si="35"/>
        <v>12396</v>
      </c>
      <c r="AC48" s="169">
        <f t="shared" si="36"/>
        <v>12583</v>
      </c>
      <c r="AE48" s="246" t="str">
        <f>$AE$17</f>
        <v>17:00 - 17:59</v>
      </c>
      <c r="AF48" s="247">
        <f t="shared" ref="AF48:AU50" si="88">SUMIF($A$9:$A$32,$AE48,B$40:B$63)</f>
        <v>2330</v>
      </c>
      <c r="AG48" s="248">
        <f t="shared" si="88"/>
        <v>3086</v>
      </c>
      <c r="AH48" s="249">
        <f t="shared" si="88"/>
        <v>1377</v>
      </c>
      <c r="AI48" s="250">
        <f t="shared" si="88"/>
        <v>972</v>
      </c>
      <c r="AJ48" s="247">
        <f t="shared" si="88"/>
        <v>833</v>
      </c>
      <c r="AK48" s="251">
        <f t="shared" si="88"/>
        <v>286</v>
      </c>
      <c r="AL48" s="249">
        <f t="shared" si="88"/>
        <v>1693</v>
      </c>
      <c r="AM48" s="250">
        <f t="shared" si="88"/>
        <v>2872</v>
      </c>
      <c r="AN48" s="247">
        <f t="shared" si="88"/>
        <v>514</v>
      </c>
      <c r="AO48" s="251">
        <f t="shared" si="88"/>
        <v>197</v>
      </c>
      <c r="AP48" s="249">
        <f t="shared" si="88"/>
        <v>1068</v>
      </c>
      <c r="AQ48" s="247">
        <f t="shared" si="88"/>
        <v>763</v>
      </c>
      <c r="AR48" s="252">
        <f t="shared" si="88"/>
        <v>1637</v>
      </c>
      <c r="AS48" s="253">
        <f t="shared" si="88"/>
        <v>1682</v>
      </c>
      <c r="AT48" s="247">
        <f t="shared" si="88"/>
        <v>965</v>
      </c>
      <c r="AU48" s="251">
        <f t="shared" si="88"/>
        <v>1069</v>
      </c>
      <c r="AV48" s="249">
        <f t="shared" ref="AP48:BE50" si="89">SUMIF($A$9:$A$32,$AE48,R$40:R$63)</f>
        <v>1007</v>
      </c>
      <c r="AW48" s="250">
        <f t="shared" si="89"/>
        <v>1365</v>
      </c>
      <c r="AX48" s="247">
        <f t="shared" si="89"/>
        <v>705</v>
      </c>
      <c r="AY48" s="251">
        <f t="shared" si="89"/>
        <v>271</v>
      </c>
      <c r="AZ48" s="249">
        <f t="shared" si="89"/>
        <v>1734</v>
      </c>
      <c r="BA48" s="250">
        <f t="shared" si="89"/>
        <v>1301</v>
      </c>
      <c r="BB48" s="247">
        <f t="shared" si="89"/>
        <v>1619</v>
      </c>
      <c r="BC48" s="251">
        <f t="shared" si="89"/>
        <v>580</v>
      </c>
      <c r="BD48" s="20">
        <f t="shared" si="89"/>
        <v>3170</v>
      </c>
      <c r="BE48" s="254">
        <f t="shared" si="89"/>
        <v>3156</v>
      </c>
      <c r="BF48" s="255">
        <f>AF48+AH48+AJ48+AL48+AN48+AP48+AR48+AT48+AV48+AX48+AZ48+BB48+BD48</f>
        <v>18652</v>
      </c>
      <c r="BG48" s="256">
        <f>AG48+AI48+AK48+AM48+AO48+AQ48+AS48+AU48+AW48+AY48+BA48+BC48+BE48</f>
        <v>17600</v>
      </c>
      <c r="BI48" s="142" t="s">
        <v>27</v>
      </c>
      <c r="BJ48" s="125">
        <f t="shared" ref="BJ48:CI48" si="90">B48/B64</f>
        <v>6.2336011807149885E-2</v>
      </c>
      <c r="BK48" s="126">
        <f t="shared" si="90"/>
        <v>3.7617924528301885E-2</v>
      </c>
      <c r="BL48" s="127">
        <f t="shared" si="90"/>
        <v>6.6823806717737189E-2</v>
      </c>
      <c r="BM48" s="128">
        <f t="shared" si="90"/>
        <v>4.2416016287750255E-2</v>
      </c>
      <c r="BN48" s="125">
        <f t="shared" si="90"/>
        <v>6.5314989138305579E-2</v>
      </c>
      <c r="BO48" s="126">
        <f t="shared" si="90"/>
        <v>5.3928405392840537E-2</v>
      </c>
      <c r="BP48" s="127">
        <f t="shared" si="90"/>
        <v>6.1173421511238217E-2</v>
      </c>
      <c r="BQ48" s="128">
        <f t="shared" si="90"/>
        <v>5.5290786020168535E-2</v>
      </c>
      <c r="BR48" s="125">
        <f t="shared" si="90"/>
        <v>4.75095785440613E-2</v>
      </c>
      <c r="BS48" s="126">
        <f t="shared" si="90"/>
        <v>7.1857447220608175E-2</v>
      </c>
      <c r="BT48" s="127">
        <f t="shared" si="90"/>
        <v>3.0693499348487044E-2</v>
      </c>
      <c r="BU48" s="125">
        <f t="shared" si="90"/>
        <v>6.3455362877328197E-2</v>
      </c>
      <c r="BV48" s="129">
        <f t="shared" si="90"/>
        <v>5.0804033796674843E-2</v>
      </c>
      <c r="BW48" s="130">
        <f t="shared" si="90"/>
        <v>6.3642569976484861E-2</v>
      </c>
      <c r="BX48" s="125">
        <f t="shared" si="90"/>
        <v>5.5508434643294698E-2</v>
      </c>
      <c r="BY48" s="126">
        <f t="shared" si="90"/>
        <v>4.8344827586206895E-2</v>
      </c>
      <c r="BZ48" s="127">
        <f t="shared" si="90"/>
        <v>6.7262943571844092E-2</v>
      </c>
      <c r="CA48" s="128">
        <f t="shared" si="90"/>
        <v>5.0846528957317408E-2</v>
      </c>
      <c r="CB48" s="125">
        <f t="shared" si="90"/>
        <v>3.3521730656792051E-2</v>
      </c>
      <c r="CC48" s="126">
        <f t="shared" si="90"/>
        <v>5.6364364899158539E-2</v>
      </c>
      <c r="CD48" s="127">
        <f t="shared" si="90"/>
        <v>2.9152282316839279E-2</v>
      </c>
      <c r="CE48" s="128">
        <f t="shared" si="90"/>
        <v>6.7553457120806279E-2</v>
      </c>
      <c r="CF48" s="125">
        <f t="shared" si="90"/>
        <v>4.1077951616238194E-2</v>
      </c>
      <c r="CG48" s="126">
        <f t="shared" si="90"/>
        <v>4.4999089087265437E-2</v>
      </c>
      <c r="CH48" s="127">
        <f t="shared" si="90"/>
        <v>5.4079740380157629E-2</v>
      </c>
      <c r="CI48" s="125">
        <f t="shared" si="90"/>
        <v>6.2274140684091102E-2</v>
      </c>
      <c r="CJ48" s="131">
        <f t="shared" ref="CJ48" si="91">AB48/AB64</f>
        <v>5.4610335257059779E-2</v>
      </c>
      <c r="CK48" s="132">
        <f t="shared" ref="CK48" si="92">AC48/AC64</f>
        <v>5.5547952764595517E-2</v>
      </c>
    </row>
    <row r="49" spans="1:89">
      <c r="A49" s="133" t="s">
        <v>28</v>
      </c>
      <c r="B49" s="202">
        <v>3030</v>
      </c>
      <c r="C49" s="186">
        <v>995</v>
      </c>
      <c r="D49" s="187">
        <v>1041</v>
      </c>
      <c r="E49" s="188">
        <v>411</v>
      </c>
      <c r="F49" s="185">
        <v>377</v>
      </c>
      <c r="G49" s="189">
        <v>202</v>
      </c>
      <c r="H49" s="187">
        <v>1533</v>
      </c>
      <c r="I49" s="188">
        <v>1681</v>
      </c>
      <c r="J49" s="185">
        <v>178</v>
      </c>
      <c r="K49" s="186">
        <v>298</v>
      </c>
      <c r="L49" s="187">
        <v>254</v>
      </c>
      <c r="M49" s="185">
        <v>1110</v>
      </c>
      <c r="N49" s="190">
        <v>1049</v>
      </c>
      <c r="O49" s="203">
        <v>1419</v>
      </c>
      <c r="P49" s="185">
        <v>588</v>
      </c>
      <c r="Q49" s="186">
        <v>716</v>
      </c>
      <c r="R49" s="187">
        <v>855</v>
      </c>
      <c r="S49" s="188">
        <v>1009</v>
      </c>
      <c r="T49" s="194">
        <v>164</v>
      </c>
      <c r="U49" s="185">
        <v>329</v>
      </c>
      <c r="V49" s="187">
        <v>580</v>
      </c>
      <c r="W49" s="204">
        <v>1440</v>
      </c>
      <c r="X49" s="185">
        <v>591</v>
      </c>
      <c r="Y49" s="189">
        <v>542</v>
      </c>
      <c r="Z49" s="187">
        <v>2546</v>
      </c>
      <c r="AA49" s="185">
        <v>2085</v>
      </c>
      <c r="AB49" s="168">
        <f t="shared" si="35"/>
        <v>12786</v>
      </c>
      <c r="AC49" s="169">
        <f t="shared" si="36"/>
        <v>12237</v>
      </c>
      <c r="AE49" s="258" t="str">
        <f>$AE$18</f>
        <v>18:00 - 18:59</v>
      </c>
      <c r="AF49" s="247">
        <f t="shared" si="88"/>
        <v>2413</v>
      </c>
      <c r="AG49" s="259">
        <f t="shared" si="88"/>
        <v>3217</v>
      </c>
      <c r="AH49" s="260">
        <f t="shared" si="88"/>
        <v>1239</v>
      </c>
      <c r="AI49" s="261">
        <f t="shared" si="88"/>
        <v>1402</v>
      </c>
      <c r="AJ49" s="262">
        <f t="shared" si="88"/>
        <v>547</v>
      </c>
      <c r="AK49" s="263">
        <f t="shared" si="88"/>
        <v>382</v>
      </c>
      <c r="AL49" s="260">
        <f t="shared" si="88"/>
        <v>1859</v>
      </c>
      <c r="AM49" s="261">
        <f t="shared" si="88"/>
        <v>3041</v>
      </c>
      <c r="AN49" s="262">
        <f t="shared" si="88"/>
        <v>504</v>
      </c>
      <c r="AO49" s="263">
        <f t="shared" si="88"/>
        <v>204</v>
      </c>
      <c r="AP49" s="260">
        <f t="shared" si="89"/>
        <v>1193</v>
      </c>
      <c r="AQ49" s="262">
        <f t="shared" si="89"/>
        <v>744</v>
      </c>
      <c r="AR49" s="264">
        <f t="shared" si="89"/>
        <v>1880</v>
      </c>
      <c r="AS49" s="265">
        <f t="shared" si="89"/>
        <v>1624</v>
      </c>
      <c r="AT49" s="262">
        <f t="shared" si="89"/>
        <v>1044</v>
      </c>
      <c r="AU49" s="263">
        <f t="shared" si="89"/>
        <v>1170</v>
      </c>
      <c r="AV49" s="260">
        <f t="shared" si="89"/>
        <v>1014</v>
      </c>
      <c r="AW49" s="261">
        <f t="shared" si="89"/>
        <v>1659</v>
      </c>
      <c r="AX49" s="262">
        <f t="shared" si="89"/>
        <v>817</v>
      </c>
      <c r="AY49" s="263">
        <f t="shared" si="89"/>
        <v>267</v>
      </c>
      <c r="AZ49" s="260">
        <f t="shared" si="89"/>
        <v>2007</v>
      </c>
      <c r="BA49" s="261">
        <f t="shared" si="89"/>
        <v>1273</v>
      </c>
      <c r="BB49" s="262">
        <f t="shared" si="89"/>
        <v>1881</v>
      </c>
      <c r="BC49" s="263">
        <f t="shared" si="89"/>
        <v>679</v>
      </c>
      <c r="BD49" s="260">
        <f t="shared" si="89"/>
        <v>2990</v>
      </c>
      <c r="BE49" s="262">
        <f t="shared" si="89"/>
        <v>3290</v>
      </c>
      <c r="BF49" s="266">
        <f>SUM(AF49,AH49,AJ49,AL49,AN49,AP49,AR49,AT49,AV49,AX49,AZ49,BB49,BD49)</f>
        <v>19388</v>
      </c>
      <c r="BG49" s="16">
        <f>SUM(AG49,AI49,AK49,AM49,AO49,AQ49,AS49,AU49,AW49,AY49,BA49,BC49,BE49)</f>
        <v>18952</v>
      </c>
      <c r="BI49" s="133" t="s">
        <v>28</v>
      </c>
      <c r="BJ49" s="125">
        <f t="shared" ref="BJ49:CI49" si="93">B49/B64</f>
        <v>6.2110528041980979E-2</v>
      </c>
      <c r="BK49" s="126">
        <f t="shared" si="93"/>
        <v>3.9111635220125784E-2</v>
      </c>
      <c r="BL49" s="127">
        <f t="shared" si="93"/>
        <v>6.1343547436652913E-2</v>
      </c>
      <c r="BM49" s="128">
        <f t="shared" si="93"/>
        <v>3.4865965388530706E-2</v>
      </c>
      <c r="BN49" s="125">
        <f t="shared" si="93"/>
        <v>5.4598117306299786E-2</v>
      </c>
      <c r="BO49" s="126">
        <f t="shared" si="93"/>
        <v>4.6954904695490469E-2</v>
      </c>
      <c r="BP49" s="127">
        <f t="shared" si="93"/>
        <v>6.8501720362840163E-2</v>
      </c>
      <c r="BQ49" s="128">
        <f t="shared" si="93"/>
        <v>5.8053598563337479E-2</v>
      </c>
      <c r="BR49" s="125">
        <f t="shared" si="93"/>
        <v>4.54661558109834E-2</v>
      </c>
      <c r="BS49" s="126">
        <f t="shared" si="93"/>
        <v>5.7718380786364515E-2</v>
      </c>
      <c r="BT49" s="127">
        <f t="shared" si="93"/>
        <v>3.6774286955262775E-2</v>
      </c>
      <c r="BU49" s="125">
        <f t="shared" si="93"/>
        <v>7.1290944123314062E-2</v>
      </c>
      <c r="BV49" s="129">
        <f t="shared" si="93"/>
        <v>5.718179340419733E-2</v>
      </c>
      <c r="BW49" s="130">
        <f t="shared" si="93"/>
        <v>5.3819312751270575E-2</v>
      </c>
      <c r="BX49" s="125">
        <f t="shared" si="93"/>
        <v>5.5414192818772974E-2</v>
      </c>
      <c r="BY49" s="126">
        <f t="shared" si="93"/>
        <v>4.9379310344827586E-2</v>
      </c>
      <c r="BZ49" s="127">
        <f t="shared" si="93"/>
        <v>6.2172774869109951E-2</v>
      </c>
      <c r="CA49" s="128">
        <f t="shared" si="93"/>
        <v>5.5284641937428089E-2</v>
      </c>
      <c r="CB49" s="125">
        <f t="shared" si="93"/>
        <v>3.1962580393685443E-2</v>
      </c>
      <c r="CC49" s="126">
        <f t="shared" si="93"/>
        <v>4.3942834246026449E-2</v>
      </c>
      <c r="CD49" s="127">
        <f t="shared" si="93"/>
        <v>3.707965733282189E-2</v>
      </c>
      <c r="CE49" s="128">
        <f t="shared" si="93"/>
        <v>6.5374313342715762E-2</v>
      </c>
      <c r="CF49" s="125">
        <f t="shared" si="93"/>
        <v>4.0733337928182504E-2</v>
      </c>
      <c r="CG49" s="126">
        <f t="shared" si="93"/>
        <v>4.9371470213153579E-2</v>
      </c>
      <c r="CH49" s="127">
        <f t="shared" si="93"/>
        <v>5.9017153453871117E-2</v>
      </c>
      <c r="CI49" s="125">
        <f t="shared" si="93"/>
        <v>5.8408269602487607E-2</v>
      </c>
      <c r="CJ49" s="131">
        <f t="shared" ref="CJ49" si="94">AB49/AB64</f>
        <v>5.6328472619939202E-2</v>
      </c>
      <c r="CK49" s="132">
        <f t="shared" ref="CK49" si="95">AC49/AC64</f>
        <v>5.4020527535592097E-2</v>
      </c>
    </row>
    <row r="50" spans="1:89" ht="14.1" thickBot="1">
      <c r="A50" s="142" t="s">
        <v>29</v>
      </c>
      <c r="B50" s="199">
        <v>2675</v>
      </c>
      <c r="C50" s="193">
        <v>1249</v>
      </c>
      <c r="D50" s="194">
        <v>959</v>
      </c>
      <c r="E50" s="195">
        <v>568</v>
      </c>
      <c r="F50" s="192">
        <v>412</v>
      </c>
      <c r="G50" s="196">
        <v>201</v>
      </c>
      <c r="H50" s="194">
        <v>1541</v>
      </c>
      <c r="I50" s="195">
        <v>1520</v>
      </c>
      <c r="J50" s="192">
        <v>218</v>
      </c>
      <c r="K50" s="193">
        <v>284</v>
      </c>
      <c r="L50" s="194">
        <v>285</v>
      </c>
      <c r="M50" s="192">
        <v>1010</v>
      </c>
      <c r="N50" s="197">
        <v>1064</v>
      </c>
      <c r="O50" s="200">
        <v>1608</v>
      </c>
      <c r="P50" s="192">
        <v>582</v>
      </c>
      <c r="Q50" s="193">
        <v>695</v>
      </c>
      <c r="R50" s="194">
        <v>880</v>
      </c>
      <c r="S50" s="195">
        <v>1145</v>
      </c>
      <c r="T50" s="192">
        <v>213</v>
      </c>
      <c r="U50" s="196">
        <v>332</v>
      </c>
      <c r="V50" s="194">
        <v>652</v>
      </c>
      <c r="W50" s="201">
        <v>1607</v>
      </c>
      <c r="X50" s="192">
        <v>659</v>
      </c>
      <c r="Y50" s="196">
        <v>551</v>
      </c>
      <c r="Z50" s="194">
        <v>2288</v>
      </c>
      <c r="AA50" s="192">
        <v>2150</v>
      </c>
      <c r="AB50" s="168">
        <f t="shared" si="35"/>
        <v>12428</v>
      </c>
      <c r="AC50" s="169">
        <f t="shared" si="36"/>
        <v>12920</v>
      </c>
      <c r="AE50" s="246" t="str">
        <f>$AE$19</f>
        <v>-</v>
      </c>
      <c r="AF50" s="247">
        <f t="shared" si="88"/>
        <v>0</v>
      </c>
      <c r="AG50" s="267">
        <f t="shared" si="88"/>
        <v>0</v>
      </c>
      <c r="AH50" s="268">
        <f t="shared" si="88"/>
        <v>0</v>
      </c>
      <c r="AI50" s="269">
        <f t="shared" si="88"/>
        <v>0</v>
      </c>
      <c r="AJ50" s="270">
        <f t="shared" si="88"/>
        <v>0</v>
      </c>
      <c r="AK50" s="271">
        <f t="shared" si="88"/>
        <v>0</v>
      </c>
      <c r="AL50" s="268">
        <f t="shared" si="88"/>
        <v>0</v>
      </c>
      <c r="AM50" s="269">
        <f t="shared" si="88"/>
        <v>0</v>
      </c>
      <c r="AN50" s="270">
        <f t="shared" si="88"/>
        <v>0</v>
      </c>
      <c r="AO50" s="271">
        <f t="shared" si="88"/>
        <v>0</v>
      </c>
      <c r="AP50" s="268">
        <f t="shared" si="89"/>
        <v>0</v>
      </c>
      <c r="AQ50" s="270">
        <f t="shared" si="89"/>
        <v>0</v>
      </c>
      <c r="AR50" s="272">
        <f t="shared" si="89"/>
        <v>0</v>
      </c>
      <c r="AS50" s="273">
        <f t="shared" si="89"/>
        <v>0</v>
      </c>
      <c r="AT50" s="270">
        <f t="shared" si="89"/>
        <v>0</v>
      </c>
      <c r="AU50" s="271">
        <f t="shared" si="89"/>
        <v>0</v>
      </c>
      <c r="AV50" s="268">
        <f t="shared" si="89"/>
        <v>0</v>
      </c>
      <c r="AW50" s="269">
        <f t="shared" si="89"/>
        <v>0</v>
      </c>
      <c r="AX50" s="270">
        <f t="shared" si="89"/>
        <v>0</v>
      </c>
      <c r="AY50" s="271">
        <f t="shared" si="89"/>
        <v>0</v>
      </c>
      <c r="AZ50" s="268">
        <f t="shared" si="89"/>
        <v>0</v>
      </c>
      <c r="BA50" s="269">
        <f t="shared" si="89"/>
        <v>0</v>
      </c>
      <c r="BB50" s="270">
        <f t="shared" si="89"/>
        <v>0</v>
      </c>
      <c r="BC50" s="271">
        <f t="shared" si="89"/>
        <v>0</v>
      </c>
      <c r="BD50" s="268">
        <f t="shared" si="89"/>
        <v>0</v>
      </c>
      <c r="BE50" s="270">
        <f t="shared" si="89"/>
        <v>0</v>
      </c>
      <c r="BF50" s="266">
        <f>SUM(AF50,AH50,AJ50,AL50,AN50,AP50,AR50,AT50,AV50,AX50,AZ50,BB50,BD50)</f>
        <v>0</v>
      </c>
      <c r="BG50" s="16">
        <f>SUM(AG50,AI50,AK50,AM50,AO50,AQ50,AS50,AU50,AW50,AY50,BA50,BC50,BE50)</f>
        <v>0</v>
      </c>
      <c r="BI50" s="142" t="s">
        <v>29</v>
      </c>
      <c r="BJ50" s="125">
        <f t="shared" ref="BJ50:CI50" si="96">B50/B64</f>
        <v>5.4833551984257135E-2</v>
      </c>
      <c r="BK50" s="126">
        <f t="shared" si="96"/>
        <v>4.9095911949685538E-2</v>
      </c>
      <c r="BL50" s="127">
        <f t="shared" si="96"/>
        <v>5.6511490866234533E-2</v>
      </c>
      <c r="BM50" s="128">
        <f t="shared" si="96"/>
        <v>4.8184594502884287E-2</v>
      </c>
      <c r="BN50" s="125">
        <f t="shared" si="96"/>
        <v>5.9666908037653871E-2</v>
      </c>
      <c r="BO50" s="126">
        <f t="shared" si="96"/>
        <v>4.6722454672245464E-2</v>
      </c>
      <c r="BP50" s="127">
        <f t="shared" si="96"/>
        <v>6.8859198355601239E-2</v>
      </c>
      <c r="BQ50" s="128">
        <f t="shared" si="96"/>
        <v>5.2493438320209973E-2</v>
      </c>
      <c r="BR50" s="125">
        <f t="shared" si="96"/>
        <v>5.5683269476372928E-2</v>
      </c>
      <c r="BS50" s="126">
        <f t="shared" si="96"/>
        <v>5.5006779004454776E-2</v>
      </c>
      <c r="BT50" s="127">
        <f t="shared" si="96"/>
        <v>4.1262487331692486E-2</v>
      </c>
      <c r="BU50" s="125">
        <f t="shared" si="96"/>
        <v>6.4868336544637126E-2</v>
      </c>
      <c r="BV50" s="129">
        <f t="shared" si="96"/>
        <v>5.7999454892341235E-2</v>
      </c>
      <c r="BW50" s="130">
        <f t="shared" si="96"/>
        <v>6.0987635591291812E-2</v>
      </c>
      <c r="BX50" s="125">
        <f t="shared" si="96"/>
        <v>5.4848741871642633E-2</v>
      </c>
      <c r="BY50" s="126">
        <f t="shared" si="96"/>
        <v>4.7931034482758622E-2</v>
      </c>
      <c r="BZ50" s="127">
        <f t="shared" si="96"/>
        <v>6.3990692262943571E-2</v>
      </c>
      <c r="CA50" s="128">
        <f t="shared" si="96"/>
        <v>6.2736288422552189E-2</v>
      </c>
      <c r="CB50" s="125">
        <f t="shared" si="96"/>
        <v>4.151237575521341E-2</v>
      </c>
      <c r="CC50" s="126">
        <f t="shared" si="96"/>
        <v>4.4343528783224256E-2</v>
      </c>
      <c r="CD50" s="127">
        <f t="shared" si="96"/>
        <v>4.1682649277585984E-2</v>
      </c>
      <c r="CE50" s="128">
        <f t="shared" si="96"/>
        <v>7.2955917737322379E-2</v>
      </c>
      <c r="CF50" s="125">
        <f t="shared" si="96"/>
        <v>4.5420084085739887E-2</v>
      </c>
      <c r="CG50" s="126">
        <f t="shared" si="96"/>
        <v>5.0191291674257607E-2</v>
      </c>
      <c r="CH50" s="127">
        <f t="shared" si="96"/>
        <v>5.3036624942049145E-2</v>
      </c>
      <c r="CI50" s="125">
        <f t="shared" si="96"/>
        <v>6.0229150909039977E-2</v>
      </c>
      <c r="CJ50" s="131">
        <f t="shared" ref="CJ50" si="97">AB50/AB64</f>
        <v>5.4751310630424245E-2</v>
      </c>
      <c r="CK50" s="132">
        <f t="shared" ref="CK50" si="98">AC50/AC64</f>
        <v>5.7035647279549719E-2</v>
      </c>
    </row>
    <row r="51" spans="1:89" ht="15" thickTop="1" thickBot="1">
      <c r="A51" s="133" t="s">
        <v>30</v>
      </c>
      <c r="B51" s="202">
        <v>2199</v>
      </c>
      <c r="C51" s="186">
        <v>1241</v>
      </c>
      <c r="D51" s="187">
        <v>881</v>
      </c>
      <c r="E51" s="188">
        <v>683</v>
      </c>
      <c r="F51" s="185">
        <v>418</v>
      </c>
      <c r="G51" s="189">
        <v>235</v>
      </c>
      <c r="H51" s="187">
        <v>1574</v>
      </c>
      <c r="I51" s="188">
        <v>1638</v>
      </c>
      <c r="J51" s="185">
        <v>207</v>
      </c>
      <c r="K51" s="186">
        <v>263</v>
      </c>
      <c r="L51" s="187">
        <v>400</v>
      </c>
      <c r="M51" s="185">
        <v>875</v>
      </c>
      <c r="N51" s="190">
        <v>1060</v>
      </c>
      <c r="O51" s="203">
        <v>1511</v>
      </c>
      <c r="P51" s="185">
        <v>609</v>
      </c>
      <c r="Q51" s="186">
        <v>773</v>
      </c>
      <c r="R51" s="187">
        <v>892</v>
      </c>
      <c r="S51" s="188">
        <v>1037</v>
      </c>
      <c r="T51" s="185">
        <v>277</v>
      </c>
      <c r="U51" s="189">
        <v>338</v>
      </c>
      <c r="V51" s="187">
        <v>916</v>
      </c>
      <c r="W51" s="204">
        <v>1212</v>
      </c>
      <c r="X51" s="185">
        <v>742</v>
      </c>
      <c r="Y51" s="189">
        <v>446</v>
      </c>
      <c r="Z51" s="187">
        <v>2462</v>
      </c>
      <c r="AA51" s="185">
        <v>2341</v>
      </c>
      <c r="AB51" s="168">
        <f t="shared" si="35"/>
        <v>12637</v>
      </c>
      <c r="AC51" s="169">
        <f t="shared" si="36"/>
        <v>12593</v>
      </c>
      <c r="AE51" s="295" t="s">
        <v>42</v>
      </c>
      <c r="AF51" s="12">
        <f t="shared" ref="AF51:BG51" si="99">SUM(AF48:AF50)</f>
        <v>4743</v>
      </c>
      <c r="AG51" s="1">
        <f t="shared" si="99"/>
        <v>6303</v>
      </c>
      <c r="AH51" s="12">
        <f t="shared" si="99"/>
        <v>2616</v>
      </c>
      <c r="AI51" s="1">
        <f t="shared" si="99"/>
        <v>2374</v>
      </c>
      <c r="AJ51" s="12">
        <f t="shared" si="99"/>
        <v>1380</v>
      </c>
      <c r="AK51" s="1">
        <f t="shared" si="99"/>
        <v>668</v>
      </c>
      <c r="AL51" s="12">
        <f t="shared" si="99"/>
        <v>3552</v>
      </c>
      <c r="AM51" s="1">
        <f t="shared" si="99"/>
        <v>5913</v>
      </c>
      <c r="AN51" s="12">
        <f t="shared" si="99"/>
        <v>1018</v>
      </c>
      <c r="AO51" s="1">
        <f t="shared" si="99"/>
        <v>401</v>
      </c>
      <c r="AP51" s="12">
        <f t="shared" si="99"/>
        <v>2261</v>
      </c>
      <c r="AQ51" s="1">
        <f t="shared" si="99"/>
        <v>1507</v>
      </c>
      <c r="AR51" s="12">
        <f t="shared" si="99"/>
        <v>3517</v>
      </c>
      <c r="AS51" s="1">
        <f t="shared" si="99"/>
        <v>3306</v>
      </c>
      <c r="AT51" s="12">
        <f t="shared" si="99"/>
        <v>2009</v>
      </c>
      <c r="AU51" s="1">
        <f t="shared" si="99"/>
        <v>2239</v>
      </c>
      <c r="AV51" s="12">
        <f t="shared" si="99"/>
        <v>2021</v>
      </c>
      <c r="AW51" s="1">
        <f t="shared" si="99"/>
        <v>3024</v>
      </c>
      <c r="AX51" s="12">
        <f t="shared" si="99"/>
        <v>1522</v>
      </c>
      <c r="AY51" s="1">
        <f t="shared" si="99"/>
        <v>538</v>
      </c>
      <c r="AZ51" s="12">
        <f t="shared" si="99"/>
        <v>3741</v>
      </c>
      <c r="BA51" s="1">
        <f t="shared" si="99"/>
        <v>2574</v>
      </c>
      <c r="BB51" s="12">
        <f t="shared" si="99"/>
        <v>3500</v>
      </c>
      <c r="BC51" s="1">
        <f t="shared" si="99"/>
        <v>1259</v>
      </c>
      <c r="BD51" s="12">
        <f t="shared" si="99"/>
        <v>6160</v>
      </c>
      <c r="BE51" s="1">
        <f t="shared" si="99"/>
        <v>6446</v>
      </c>
      <c r="BF51" s="51">
        <f t="shared" si="99"/>
        <v>38040</v>
      </c>
      <c r="BG51" s="47">
        <f t="shared" si="99"/>
        <v>36552</v>
      </c>
      <c r="BI51" s="133" t="s">
        <v>30</v>
      </c>
      <c r="BJ51" s="125">
        <f t="shared" ref="BJ51:CI51" si="100">B51/B64</f>
        <v>4.5076254509675305E-2</v>
      </c>
      <c r="BK51" s="126">
        <f t="shared" si="100"/>
        <v>4.8781446540880506E-2</v>
      </c>
      <c r="BL51" s="127">
        <f t="shared" si="100"/>
        <v>5.1915144372421923E-2</v>
      </c>
      <c r="BM51" s="128">
        <f t="shared" si="100"/>
        <v>5.7940278249066848E-2</v>
      </c>
      <c r="BN51" s="125">
        <f t="shared" si="100"/>
        <v>6.0535843591600288E-2</v>
      </c>
      <c r="BO51" s="126">
        <f t="shared" si="100"/>
        <v>5.4625755462575545E-2</v>
      </c>
      <c r="BP51" s="127">
        <f t="shared" si="100"/>
        <v>7.0333795075740654E-2</v>
      </c>
      <c r="BQ51" s="128">
        <f t="shared" si="100"/>
        <v>5.6568586821384166E-2</v>
      </c>
      <c r="BR51" s="125">
        <f t="shared" si="100"/>
        <v>5.2873563218390804E-2</v>
      </c>
      <c r="BS51" s="126">
        <f t="shared" si="100"/>
        <v>5.093937633159016E-2</v>
      </c>
      <c r="BT51" s="127">
        <f t="shared" si="100"/>
        <v>5.7912262921673667E-2</v>
      </c>
      <c r="BU51" s="125">
        <f t="shared" si="100"/>
        <v>5.619781631342325E-2</v>
      </c>
      <c r="BV51" s="129">
        <f t="shared" si="100"/>
        <v>5.7781411828836192E-2</v>
      </c>
      <c r="BW51" s="130">
        <f t="shared" si="100"/>
        <v>5.7308655086095728E-2</v>
      </c>
      <c r="BX51" s="125">
        <f t="shared" si="100"/>
        <v>5.7393271133729148E-2</v>
      </c>
      <c r="BY51" s="126">
        <f t="shared" si="100"/>
        <v>5.3310344827586204E-2</v>
      </c>
      <c r="BZ51" s="127">
        <f t="shared" si="100"/>
        <v>6.4863292611983717E-2</v>
      </c>
      <c r="CA51" s="128">
        <f t="shared" si="100"/>
        <v>5.6818804449071281E-2</v>
      </c>
      <c r="CB51" s="125">
        <f t="shared" si="100"/>
        <v>5.3985577860066261E-2</v>
      </c>
      <c r="CC51" s="126">
        <f t="shared" si="100"/>
        <v>4.5144917857619878E-2</v>
      </c>
      <c r="CD51" s="127">
        <f t="shared" si="100"/>
        <v>5.8560286408387674E-2</v>
      </c>
      <c r="CE51" s="128">
        <f t="shared" si="100"/>
        <v>5.5023380396785761E-2</v>
      </c>
      <c r="CF51" s="125">
        <f t="shared" si="100"/>
        <v>5.114067130746433E-2</v>
      </c>
      <c r="CG51" s="126">
        <f t="shared" si="100"/>
        <v>4.0626707961377302E-2</v>
      </c>
      <c r="CH51" s="127">
        <f t="shared" si="100"/>
        <v>5.7070004636068615E-2</v>
      </c>
      <c r="CI51" s="125">
        <f t="shared" si="100"/>
        <v>6.5579740594447711E-2</v>
      </c>
      <c r="CJ51" s="131">
        <f t="shared" ref="CJ51" si="101">AB51/AB64</f>
        <v>5.5672056037710915E-2</v>
      </c>
      <c r="CK51" s="132">
        <f t="shared" ref="CK51" si="102">AC51/AC64</f>
        <v>5.5592098002427988E-2</v>
      </c>
    </row>
    <row r="52" spans="1:89" ht="14.1" thickTop="1">
      <c r="A52" s="142" t="s">
        <v>31</v>
      </c>
      <c r="B52" s="199">
        <v>2028</v>
      </c>
      <c r="C52" s="193">
        <v>1633</v>
      </c>
      <c r="D52" s="194">
        <v>830</v>
      </c>
      <c r="E52" s="195">
        <v>641</v>
      </c>
      <c r="F52" s="192">
        <v>400</v>
      </c>
      <c r="G52" s="196">
        <v>255</v>
      </c>
      <c r="H52" s="194">
        <v>1671</v>
      </c>
      <c r="I52" s="195">
        <v>2010</v>
      </c>
      <c r="J52" s="192">
        <v>256</v>
      </c>
      <c r="K52" s="193">
        <v>213</v>
      </c>
      <c r="L52" s="194">
        <v>525</v>
      </c>
      <c r="M52" s="192">
        <v>726</v>
      </c>
      <c r="N52" s="197">
        <v>1242</v>
      </c>
      <c r="O52" s="200">
        <v>1346</v>
      </c>
      <c r="P52" s="192">
        <v>673</v>
      </c>
      <c r="Q52" s="193">
        <v>911</v>
      </c>
      <c r="R52" s="194">
        <v>879</v>
      </c>
      <c r="S52" s="195">
        <v>1242</v>
      </c>
      <c r="T52" s="192">
        <v>377</v>
      </c>
      <c r="U52" s="196">
        <v>249</v>
      </c>
      <c r="V52" s="194">
        <v>1232</v>
      </c>
      <c r="W52" s="201">
        <v>899</v>
      </c>
      <c r="X52" s="192">
        <v>996</v>
      </c>
      <c r="Y52" s="196">
        <v>407</v>
      </c>
      <c r="Z52" s="194">
        <v>2717</v>
      </c>
      <c r="AA52" s="192">
        <v>2588</v>
      </c>
      <c r="AB52" s="168">
        <f t="shared" si="35"/>
        <v>13826</v>
      </c>
      <c r="AC52" s="169">
        <f t="shared" si="36"/>
        <v>13120</v>
      </c>
      <c r="BI52" s="142" t="s">
        <v>31</v>
      </c>
      <c r="BJ52" s="125">
        <f t="shared" ref="BJ52:CI52" si="103">B52/B64</f>
        <v>4.1571006887504099E-2</v>
      </c>
      <c r="BK52" s="126">
        <f t="shared" si="103"/>
        <v>6.4190251572327051E-2</v>
      </c>
      <c r="BL52" s="127">
        <f t="shared" si="103"/>
        <v>4.8909840895698289E-2</v>
      </c>
      <c r="BM52" s="128">
        <f t="shared" si="103"/>
        <v>5.4377332880895829E-2</v>
      </c>
      <c r="BN52" s="125">
        <f t="shared" si="103"/>
        <v>5.7929036929761042E-2</v>
      </c>
      <c r="BO52" s="126">
        <f t="shared" si="103"/>
        <v>5.9274755927475595E-2</v>
      </c>
      <c r="BP52" s="127">
        <f t="shared" si="103"/>
        <v>7.4668215737968627E-2</v>
      </c>
      <c r="BQ52" s="128">
        <f t="shared" si="103"/>
        <v>6.9415665147119762E-2</v>
      </c>
      <c r="BR52" s="125">
        <f t="shared" si="103"/>
        <v>6.5389527458492983E-2</v>
      </c>
      <c r="BS52" s="126">
        <f t="shared" si="103"/>
        <v>4.1255084253341082E-2</v>
      </c>
      <c r="BT52" s="127">
        <f t="shared" si="103"/>
        <v>7.6009845084696687E-2</v>
      </c>
      <c r="BU52" s="125">
        <f t="shared" si="103"/>
        <v>4.6628131021194605E-2</v>
      </c>
      <c r="BV52" s="129">
        <f t="shared" si="103"/>
        <v>6.7702371218315613E-2</v>
      </c>
      <c r="BW52" s="130">
        <f t="shared" si="103"/>
        <v>5.1050595463854966E-2</v>
      </c>
      <c r="BX52" s="125">
        <f t="shared" si="103"/>
        <v>6.3424747903119402E-2</v>
      </c>
      <c r="BY52" s="126">
        <f t="shared" si="103"/>
        <v>6.2827586206896546E-2</v>
      </c>
      <c r="BZ52" s="127">
        <f t="shared" si="103"/>
        <v>6.3917975567190227E-2</v>
      </c>
      <c r="CA52" s="128">
        <f t="shared" si="103"/>
        <v>6.8051065695030416E-2</v>
      </c>
      <c r="CB52" s="125">
        <f t="shared" si="103"/>
        <v>7.3474956148898846E-2</v>
      </c>
      <c r="CC52" s="126">
        <f t="shared" si="103"/>
        <v>3.3257646587418192E-2</v>
      </c>
      <c r="CD52" s="127">
        <f t="shared" si="103"/>
        <v>7.8762306610407881E-2</v>
      </c>
      <c r="CE52" s="128">
        <f t="shared" si="103"/>
        <v>4.0813547010487131E-2</v>
      </c>
      <c r="CF52" s="125">
        <f t="shared" si="103"/>
        <v>6.8647046660693364E-2</v>
      </c>
      <c r="CG52" s="126">
        <f t="shared" si="103"/>
        <v>3.7074148296593189E-2</v>
      </c>
      <c r="CH52" s="127">
        <f t="shared" si="103"/>
        <v>6.2980992118683354E-2</v>
      </c>
      <c r="CI52" s="125">
        <f t="shared" si="103"/>
        <v>7.2499089559346724E-2</v>
      </c>
      <c r="CJ52" s="131">
        <f t="shared" ref="CJ52" si="104">AB52/AB64</f>
        <v>6.0910172254284328E-2</v>
      </c>
      <c r="CK52" s="132">
        <f t="shared" ref="CK52" si="105">AC52/AC64</f>
        <v>5.7918552036199097E-2</v>
      </c>
    </row>
    <row r="53" spans="1:89">
      <c r="A53" s="133" t="s">
        <v>32</v>
      </c>
      <c r="B53" s="202">
        <v>2152</v>
      </c>
      <c r="C53" s="186">
        <v>2190</v>
      </c>
      <c r="D53" s="187">
        <v>1063</v>
      </c>
      <c r="E53" s="188">
        <v>892</v>
      </c>
      <c r="F53" s="185">
        <v>595</v>
      </c>
      <c r="G53" s="189">
        <v>271</v>
      </c>
      <c r="H53" s="187">
        <v>1666</v>
      </c>
      <c r="I53" s="188">
        <v>2119</v>
      </c>
      <c r="J53" s="185">
        <v>316</v>
      </c>
      <c r="K53" s="186">
        <v>237</v>
      </c>
      <c r="L53" s="187">
        <v>615</v>
      </c>
      <c r="M53" s="185">
        <v>705</v>
      </c>
      <c r="N53" s="190">
        <v>1363</v>
      </c>
      <c r="O53" s="203">
        <v>1325</v>
      </c>
      <c r="P53" s="185">
        <v>732</v>
      </c>
      <c r="Q53" s="186">
        <v>781</v>
      </c>
      <c r="R53" s="187">
        <v>977</v>
      </c>
      <c r="S53" s="188">
        <v>1281</v>
      </c>
      <c r="T53" s="185">
        <v>469</v>
      </c>
      <c r="U53" s="189">
        <v>207</v>
      </c>
      <c r="V53" s="187">
        <v>1488</v>
      </c>
      <c r="W53" s="204">
        <v>963</v>
      </c>
      <c r="X53" s="185">
        <v>1146</v>
      </c>
      <c r="Y53" s="189">
        <v>388</v>
      </c>
      <c r="Z53" s="187">
        <v>2838</v>
      </c>
      <c r="AA53" s="185">
        <v>2259</v>
      </c>
      <c r="AB53" s="168">
        <f t="shared" si="35"/>
        <v>15420</v>
      </c>
      <c r="AC53" s="169">
        <f t="shared" si="36"/>
        <v>13618</v>
      </c>
      <c r="BI53" s="133" t="s">
        <v>32</v>
      </c>
      <c r="BJ53" s="125">
        <f t="shared" ref="BJ53:CI53" si="106">B53/B64</f>
        <v>4.4112823876680876E-2</v>
      </c>
      <c r="BK53" s="126">
        <f t="shared" si="106"/>
        <v>8.6084905660377353E-2</v>
      </c>
      <c r="BL53" s="127">
        <f t="shared" si="106"/>
        <v>6.2639952857984682E-2</v>
      </c>
      <c r="BM53" s="128">
        <f t="shared" si="106"/>
        <v>7.5670173057346454E-2</v>
      </c>
      <c r="BN53" s="125">
        <f t="shared" si="106"/>
        <v>8.616944243301955E-2</v>
      </c>
      <c r="BO53" s="126">
        <f t="shared" si="106"/>
        <v>6.2993956299395623E-2</v>
      </c>
      <c r="BP53" s="127">
        <f t="shared" si="106"/>
        <v>7.4444791992492959E-2</v>
      </c>
      <c r="BQ53" s="128">
        <f t="shared" si="106"/>
        <v>7.3179997237187461E-2</v>
      </c>
      <c r="BR53" s="125">
        <f t="shared" si="106"/>
        <v>8.0715197956577264E-2</v>
      </c>
      <c r="BS53" s="126">
        <f t="shared" si="106"/>
        <v>4.5903544450900641E-2</v>
      </c>
      <c r="BT53" s="127">
        <f t="shared" si="106"/>
        <v>8.9040104242073259E-2</v>
      </c>
      <c r="BU53" s="125">
        <f t="shared" si="106"/>
        <v>4.527938342967245E-2</v>
      </c>
      <c r="BV53" s="129">
        <f t="shared" si="106"/>
        <v>7.429817388934315E-2</v>
      </c>
      <c r="BW53" s="130">
        <f t="shared" si="106"/>
        <v>5.025411514829705E-2</v>
      </c>
      <c r="BX53" s="125">
        <f t="shared" si="106"/>
        <v>6.8985015549901052E-2</v>
      </c>
      <c r="BY53" s="126">
        <f t="shared" si="106"/>
        <v>5.3862068965517242E-2</v>
      </c>
      <c r="BZ53" s="127">
        <f t="shared" si="106"/>
        <v>7.1044211751018035E-2</v>
      </c>
      <c r="CA53" s="128">
        <f t="shared" si="106"/>
        <v>7.0187934907676289E-2</v>
      </c>
      <c r="CB53" s="125">
        <f t="shared" si="106"/>
        <v>9.1405184174624829E-2</v>
      </c>
      <c r="CC53" s="126">
        <f t="shared" si="106"/>
        <v>2.7647923066648858E-2</v>
      </c>
      <c r="CD53" s="127">
        <f t="shared" si="106"/>
        <v>9.5128500191791338E-2</v>
      </c>
      <c r="CE53" s="128">
        <f t="shared" si="106"/>
        <v>4.3719072047941163E-2</v>
      </c>
      <c r="CF53" s="125">
        <f t="shared" si="106"/>
        <v>7.8985457302364045E-2</v>
      </c>
      <c r="CG53" s="126">
        <f t="shared" si="106"/>
        <v>3.534341410092913E-2</v>
      </c>
      <c r="CH53" s="127">
        <f t="shared" si="106"/>
        <v>6.5785813630041726E-2</v>
      </c>
      <c r="CI53" s="125">
        <f t="shared" si="106"/>
        <v>6.3282628792335496E-2</v>
      </c>
      <c r="CJ53" s="131">
        <f t="shared" ref="CJ53" si="107">AB53/AB64</f>
        <v>6.7932508040001768E-2</v>
      </c>
      <c r="CK53" s="132">
        <f t="shared" ref="CK53" si="108">AC53/AC64</f>
        <v>6.011698488025604E-2</v>
      </c>
    </row>
    <row r="54" spans="1:89">
      <c r="A54" s="142" t="s">
        <v>33</v>
      </c>
      <c r="B54" s="199">
        <v>2330</v>
      </c>
      <c r="C54" s="193">
        <v>3086</v>
      </c>
      <c r="D54" s="194">
        <v>1377</v>
      </c>
      <c r="E54" s="195">
        <v>972</v>
      </c>
      <c r="F54" s="192">
        <v>833</v>
      </c>
      <c r="G54" s="196">
        <v>286</v>
      </c>
      <c r="H54" s="194">
        <v>1693</v>
      </c>
      <c r="I54" s="195">
        <v>2872</v>
      </c>
      <c r="J54" s="192">
        <v>514</v>
      </c>
      <c r="K54" s="193">
        <v>197</v>
      </c>
      <c r="L54" s="194">
        <v>1068</v>
      </c>
      <c r="M54" s="192">
        <v>763</v>
      </c>
      <c r="N54" s="197">
        <v>1637</v>
      </c>
      <c r="O54" s="200">
        <v>1682</v>
      </c>
      <c r="P54" s="192">
        <v>965</v>
      </c>
      <c r="Q54" s="193">
        <v>1069</v>
      </c>
      <c r="R54" s="194">
        <v>1007</v>
      </c>
      <c r="S54" s="195">
        <v>1365</v>
      </c>
      <c r="T54" s="192">
        <v>705</v>
      </c>
      <c r="U54" s="196">
        <v>271</v>
      </c>
      <c r="V54" s="194">
        <v>1734</v>
      </c>
      <c r="W54" s="201">
        <v>1301</v>
      </c>
      <c r="X54" s="192">
        <v>1619</v>
      </c>
      <c r="Y54" s="196">
        <v>580</v>
      </c>
      <c r="Z54" s="194">
        <v>3170</v>
      </c>
      <c r="AA54" s="192">
        <v>3156</v>
      </c>
      <c r="AB54" s="168">
        <f t="shared" si="35"/>
        <v>18652</v>
      </c>
      <c r="AC54" s="169">
        <f t="shared" si="36"/>
        <v>17600</v>
      </c>
      <c r="BI54" s="142" t="s">
        <v>33</v>
      </c>
      <c r="BJ54" s="125">
        <f t="shared" ref="BJ54:CI54" si="109">B54/B64</f>
        <v>4.7761561167595931E-2</v>
      </c>
      <c r="BK54" s="126">
        <f t="shared" si="109"/>
        <v>0.12130503144654088</v>
      </c>
      <c r="BL54" s="127">
        <f t="shared" si="109"/>
        <v>8.1143193871538011E-2</v>
      </c>
      <c r="BM54" s="128">
        <f t="shared" si="109"/>
        <v>8.2456735663386488E-2</v>
      </c>
      <c r="BN54" s="125">
        <f t="shared" si="109"/>
        <v>0.12063721940622738</v>
      </c>
      <c r="BO54" s="126">
        <f t="shared" si="109"/>
        <v>6.6480706648070667E-2</v>
      </c>
      <c r="BP54" s="127">
        <f t="shared" si="109"/>
        <v>7.565128021806157E-2</v>
      </c>
      <c r="BQ54" s="128">
        <f t="shared" si="109"/>
        <v>9.9184970299765154E-2</v>
      </c>
      <c r="BR54" s="125">
        <f t="shared" si="109"/>
        <v>0.13128991060025544</v>
      </c>
      <c r="BS54" s="126">
        <f t="shared" si="109"/>
        <v>3.8156110788301376E-2</v>
      </c>
      <c r="BT54" s="127">
        <f t="shared" si="109"/>
        <v>0.15462574200086868</v>
      </c>
      <c r="BU54" s="125">
        <f t="shared" si="109"/>
        <v>4.9004495825305076E-2</v>
      </c>
      <c r="BV54" s="129">
        <f t="shared" si="109"/>
        <v>8.9234123739438537E-2</v>
      </c>
      <c r="BW54" s="130">
        <f t="shared" si="109"/>
        <v>6.3794280512781618E-2</v>
      </c>
      <c r="BX54" s="125">
        <f t="shared" si="109"/>
        <v>9.0943360663462439E-2</v>
      </c>
      <c r="BY54" s="126">
        <f t="shared" si="109"/>
        <v>7.3724137931034481E-2</v>
      </c>
      <c r="BZ54" s="127">
        <f t="shared" si="109"/>
        <v>7.3225712623618378E-2</v>
      </c>
      <c r="CA54" s="128">
        <f t="shared" si="109"/>
        <v>7.4790422442605878E-2</v>
      </c>
      <c r="CB54" s="125">
        <f t="shared" si="109"/>
        <v>0.13740011693626974</v>
      </c>
      <c r="CC54" s="126">
        <f t="shared" si="109"/>
        <v>3.6196073193535461E-2</v>
      </c>
      <c r="CD54" s="127">
        <f t="shared" si="109"/>
        <v>0.11085538933640199</v>
      </c>
      <c r="CE54" s="128">
        <f t="shared" si="109"/>
        <v>5.9063876151995279E-2</v>
      </c>
      <c r="CF54" s="125">
        <f t="shared" si="109"/>
        <v>0.11158591219243229</v>
      </c>
      <c r="CG54" s="126">
        <f t="shared" si="109"/>
        <v>5.283293860448169E-2</v>
      </c>
      <c r="CH54" s="127">
        <f t="shared" si="109"/>
        <v>7.3481687528975423E-2</v>
      </c>
      <c r="CI54" s="125">
        <f t="shared" si="109"/>
        <v>8.8410790822758212E-2</v>
      </c>
      <c r="CJ54" s="131">
        <f t="shared" ref="CJ54" si="110">AB54/AB64</f>
        <v>8.2171020749812765E-2</v>
      </c>
      <c r="CK54" s="132">
        <f t="shared" ref="CK54" si="111">AC54/AC64</f>
        <v>7.7695618585145121E-2</v>
      </c>
    </row>
    <row r="55" spans="1:89">
      <c r="A55" s="133" t="s">
        <v>34</v>
      </c>
      <c r="B55" s="202">
        <v>2413</v>
      </c>
      <c r="C55" s="186">
        <v>3217</v>
      </c>
      <c r="D55" s="187">
        <v>1239</v>
      </c>
      <c r="E55" s="188">
        <v>1402</v>
      </c>
      <c r="F55" s="185">
        <v>547</v>
      </c>
      <c r="G55" s="189">
        <v>382</v>
      </c>
      <c r="H55" s="187">
        <v>1859</v>
      </c>
      <c r="I55" s="188">
        <v>3041</v>
      </c>
      <c r="J55" s="185">
        <v>504</v>
      </c>
      <c r="K55" s="186">
        <v>204</v>
      </c>
      <c r="L55" s="187">
        <v>1193</v>
      </c>
      <c r="M55" s="185">
        <v>744</v>
      </c>
      <c r="N55" s="190">
        <v>1880</v>
      </c>
      <c r="O55" s="203">
        <v>1624</v>
      </c>
      <c r="P55" s="185">
        <v>1044</v>
      </c>
      <c r="Q55" s="186">
        <v>1170</v>
      </c>
      <c r="R55" s="187">
        <v>1014</v>
      </c>
      <c r="S55" s="188">
        <v>1659</v>
      </c>
      <c r="T55" s="185">
        <v>817</v>
      </c>
      <c r="U55" s="189">
        <v>267</v>
      </c>
      <c r="V55" s="187">
        <v>2007</v>
      </c>
      <c r="W55" s="204">
        <v>1273</v>
      </c>
      <c r="X55" s="185">
        <v>1881</v>
      </c>
      <c r="Y55" s="189">
        <v>679</v>
      </c>
      <c r="Z55" s="187">
        <v>2990</v>
      </c>
      <c r="AA55" s="185">
        <v>3290</v>
      </c>
      <c r="AB55" s="168">
        <f t="shared" si="35"/>
        <v>19388</v>
      </c>
      <c r="AC55" s="169">
        <f t="shared" si="36"/>
        <v>18952</v>
      </c>
      <c r="BI55" s="133" t="s">
        <v>34</v>
      </c>
      <c r="BJ55" s="125">
        <f t="shared" ref="BJ55:CI55" si="112">B55/B64</f>
        <v>4.9462938668415876E-2</v>
      </c>
      <c r="BK55" s="126">
        <f t="shared" si="112"/>
        <v>0.12645440251572326</v>
      </c>
      <c r="BL55" s="127">
        <f t="shared" si="112"/>
        <v>7.3011196228638775E-2</v>
      </c>
      <c r="BM55" s="128">
        <f t="shared" si="112"/>
        <v>0.11893450967085172</v>
      </c>
      <c r="BN55" s="125">
        <f t="shared" si="112"/>
        <v>7.9217958001448222E-2</v>
      </c>
      <c r="BO55" s="126">
        <f t="shared" si="112"/>
        <v>8.8795908879590893E-2</v>
      </c>
      <c r="BP55" s="127">
        <f t="shared" si="112"/>
        <v>8.3068948567853795E-2</v>
      </c>
      <c r="BQ55" s="128">
        <f t="shared" si="112"/>
        <v>0.10502141179720956</v>
      </c>
      <c r="BR55" s="125">
        <f t="shared" si="112"/>
        <v>0.12873563218390804</v>
      </c>
      <c r="BS55" s="126">
        <f t="shared" si="112"/>
        <v>3.9511911679256245E-2</v>
      </c>
      <c r="BT55" s="127">
        <f t="shared" si="112"/>
        <v>0.17272332416389172</v>
      </c>
      <c r="BU55" s="125">
        <f t="shared" si="112"/>
        <v>4.7784200385356454E-2</v>
      </c>
      <c r="BV55" s="129">
        <f t="shared" si="112"/>
        <v>0.10248023984736986</v>
      </c>
      <c r="BW55" s="130">
        <f t="shared" si="112"/>
        <v>6.1594477736478796E-2</v>
      </c>
      <c r="BX55" s="125">
        <f t="shared" si="112"/>
        <v>9.8388464800678546E-2</v>
      </c>
      <c r="BY55" s="126">
        <f t="shared" si="112"/>
        <v>8.0689655172413791E-2</v>
      </c>
      <c r="BZ55" s="127">
        <f t="shared" si="112"/>
        <v>7.3734729493891801E-2</v>
      </c>
      <c r="CA55" s="128">
        <f t="shared" si="112"/>
        <v>9.0899128814859453E-2</v>
      </c>
      <c r="CB55" s="125">
        <f t="shared" si="112"/>
        <v>0.15922822061976222</v>
      </c>
      <c r="CC55" s="126">
        <f t="shared" si="112"/>
        <v>3.5661813810605049E-2</v>
      </c>
      <c r="CD55" s="127">
        <f t="shared" si="112"/>
        <v>0.1283084004602992</v>
      </c>
      <c r="CE55" s="128">
        <f t="shared" si="112"/>
        <v>5.7792708948109138E-2</v>
      </c>
      <c r="CF55" s="125">
        <f t="shared" si="112"/>
        <v>0.12964366944655042</v>
      </c>
      <c r="CG55" s="126">
        <f t="shared" si="112"/>
        <v>6.185097467662598E-2</v>
      </c>
      <c r="CH55" s="127">
        <f t="shared" si="112"/>
        <v>6.9309225776541486E-2</v>
      </c>
      <c r="CI55" s="125">
        <f t="shared" si="112"/>
        <v>9.2164607670112336E-2</v>
      </c>
      <c r="CJ55" s="131">
        <f t="shared" ref="CJ55" si="113">AB55/AB64</f>
        <v>8.5413454337195466E-2</v>
      </c>
      <c r="CK55" s="132">
        <f t="shared" ref="CK55" si="114">AC55/AC64</f>
        <v>8.3664054740094917E-2</v>
      </c>
    </row>
    <row r="56" spans="1:89">
      <c r="A56" s="142" t="s">
        <v>35</v>
      </c>
      <c r="B56" s="199">
        <v>2329</v>
      </c>
      <c r="C56" s="193">
        <v>3301</v>
      </c>
      <c r="D56" s="194">
        <v>915</v>
      </c>
      <c r="E56" s="195">
        <v>1163</v>
      </c>
      <c r="F56" s="192">
        <v>322</v>
      </c>
      <c r="G56" s="196">
        <v>334</v>
      </c>
      <c r="H56" s="194">
        <v>1628</v>
      </c>
      <c r="I56" s="195">
        <v>2757</v>
      </c>
      <c r="J56" s="192">
        <v>281</v>
      </c>
      <c r="K56" s="193">
        <v>141</v>
      </c>
      <c r="L56" s="194">
        <v>671</v>
      </c>
      <c r="M56" s="192">
        <v>685</v>
      </c>
      <c r="N56" s="197">
        <v>1355</v>
      </c>
      <c r="O56" s="200">
        <v>1383</v>
      </c>
      <c r="P56" s="192">
        <v>736</v>
      </c>
      <c r="Q56" s="193">
        <v>1224</v>
      </c>
      <c r="R56" s="194">
        <v>771</v>
      </c>
      <c r="S56" s="195">
        <v>1501</v>
      </c>
      <c r="T56" s="192">
        <v>494</v>
      </c>
      <c r="U56" s="196">
        <v>276</v>
      </c>
      <c r="V56" s="194">
        <v>1787</v>
      </c>
      <c r="W56" s="201">
        <v>1172</v>
      </c>
      <c r="X56" s="192">
        <v>1286</v>
      </c>
      <c r="Y56" s="196">
        <v>616</v>
      </c>
      <c r="Z56" s="194">
        <v>2537</v>
      </c>
      <c r="AA56" s="192">
        <v>3250</v>
      </c>
      <c r="AB56" s="168">
        <f t="shared" si="35"/>
        <v>15112</v>
      </c>
      <c r="AC56" s="169">
        <f t="shared" si="36"/>
        <v>17803</v>
      </c>
      <c r="BI56" s="142" t="s">
        <v>35</v>
      </c>
      <c r="BJ56" s="125">
        <f t="shared" ref="BJ56:CI56" si="115">B56/B64</f>
        <v>4.7741062643489672E-2</v>
      </c>
      <c r="BK56" s="126">
        <f t="shared" si="115"/>
        <v>0.12975628930817609</v>
      </c>
      <c r="BL56" s="127">
        <f t="shared" si="115"/>
        <v>5.391868002357101E-2</v>
      </c>
      <c r="BM56" s="128">
        <f t="shared" si="115"/>
        <v>9.8659653885307091E-2</v>
      </c>
      <c r="BN56" s="125">
        <f t="shared" si="115"/>
        <v>4.6632874728457639E-2</v>
      </c>
      <c r="BO56" s="126">
        <f t="shared" si="115"/>
        <v>7.763830776383078E-2</v>
      </c>
      <c r="BP56" s="127">
        <f t="shared" si="115"/>
        <v>7.2746771526877876E-2</v>
      </c>
      <c r="BQ56" s="128">
        <f t="shared" si="115"/>
        <v>9.5213427268959802E-2</v>
      </c>
      <c r="BR56" s="125">
        <f t="shared" si="115"/>
        <v>7.1775223499361426E-2</v>
      </c>
      <c r="BS56" s="126">
        <f t="shared" si="115"/>
        <v>2.7309703660662404E-2</v>
      </c>
      <c r="BT56" s="127">
        <f t="shared" si="115"/>
        <v>9.7147821051107572E-2</v>
      </c>
      <c r="BU56" s="125">
        <f t="shared" si="115"/>
        <v>4.3994861913937061E-2</v>
      </c>
      <c r="BV56" s="129">
        <f t="shared" si="115"/>
        <v>7.3862087762333065E-2</v>
      </c>
      <c r="BW56" s="130">
        <f t="shared" si="115"/>
        <v>5.2453917924599865E-2</v>
      </c>
      <c r="BX56" s="125">
        <f t="shared" si="115"/>
        <v>6.9361982847987932E-2</v>
      </c>
      <c r="BY56" s="126">
        <f t="shared" si="115"/>
        <v>8.4413793103448279E-2</v>
      </c>
      <c r="BZ56" s="127">
        <f t="shared" si="115"/>
        <v>5.6064572425828969E-2</v>
      </c>
      <c r="CA56" s="128">
        <f t="shared" si="115"/>
        <v>8.2242068927729992E-2</v>
      </c>
      <c r="CB56" s="125">
        <f t="shared" si="115"/>
        <v>9.6277528746832972E-2</v>
      </c>
      <c r="CC56" s="126">
        <f t="shared" si="115"/>
        <v>3.6863897422198477E-2</v>
      </c>
      <c r="CD56" s="127">
        <f t="shared" si="115"/>
        <v>0.11424370285129778</v>
      </c>
      <c r="CE56" s="128">
        <f t="shared" si="115"/>
        <v>5.3207427248376994E-2</v>
      </c>
      <c r="CF56" s="125">
        <f t="shared" si="115"/>
        <v>8.8634640567923362E-2</v>
      </c>
      <c r="CG56" s="126">
        <f t="shared" si="115"/>
        <v>5.6112224448897796E-2</v>
      </c>
      <c r="CH56" s="127">
        <f t="shared" si="115"/>
        <v>5.8808530366249417E-2</v>
      </c>
      <c r="CI56" s="125">
        <f t="shared" si="115"/>
        <v>9.1044065327618565E-2</v>
      </c>
      <c r="CJ56" s="131">
        <f t="shared" ref="CJ56" si="116">AB56/AB64</f>
        <v>6.6575620071368788E-2</v>
      </c>
      <c r="CK56" s="132">
        <f t="shared" ref="CK56" si="117">AC56/AC64</f>
        <v>7.8591766913144248E-2</v>
      </c>
    </row>
    <row r="57" spans="1:89">
      <c r="A57" s="133" t="s">
        <v>36</v>
      </c>
      <c r="B57" s="202">
        <v>2238</v>
      </c>
      <c r="C57" s="186">
        <v>2118</v>
      </c>
      <c r="D57" s="187">
        <v>672</v>
      </c>
      <c r="E57" s="188">
        <v>806</v>
      </c>
      <c r="F57" s="185">
        <v>221</v>
      </c>
      <c r="G57" s="189">
        <v>247</v>
      </c>
      <c r="H57" s="187">
        <v>1181</v>
      </c>
      <c r="I57" s="188">
        <v>1817</v>
      </c>
      <c r="J57" s="185">
        <v>172</v>
      </c>
      <c r="K57" s="186">
        <v>119</v>
      </c>
      <c r="L57" s="187">
        <v>428</v>
      </c>
      <c r="M57" s="185">
        <v>574</v>
      </c>
      <c r="N57" s="190">
        <v>1081</v>
      </c>
      <c r="O57" s="203">
        <v>1522</v>
      </c>
      <c r="P57" s="185">
        <v>542</v>
      </c>
      <c r="Q57" s="186">
        <v>1076</v>
      </c>
      <c r="R57" s="187">
        <v>605</v>
      </c>
      <c r="S57" s="188">
        <v>1090</v>
      </c>
      <c r="T57" s="185">
        <v>322</v>
      </c>
      <c r="U57" s="189">
        <v>295</v>
      </c>
      <c r="V57" s="187">
        <v>1527</v>
      </c>
      <c r="W57" s="204">
        <v>1049</v>
      </c>
      <c r="X57" s="185">
        <v>751</v>
      </c>
      <c r="Y57" s="189">
        <v>658</v>
      </c>
      <c r="Z57" s="187">
        <v>2432</v>
      </c>
      <c r="AA57" s="185">
        <v>2518</v>
      </c>
      <c r="AB57" s="168">
        <f t="shared" si="35"/>
        <v>12172</v>
      </c>
      <c r="AC57" s="169">
        <f t="shared" si="36"/>
        <v>13889</v>
      </c>
      <c r="BI57" s="133" t="s">
        <v>36</v>
      </c>
      <c r="BJ57" s="125">
        <f t="shared" ref="BJ57:CI57" si="118">B57/B64</f>
        <v>4.5875696949819612E-2</v>
      </c>
      <c r="BK57" s="126">
        <f t="shared" si="118"/>
        <v>8.3254716981132071E-2</v>
      </c>
      <c r="BL57" s="127">
        <f t="shared" si="118"/>
        <v>3.9599292869770181E-2</v>
      </c>
      <c r="BM57" s="128">
        <f t="shared" si="118"/>
        <v>6.8374618255853406E-2</v>
      </c>
      <c r="BN57" s="125">
        <f t="shared" si="118"/>
        <v>3.2005792903692973E-2</v>
      </c>
      <c r="BO57" s="126">
        <f t="shared" si="118"/>
        <v>5.7415155741515574E-2</v>
      </c>
      <c r="BP57" s="127">
        <f t="shared" si="118"/>
        <v>5.2772688681353055E-2</v>
      </c>
      <c r="BQ57" s="128">
        <f t="shared" si="118"/>
        <v>6.2750379886724689E-2</v>
      </c>
      <c r="BR57" s="125">
        <f t="shared" si="118"/>
        <v>4.3933588761174966E-2</v>
      </c>
      <c r="BS57" s="126">
        <f t="shared" si="118"/>
        <v>2.3048615146232812E-2</v>
      </c>
      <c r="BT57" s="127">
        <f t="shared" si="118"/>
        <v>6.1966121326190823E-2</v>
      </c>
      <c r="BU57" s="125">
        <f t="shared" si="118"/>
        <v>3.6865767501605654E-2</v>
      </c>
      <c r="BV57" s="129">
        <f t="shared" si="118"/>
        <v>5.8926137912237664E-2</v>
      </c>
      <c r="BW57" s="130">
        <f t="shared" si="118"/>
        <v>5.772585906091178E-2</v>
      </c>
      <c r="BX57" s="125">
        <f t="shared" si="118"/>
        <v>5.1079068890773724E-2</v>
      </c>
      <c r="BY57" s="126">
        <f t="shared" si="118"/>
        <v>7.4206896551724133E-2</v>
      </c>
      <c r="BZ57" s="127">
        <f t="shared" si="118"/>
        <v>4.3993600930773709E-2</v>
      </c>
      <c r="CA57" s="128">
        <f t="shared" si="118"/>
        <v>5.9722754917538763E-2</v>
      </c>
      <c r="CB57" s="125">
        <f t="shared" si="118"/>
        <v>6.2755798090040935E-2</v>
      </c>
      <c r="CC57" s="126">
        <f t="shared" si="118"/>
        <v>3.9401629491117938E-2</v>
      </c>
      <c r="CD57" s="127">
        <f t="shared" si="118"/>
        <v>9.7621787495205212E-2</v>
      </c>
      <c r="CE57" s="128">
        <f t="shared" si="118"/>
        <v>4.7623371317020019E-2</v>
      </c>
      <c r="CF57" s="125">
        <f t="shared" si="118"/>
        <v>5.1760975945964571E-2</v>
      </c>
      <c r="CG57" s="126">
        <f t="shared" si="118"/>
        <v>5.9938057934049917E-2</v>
      </c>
      <c r="CH57" s="127">
        <f t="shared" si="118"/>
        <v>5.637459434399629E-2</v>
      </c>
      <c r="CI57" s="125">
        <f t="shared" si="118"/>
        <v>7.0538140459982634E-2</v>
      </c>
      <c r="CJ57" s="131">
        <f t="shared" ref="CJ57" si="119">AB57/AB64</f>
        <v>5.3623507643508525E-2</v>
      </c>
      <c r="CK57" s="132">
        <f t="shared" ref="CK57" si="120">AC57/AC64</f>
        <v>6.1313320825515945E-2</v>
      </c>
    </row>
    <row r="58" spans="1:89">
      <c r="A58" s="142" t="s">
        <v>37</v>
      </c>
      <c r="B58" s="199">
        <v>171</v>
      </c>
      <c r="C58" s="193">
        <v>1444</v>
      </c>
      <c r="D58" s="194">
        <v>87</v>
      </c>
      <c r="E58" s="195">
        <v>653</v>
      </c>
      <c r="F58" s="192">
        <v>70</v>
      </c>
      <c r="G58" s="196">
        <v>195</v>
      </c>
      <c r="H58" s="194">
        <v>382</v>
      </c>
      <c r="I58" s="195">
        <v>1426</v>
      </c>
      <c r="J58" s="192">
        <v>84</v>
      </c>
      <c r="K58" s="193">
        <v>101</v>
      </c>
      <c r="L58" s="194">
        <v>237</v>
      </c>
      <c r="M58" s="192">
        <v>322</v>
      </c>
      <c r="N58" s="197">
        <v>647</v>
      </c>
      <c r="O58" s="200">
        <v>923</v>
      </c>
      <c r="P58" s="192">
        <v>328</v>
      </c>
      <c r="Q58" s="193">
        <v>765</v>
      </c>
      <c r="R58" s="194">
        <v>417</v>
      </c>
      <c r="S58" s="195">
        <v>732</v>
      </c>
      <c r="T58" s="192">
        <v>219</v>
      </c>
      <c r="U58" s="196">
        <v>242</v>
      </c>
      <c r="V58" s="194">
        <v>1221</v>
      </c>
      <c r="W58" s="201">
        <v>781</v>
      </c>
      <c r="X58" s="192">
        <v>642</v>
      </c>
      <c r="Y58" s="196">
        <v>505</v>
      </c>
      <c r="Z58" s="194">
        <v>1529</v>
      </c>
      <c r="AA58" s="192">
        <v>1804</v>
      </c>
      <c r="AB58" s="168">
        <f t="shared" si="35"/>
        <v>6034</v>
      </c>
      <c r="AC58" s="169">
        <f t="shared" si="36"/>
        <v>9893</v>
      </c>
      <c r="BI58" s="142" t="s">
        <v>37</v>
      </c>
      <c r="BJ58" s="125">
        <f t="shared" ref="BJ58:CI58" si="121">B58/B64</f>
        <v>3.5052476221712038E-3</v>
      </c>
      <c r="BK58" s="126">
        <f t="shared" si="121"/>
        <v>5.6761006289308177E-2</v>
      </c>
      <c r="BL58" s="127">
        <f t="shared" si="121"/>
        <v>5.1266941661756039E-3</v>
      </c>
      <c r="BM58" s="128">
        <f t="shared" si="121"/>
        <v>5.5395317271801831E-2</v>
      </c>
      <c r="BN58" s="125">
        <f t="shared" si="121"/>
        <v>1.0137581462708182E-2</v>
      </c>
      <c r="BO58" s="126">
        <f t="shared" si="121"/>
        <v>4.5327754532775454E-2</v>
      </c>
      <c r="BP58" s="127">
        <f t="shared" si="121"/>
        <v>1.7069574154341124E-2</v>
      </c>
      <c r="BQ58" s="128">
        <f t="shared" si="121"/>
        <v>4.9247133581986464E-2</v>
      </c>
      <c r="BR58" s="125">
        <f t="shared" si="121"/>
        <v>2.1455938697318006E-2</v>
      </c>
      <c r="BS58" s="126">
        <f t="shared" si="121"/>
        <v>1.9562269998063143E-2</v>
      </c>
      <c r="BT58" s="127">
        <f t="shared" si="121"/>
        <v>3.4313015781091645E-2</v>
      </c>
      <c r="BU58" s="125">
        <f t="shared" si="121"/>
        <v>2.0680796403339755E-2</v>
      </c>
      <c r="BV58" s="129">
        <f t="shared" si="121"/>
        <v>3.526846552194058E-2</v>
      </c>
      <c r="BW58" s="130">
        <f t="shared" si="121"/>
        <v>3.5007206250474099E-2</v>
      </c>
      <c r="BX58" s="125">
        <f t="shared" si="121"/>
        <v>3.0911318443125058E-2</v>
      </c>
      <c r="BY58" s="126">
        <f t="shared" si="121"/>
        <v>5.2758620689655172E-2</v>
      </c>
      <c r="BZ58" s="127">
        <f t="shared" si="121"/>
        <v>3.032286212914485E-2</v>
      </c>
      <c r="CA58" s="128">
        <f t="shared" si="121"/>
        <v>4.0107391375815024E-2</v>
      </c>
      <c r="CB58" s="125">
        <f t="shared" si="121"/>
        <v>4.2681738452543361E-2</v>
      </c>
      <c r="CC58" s="126">
        <f t="shared" si="121"/>
        <v>3.2322692667289966E-2</v>
      </c>
      <c r="CD58" s="127">
        <f t="shared" si="121"/>
        <v>7.805907172995781E-2</v>
      </c>
      <c r="CE58" s="128">
        <f t="shared" si="121"/>
        <v>3.5456485222681258E-2</v>
      </c>
      <c r="CF58" s="125">
        <f t="shared" si="121"/>
        <v>4.4248397546350543E-2</v>
      </c>
      <c r="CG58" s="126">
        <f t="shared" si="121"/>
        <v>4.600109309528147E-2</v>
      </c>
      <c r="CH58" s="127">
        <f t="shared" si="121"/>
        <v>3.5442744552619379E-2</v>
      </c>
      <c r="CI58" s="125">
        <f t="shared" si="121"/>
        <v>5.0536459646468891E-2</v>
      </c>
      <c r="CJ58" s="131">
        <f t="shared" ref="CJ58" si="122">AB58/AB64</f>
        <v>2.6582668840037006E-2</v>
      </c>
      <c r="CK58" s="132">
        <f t="shared" ref="CK58" si="123">AC58/AC64</f>
        <v>4.3672883787661404E-2</v>
      </c>
    </row>
    <row r="59" spans="1:89">
      <c r="A59" s="133" t="s">
        <v>38</v>
      </c>
      <c r="B59" s="202">
        <v>0</v>
      </c>
      <c r="C59" s="186">
        <v>860</v>
      </c>
      <c r="D59" s="187">
        <v>3</v>
      </c>
      <c r="E59" s="188">
        <v>313</v>
      </c>
      <c r="F59" s="185">
        <v>4</v>
      </c>
      <c r="G59" s="189">
        <v>89</v>
      </c>
      <c r="H59" s="187">
        <v>19</v>
      </c>
      <c r="I59" s="188">
        <v>790</v>
      </c>
      <c r="J59" s="185">
        <v>44</v>
      </c>
      <c r="K59" s="186">
        <v>39</v>
      </c>
      <c r="L59" s="187">
        <v>58</v>
      </c>
      <c r="M59" s="185">
        <v>77</v>
      </c>
      <c r="N59" s="190">
        <v>88</v>
      </c>
      <c r="O59" s="203">
        <v>247</v>
      </c>
      <c r="P59" s="185">
        <v>93</v>
      </c>
      <c r="Q59" s="186">
        <v>127</v>
      </c>
      <c r="R59" s="187">
        <v>84</v>
      </c>
      <c r="S59" s="188">
        <v>90</v>
      </c>
      <c r="T59" s="185">
        <v>47</v>
      </c>
      <c r="U59" s="189">
        <v>17</v>
      </c>
      <c r="V59" s="187">
        <v>190</v>
      </c>
      <c r="W59" s="204">
        <v>41</v>
      </c>
      <c r="X59" s="185">
        <v>103</v>
      </c>
      <c r="Y59" s="189">
        <v>25</v>
      </c>
      <c r="Z59" s="187">
        <v>72</v>
      </c>
      <c r="AA59" s="185">
        <v>266</v>
      </c>
      <c r="AB59" s="168">
        <f t="shared" si="35"/>
        <v>805</v>
      </c>
      <c r="AC59" s="169">
        <f t="shared" si="36"/>
        <v>2981</v>
      </c>
      <c r="BI59" s="133" t="s">
        <v>38</v>
      </c>
      <c r="BJ59" s="125">
        <f t="shared" ref="BJ59:CI59" si="124">B59/B64</f>
        <v>0</v>
      </c>
      <c r="BK59" s="126">
        <f t="shared" si="124"/>
        <v>3.380503144654088E-2</v>
      </c>
      <c r="BL59" s="127">
        <f t="shared" si="124"/>
        <v>1.7678255745433118E-4</v>
      </c>
      <c r="BM59" s="128">
        <f t="shared" si="124"/>
        <v>2.655242619613166E-2</v>
      </c>
      <c r="BN59" s="125">
        <f t="shared" si="124"/>
        <v>5.7929036929761039E-4</v>
      </c>
      <c r="BO59" s="126">
        <f t="shared" si="124"/>
        <v>2.0688052068805207E-2</v>
      </c>
      <c r="BP59" s="127">
        <f t="shared" si="124"/>
        <v>8.4901023280754275E-4</v>
      </c>
      <c r="BQ59" s="128">
        <f t="shared" si="124"/>
        <v>2.7282773863793342E-2</v>
      </c>
      <c r="BR59" s="125">
        <f t="shared" si="124"/>
        <v>1.123882503192848E-2</v>
      </c>
      <c r="BS59" s="126">
        <f t="shared" si="124"/>
        <v>7.5537478210342826E-3</v>
      </c>
      <c r="BT59" s="127">
        <f t="shared" si="124"/>
        <v>8.3972781236426805E-3</v>
      </c>
      <c r="BU59" s="125">
        <f t="shared" si="124"/>
        <v>4.9454078355812463E-3</v>
      </c>
      <c r="BV59" s="129">
        <f t="shared" si="124"/>
        <v>4.7969473971109294E-3</v>
      </c>
      <c r="BW59" s="130">
        <f t="shared" si="124"/>
        <v>9.368125616324054E-3</v>
      </c>
      <c r="BX59" s="125">
        <f t="shared" si="124"/>
        <v>8.7644896805202151E-3</v>
      </c>
      <c r="BY59" s="126">
        <f t="shared" si="124"/>
        <v>8.7586206896551732E-3</v>
      </c>
      <c r="BZ59" s="127">
        <f t="shared" si="124"/>
        <v>6.1082024432809771E-3</v>
      </c>
      <c r="CA59" s="128">
        <f t="shared" si="124"/>
        <v>4.9312366445674206E-3</v>
      </c>
      <c r="CB59" s="125">
        <f t="shared" si="124"/>
        <v>9.1600077957513151E-3</v>
      </c>
      <c r="CC59" s="126">
        <f t="shared" si="124"/>
        <v>2.2706023774542541E-3</v>
      </c>
      <c r="CD59" s="127">
        <f t="shared" si="124"/>
        <v>1.2146784298683032E-2</v>
      </c>
      <c r="CE59" s="128">
        <f t="shared" si="124"/>
        <v>1.8613519771189903E-3</v>
      </c>
      <c r="CF59" s="125">
        <f t="shared" si="124"/>
        <v>7.0990419739472054E-3</v>
      </c>
      <c r="CG59" s="126">
        <f t="shared" si="124"/>
        <v>2.2772818364000728E-3</v>
      </c>
      <c r="CH59" s="127">
        <f t="shared" si="124"/>
        <v>1.6689847009735744E-3</v>
      </c>
      <c r="CI59" s="125">
        <f t="shared" si="124"/>
        <v>7.4516065775835508E-3</v>
      </c>
      <c r="CJ59" s="131">
        <f t="shared" ref="CJ59" si="125">AB59/AB64</f>
        <v>3.5464117361998326E-3</v>
      </c>
      <c r="CK59" s="132">
        <f t="shared" ref="CK59" si="126">AC59/AC64</f>
        <v>1.3159695397858957E-2</v>
      </c>
    </row>
    <row r="60" spans="1:89">
      <c r="A60" s="142" t="s">
        <v>39</v>
      </c>
      <c r="B60" s="199">
        <v>0</v>
      </c>
      <c r="C60" s="193">
        <v>49</v>
      </c>
      <c r="D60" s="194">
        <v>0</v>
      </c>
      <c r="E60" s="195">
        <v>26</v>
      </c>
      <c r="F60" s="192">
        <v>0</v>
      </c>
      <c r="G60" s="196">
        <v>0</v>
      </c>
      <c r="H60" s="194">
        <v>0</v>
      </c>
      <c r="I60" s="195">
        <v>0</v>
      </c>
      <c r="J60" s="192">
        <v>0</v>
      </c>
      <c r="K60" s="196">
        <v>0</v>
      </c>
      <c r="L60" s="194">
        <v>0</v>
      </c>
      <c r="M60" s="192">
        <v>0</v>
      </c>
      <c r="N60" s="197">
        <v>0</v>
      </c>
      <c r="O60" s="200">
        <v>0</v>
      </c>
      <c r="P60" s="192">
        <v>0</v>
      </c>
      <c r="Q60" s="196">
        <v>0</v>
      </c>
      <c r="R60" s="194">
        <v>0</v>
      </c>
      <c r="S60" s="195">
        <v>0</v>
      </c>
      <c r="T60" s="192">
        <v>0</v>
      </c>
      <c r="U60" s="196">
        <v>0</v>
      </c>
      <c r="V60" s="194">
        <v>0</v>
      </c>
      <c r="W60" s="195">
        <v>0</v>
      </c>
      <c r="X60" s="192">
        <v>0</v>
      </c>
      <c r="Y60" s="196">
        <v>0</v>
      </c>
      <c r="Z60" s="194">
        <v>0</v>
      </c>
      <c r="AA60" s="192">
        <v>0</v>
      </c>
      <c r="AB60" s="168">
        <f t="shared" si="35"/>
        <v>0</v>
      </c>
      <c r="AC60" s="169">
        <f t="shared" si="36"/>
        <v>75</v>
      </c>
      <c r="BI60" s="142" t="s">
        <v>39</v>
      </c>
      <c r="BJ60" s="125">
        <f t="shared" ref="BJ60:CI60" si="127">B60/B64</f>
        <v>0</v>
      </c>
      <c r="BK60" s="126">
        <f t="shared" si="127"/>
        <v>1.9261006289308176E-3</v>
      </c>
      <c r="BL60" s="127">
        <f t="shared" si="127"/>
        <v>0</v>
      </c>
      <c r="BM60" s="128">
        <f t="shared" si="127"/>
        <v>2.2056328469630131E-3</v>
      </c>
      <c r="BN60" s="125">
        <f t="shared" si="127"/>
        <v>0</v>
      </c>
      <c r="BO60" s="126">
        <f t="shared" si="127"/>
        <v>0</v>
      </c>
      <c r="BP60" s="127">
        <f t="shared" si="127"/>
        <v>0</v>
      </c>
      <c r="BQ60" s="128">
        <f t="shared" si="127"/>
        <v>0</v>
      </c>
      <c r="BR60" s="125">
        <f t="shared" si="127"/>
        <v>0</v>
      </c>
      <c r="BS60" s="126">
        <f t="shared" si="127"/>
        <v>0</v>
      </c>
      <c r="BT60" s="127">
        <f t="shared" si="127"/>
        <v>0</v>
      </c>
      <c r="BU60" s="125">
        <f t="shared" si="127"/>
        <v>0</v>
      </c>
      <c r="BV60" s="129">
        <f t="shared" si="127"/>
        <v>0</v>
      </c>
      <c r="BW60" s="130">
        <f t="shared" si="127"/>
        <v>0</v>
      </c>
      <c r="BX60" s="125">
        <f t="shared" si="127"/>
        <v>0</v>
      </c>
      <c r="BY60" s="126">
        <f t="shared" si="127"/>
        <v>0</v>
      </c>
      <c r="BZ60" s="127">
        <f t="shared" si="127"/>
        <v>0</v>
      </c>
      <c r="CA60" s="128">
        <f t="shared" si="127"/>
        <v>0</v>
      </c>
      <c r="CB60" s="125">
        <f t="shared" si="127"/>
        <v>0</v>
      </c>
      <c r="CC60" s="126">
        <f t="shared" si="127"/>
        <v>0</v>
      </c>
      <c r="CD60" s="127">
        <f t="shared" si="127"/>
        <v>0</v>
      </c>
      <c r="CE60" s="128">
        <f t="shared" si="127"/>
        <v>0</v>
      </c>
      <c r="CF60" s="125">
        <f t="shared" si="127"/>
        <v>0</v>
      </c>
      <c r="CG60" s="126">
        <f t="shared" si="127"/>
        <v>0</v>
      </c>
      <c r="CH60" s="127">
        <f t="shared" si="127"/>
        <v>0</v>
      </c>
      <c r="CI60" s="125">
        <f t="shared" si="127"/>
        <v>0</v>
      </c>
      <c r="CJ60" s="131">
        <f t="shared" ref="CJ60" si="128">AB60/AB64</f>
        <v>0</v>
      </c>
      <c r="CK60" s="132">
        <f t="shared" ref="CK60" si="129">AC60/AC64</f>
        <v>3.3108928374351616E-4</v>
      </c>
    </row>
    <row r="61" spans="1:89">
      <c r="A61" s="133" t="s">
        <v>40</v>
      </c>
      <c r="B61" s="57">
        <v>0</v>
      </c>
      <c r="C61" s="58">
        <v>0</v>
      </c>
      <c r="D61" s="135">
        <v>0</v>
      </c>
      <c r="E61" s="136">
        <v>0</v>
      </c>
      <c r="F61" s="134">
        <v>0</v>
      </c>
      <c r="G61" s="137">
        <v>0</v>
      </c>
      <c r="H61" s="135">
        <v>0</v>
      </c>
      <c r="I61" s="136">
        <v>0</v>
      </c>
      <c r="J61" s="134">
        <v>0</v>
      </c>
      <c r="K61" s="137">
        <v>0</v>
      </c>
      <c r="L61" s="135">
        <v>0</v>
      </c>
      <c r="M61" s="134">
        <v>0</v>
      </c>
      <c r="N61" s="138">
        <v>0</v>
      </c>
      <c r="O61" s="139">
        <v>0</v>
      </c>
      <c r="P61" s="134">
        <v>0</v>
      </c>
      <c r="Q61" s="137">
        <v>0</v>
      </c>
      <c r="R61" s="135">
        <v>0</v>
      </c>
      <c r="S61" s="136">
        <v>0</v>
      </c>
      <c r="T61" s="134">
        <v>0</v>
      </c>
      <c r="U61" s="137">
        <v>0</v>
      </c>
      <c r="V61" s="135">
        <v>0</v>
      </c>
      <c r="W61" s="136">
        <v>0</v>
      </c>
      <c r="X61" s="134">
        <v>0</v>
      </c>
      <c r="Y61" s="137">
        <v>0</v>
      </c>
      <c r="Z61" s="140">
        <v>0</v>
      </c>
      <c r="AA61" s="141">
        <v>0</v>
      </c>
      <c r="AB61" s="168"/>
      <c r="AC61" s="169">
        <f t="shared" si="36"/>
        <v>0</v>
      </c>
      <c r="BI61" s="133" t="s">
        <v>40</v>
      </c>
      <c r="BJ61" s="125">
        <f t="shared" ref="BJ61:CI61" si="130">B61/B64</f>
        <v>0</v>
      </c>
      <c r="BK61" s="126">
        <f t="shared" si="130"/>
        <v>0</v>
      </c>
      <c r="BL61" s="127">
        <f t="shared" si="130"/>
        <v>0</v>
      </c>
      <c r="BM61" s="128">
        <f t="shared" si="130"/>
        <v>0</v>
      </c>
      <c r="BN61" s="125">
        <f t="shared" si="130"/>
        <v>0</v>
      </c>
      <c r="BO61" s="126">
        <f t="shared" si="130"/>
        <v>0</v>
      </c>
      <c r="BP61" s="127">
        <f t="shared" si="130"/>
        <v>0</v>
      </c>
      <c r="BQ61" s="128">
        <f t="shared" si="130"/>
        <v>0</v>
      </c>
      <c r="BR61" s="125">
        <f t="shared" si="130"/>
        <v>0</v>
      </c>
      <c r="BS61" s="126">
        <f t="shared" si="130"/>
        <v>0</v>
      </c>
      <c r="BT61" s="127">
        <f t="shared" si="130"/>
        <v>0</v>
      </c>
      <c r="BU61" s="125">
        <f t="shared" si="130"/>
        <v>0</v>
      </c>
      <c r="BV61" s="129">
        <f t="shared" si="130"/>
        <v>0</v>
      </c>
      <c r="BW61" s="130">
        <f t="shared" si="130"/>
        <v>0</v>
      </c>
      <c r="BX61" s="125">
        <f t="shared" si="130"/>
        <v>0</v>
      </c>
      <c r="BY61" s="126">
        <f t="shared" si="130"/>
        <v>0</v>
      </c>
      <c r="BZ61" s="127">
        <f t="shared" si="130"/>
        <v>0</v>
      </c>
      <c r="CA61" s="128">
        <f t="shared" si="130"/>
        <v>0</v>
      </c>
      <c r="CB61" s="125">
        <f t="shared" si="130"/>
        <v>0</v>
      </c>
      <c r="CC61" s="126">
        <f t="shared" si="130"/>
        <v>0</v>
      </c>
      <c r="CD61" s="127">
        <f t="shared" si="130"/>
        <v>0</v>
      </c>
      <c r="CE61" s="128">
        <f t="shared" si="130"/>
        <v>0</v>
      </c>
      <c r="CF61" s="125">
        <f t="shared" si="130"/>
        <v>0</v>
      </c>
      <c r="CG61" s="126">
        <f t="shared" si="130"/>
        <v>0</v>
      </c>
      <c r="CH61" s="127">
        <f t="shared" si="130"/>
        <v>0</v>
      </c>
      <c r="CI61" s="125">
        <f t="shared" si="130"/>
        <v>0</v>
      </c>
      <c r="CJ61" s="131">
        <f t="shared" ref="CJ61" si="131">AB61/AB64</f>
        <v>0</v>
      </c>
      <c r="CK61" s="132">
        <f t="shared" ref="CK61" si="132">AC61/AC64</f>
        <v>0</v>
      </c>
    </row>
    <row r="62" spans="1:89">
      <c r="A62" s="142" t="s">
        <v>41</v>
      </c>
      <c r="B62" s="55"/>
      <c r="C62" s="56"/>
      <c r="D62" s="148"/>
      <c r="E62" s="145"/>
      <c r="F62" s="146"/>
      <c r="G62" s="147"/>
      <c r="H62" s="148"/>
      <c r="I62" s="145"/>
      <c r="J62" s="146"/>
      <c r="K62" s="147"/>
      <c r="L62" s="148"/>
      <c r="M62" s="146"/>
      <c r="N62" s="150"/>
      <c r="O62" s="149"/>
      <c r="P62" s="146"/>
      <c r="Q62" s="147"/>
      <c r="R62" s="148"/>
      <c r="S62" s="145"/>
      <c r="T62" s="146"/>
      <c r="U62" s="147"/>
      <c r="V62" s="148"/>
      <c r="W62" s="145"/>
      <c r="X62" s="146"/>
      <c r="Y62" s="147"/>
      <c r="Z62" s="144"/>
      <c r="AA62" s="143"/>
      <c r="AB62" s="168"/>
      <c r="AC62" s="169"/>
      <c r="BI62" s="142" t="s">
        <v>41</v>
      </c>
      <c r="BJ62" s="125">
        <f>B62/B64</f>
        <v>0</v>
      </c>
      <c r="BK62" s="126">
        <f t="shared" ref="BK62" si="133">C62/C64</f>
        <v>0</v>
      </c>
      <c r="BL62" s="127">
        <f t="shared" ref="BL62" si="134">D62/D64</f>
        <v>0</v>
      </c>
      <c r="BM62" s="128">
        <f t="shared" ref="BM62" si="135">E62/E64</f>
        <v>0</v>
      </c>
      <c r="BN62" s="125">
        <f t="shared" ref="BN62" si="136">F62/F64</f>
        <v>0</v>
      </c>
      <c r="BO62" s="126">
        <f t="shared" ref="BO62" si="137">G62/G64</f>
        <v>0</v>
      </c>
      <c r="BP62" s="127">
        <f t="shared" ref="BP62" si="138">H62/H64</f>
        <v>0</v>
      </c>
      <c r="BQ62" s="128">
        <f t="shared" ref="BQ62" si="139">I62/I64</f>
        <v>0</v>
      </c>
      <c r="BR62" s="125">
        <f t="shared" ref="BR62" si="140">J62/J64</f>
        <v>0</v>
      </c>
      <c r="BS62" s="126">
        <f t="shared" ref="BS62" si="141">K62/K64</f>
        <v>0</v>
      </c>
      <c r="BT62" s="127">
        <f t="shared" ref="BT62" si="142">L62/L64</f>
        <v>0</v>
      </c>
      <c r="BU62" s="125">
        <f t="shared" ref="BU62" si="143">M62/M64</f>
        <v>0</v>
      </c>
      <c r="BV62" s="129">
        <f t="shared" ref="BV62" si="144">N62/N64</f>
        <v>0</v>
      </c>
      <c r="BW62" s="130">
        <f t="shared" ref="BW62" si="145">O62/O64</f>
        <v>0</v>
      </c>
      <c r="BX62" s="125">
        <f t="shared" ref="BX62" si="146">P62/P64</f>
        <v>0</v>
      </c>
      <c r="BY62" s="126">
        <f t="shared" ref="BY62" si="147">Q62/Q64</f>
        <v>0</v>
      </c>
      <c r="BZ62" s="127">
        <f t="shared" ref="BZ62" si="148">R62/R64</f>
        <v>0</v>
      </c>
      <c r="CA62" s="128">
        <f t="shared" ref="CA62" si="149">S62/S64</f>
        <v>0</v>
      </c>
      <c r="CB62" s="125">
        <f t="shared" ref="CB62" si="150">T62/T64</f>
        <v>0</v>
      </c>
      <c r="CC62" s="126">
        <f t="shared" ref="CC62" si="151">U62/U64</f>
        <v>0</v>
      </c>
      <c r="CD62" s="127">
        <f t="shared" ref="CD62" si="152">V62/V64</f>
        <v>0</v>
      </c>
      <c r="CE62" s="128">
        <f t="shared" ref="CE62" si="153">W62/W64</f>
        <v>0</v>
      </c>
      <c r="CF62" s="125">
        <f t="shared" ref="CF62" si="154">X62/X64</f>
        <v>0</v>
      </c>
      <c r="CG62" s="126">
        <f t="shared" ref="CG62" si="155">Y62/Y64</f>
        <v>0</v>
      </c>
      <c r="CH62" s="127">
        <f t="shared" ref="CH62" si="156">Z62/Z64</f>
        <v>0</v>
      </c>
      <c r="CI62" s="125">
        <f t="shared" ref="CI62" si="157">AA62/AA64</f>
        <v>0</v>
      </c>
      <c r="CJ62" s="131">
        <f t="shared" ref="CJ62" si="158">AB62/AB64</f>
        <v>0</v>
      </c>
      <c r="CK62" s="132">
        <f t="shared" ref="CK62" si="159">AC62/AC64</f>
        <v>0</v>
      </c>
    </row>
    <row r="63" spans="1:89" ht="14.1" thickBot="1">
      <c r="A63" s="133" t="s">
        <v>45</v>
      </c>
      <c r="B63" s="57"/>
      <c r="C63" s="58"/>
      <c r="D63" s="135"/>
      <c r="E63" s="136"/>
      <c r="F63" s="134"/>
      <c r="G63" s="137"/>
      <c r="H63" s="135"/>
      <c r="I63" s="136"/>
      <c r="J63" s="134"/>
      <c r="K63" s="137"/>
      <c r="L63" s="135"/>
      <c r="M63" s="134"/>
      <c r="N63" s="138"/>
      <c r="O63" s="139"/>
      <c r="P63" s="134"/>
      <c r="Q63" s="137"/>
      <c r="R63" s="135"/>
      <c r="S63" s="136"/>
      <c r="T63" s="134"/>
      <c r="U63" s="137"/>
      <c r="V63" s="135"/>
      <c r="W63" s="136"/>
      <c r="X63" s="134"/>
      <c r="Y63" s="137"/>
      <c r="Z63" s="140"/>
      <c r="AA63" s="141"/>
      <c r="AB63" s="168"/>
      <c r="AC63" s="169"/>
      <c r="BI63" s="133" t="s">
        <v>45</v>
      </c>
      <c r="BJ63" s="125">
        <f>B63/B64</f>
        <v>0</v>
      </c>
      <c r="BK63" s="126">
        <f t="shared" ref="BK63" si="160">C63/C64</f>
        <v>0</v>
      </c>
      <c r="BL63" s="127">
        <f t="shared" ref="BL63" si="161">D63/D64</f>
        <v>0</v>
      </c>
      <c r="BM63" s="128">
        <f t="shared" ref="BM63" si="162">E63/E64</f>
        <v>0</v>
      </c>
      <c r="BN63" s="125">
        <f t="shared" ref="BN63" si="163">F63/F64</f>
        <v>0</v>
      </c>
      <c r="BO63" s="126">
        <f t="shared" ref="BO63" si="164">G63/G64</f>
        <v>0</v>
      </c>
      <c r="BP63" s="127">
        <f t="shared" ref="BP63" si="165">H63/H64</f>
        <v>0</v>
      </c>
      <c r="BQ63" s="128">
        <f t="shared" ref="BQ63" si="166">I63/I64</f>
        <v>0</v>
      </c>
      <c r="BR63" s="125">
        <f t="shared" ref="BR63" si="167">J63/J64</f>
        <v>0</v>
      </c>
      <c r="BS63" s="126">
        <f t="shared" ref="BS63" si="168">K63/K64</f>
        <v>0</v>
      </c>
      <c r="BT63" s="127">
        <f t="shared" ref="BT63" si="169">L63/L64</f>
        <v>0</v>
      </c>
      <c r="BU63" s="125">
        <f t="shared" ref="BU63" si="170">M63/M64</f>
        <v>0</v>
      </c>
      <c r="BV63" s="129">
        <f t="shared" ref="BV63" si="171">N63/N64</f>
        <v>0</v>
      </c>
      <c r="BW63" s="130">
        <f t="shared" ref="BW63" si="172">O63/O64</f>
        <v>0</v>
      </c>
      <c r="BX63" s="125">
        <f t="shared" ref="BX63" si="173">P63/P64</f>
        <v>0</v>
      </c>
      <c r="BY63" s="126">
        <f t="shared" ref="BY63" si="174">Q63/Q64</f>
        <v>0</v>
      </c>
      <c r="BZ63" s="127">
        <f t="shared" ref="BZ63" si="175">R63/R64</f>
        <v>0</v>
      </c>
      <c r="CA63" s="128">
        <f t="shared" ref="CA63" si="176">S63/S64</f>
        <v>0</v>
      </c>
      <c r="CB63" s="125">
        <f t="shared" ref="CB63" si="177">T63/T64</f>
        <v>0</v>
      </c>
      <c r="CC63" s="126">
        <f t="shared" ref="CC63" si="178">U63/U64</f>
        <v>0</v>
      </c>
      <c r="CD63" s="127">
        <f t="shared" ref="CD63" si="179">V63/V64</f>
        <v>0</v>
      </c>
      <c r="CE63" s="128">
        <f t="shared" ref="CE63" si="180">W63/W64</f>
        <v>0</v>
      </c>
      <c r="CF63" s="125">
        <f t="shared" ref="CF63" si="181">X63/X64</f>
        <v>0</v>
      </c>
      <c r="CG63" s="126">
        <f t="shared" ref="CG63" si="182">Y63/Y64</f>
        <v>0</v>
      </c>
      <c r="CH63" s="127">
        <f t="shared" ref="CH63" si="183">Z63/Z64</f>
        <v>0</v>
      </c>
      <c r="CI63" s="125">
        <f t="shared" ref="CI63" si="184">AA63/AA64</f>
        <v>0</v>
      </c>
      <c r="CJ63" s="131">
        <f t="shared" ref="CJ63" si="185">AB63/AB64</f>
        <v>0</v>
      </c>
      <c r="CK63" s="132">
        <f t="shared" ref="CK63" si="186">AC63/AC64</f>
        <v>0</v>
      </c>
    </row>
    <row r="64" spans="1:89" ht="15" thickTop="1" thickBot="1">
      <c r="A64" s="294" t="s">
        <v>42</v>
      </c>
      <c r="B64" s="17">
        <f t="shared" ref="B64:AA64" si="187">SUM(B41:B63)</f>
        <v>48784</v>
      </c>
      <c r="C64" s="18">
        <f t="shared" si="187"/>
        <v>25440</v>
      </c>
      <c r="D64" s="17">
        <f t="shared" si="187"/>
        <v>16970</v>
      </c>
      <c r="E64" s="18">
        <f t="shared" si="187"/>
        <v>11788</v>
      </c>
      <c r="F64" s="17">
        <f t="shared" si="187"/>
        <v>6905</v>
      </c>
      <c r="G64" s="18">
        <f t="shared" si="187"/>
        <v>4302</v>
      </c>
      <c r="H64" s="17">
        <f t="shared" si="187"/>
        <v>22379</v>
      </c>
      <c r="I64" s="18">
        <f t="shared" si="187"/>
        <v>28956</v>
      </c>
      <c r="J64" s="17">
        <f t="shared" si="187"/>
        <v>3915</v>
      </c>
      <c r="K64" s="18">
        <f t="shared" si="187"/>
        <v>5163</v>
      </c>
      <c r="L64" s="17">
        <f t="shared" si="187"/>
        <v>6907</v>
      </c>
      <c r="M64" s="18">
        <f t="shared" si="187"/>
        <v>15570</v>
      </c>
      <c r="N64" s="17">
        <f t="shared" si="187"/>
        <v>18345</v>
      </c>
      <c r="O64" s="18">
        <f t="shared" si="187"/>
        <v>26366</v>
      </c>
      <c r="P64" s="17">
        <f t="shared" si="187"/>
        <v>10611</v>
      </c>
      <c r="Q64" s="18">
        <f t="shared" si="187"/>
        <v>14500</v>
      </c>
      <c r="R64" s="17">
        <f t="shared" si="187"/>
        <v>13752</v>
      </c>
      <c r="S64" s="18">
        <f t="shared" si="187"/>
        <v>18251</v>
      </c>
      <c r="T64" s="17">
        <f t="shared" si="187"/>
        <v>5131</v>
      </c>
      <c r="U64" s="18">
        <f t="shared" si="187"/>
        <v>7487</v>
      </c>
      <c r="V64" s="17">
        <f t="shared" si="187"/>
        <v>15642</v>
      </c>
      <c r="W64" s="18">
        <f t="shared" si="187"/>
        <v>22027</v>
      </c>
      <c r="X64" s="17">
        <f t="shared" si="187"/>
        <v>14509</v>
      </c>
      <c r="Y64" s="18">
        <f t="shared" si="187"/>
        <v>10978</v>
      </c>
      <c r="Z64" s="17">
        <f t="shared" si="187"/>
        <v>43140</v>
      </c>
      <c r="AA64" s="18">
        <f t="shared" si="187"/>
        <v>35697</v>
      </c>
      <c r="AB64" s="170">
        <f t="shared" ref="AB64:AC64" si="188">SUM(AB40:AB63)</f>
        <v>226990</v>
      </c>
      <c r="AC64" s="171">
        <f t="shared" si="188"/>
        <v>226525</v>
      </c>
      <c r="BI64" s="294" t="s">
        <v>42</v>
      </c>
      <c r="BJ64" s="151">
        <f>SUM(BJ40:BJ63)</f>
        <v>1.0000000000000002</v>
      </c>
      <c r="BK64" s="152">
        <f t="shared" ref="BK64:CK64" si="189">SUM(BK40:BK63)</f>
        <v>1</v>
      </c>
      <c r="BL64" s="151">
        <f t="shared" si="189"/>
        <v>0.99999999999999989</v>
      </c>
      <c r="BM64" s="152">
        <f t="shared" si="189"/>
        <v>1</v>
      </c>
      <c r="BN64" s="151">
        <f t="shared" si="189"/>
        <v>1</v>
      </c>
      <c r="BO64" s="152">
        <f t="shared" si="189"/>
        <v>1</v>
      </c>
      <c r="BP64" s="151">
        <f t="shared" si="189"/>
        <v>1</v>
      </c>
      <c r="BQ64" s="152">
        <f t="shared" si="189"/>
        <v>1</v>
      </c>
      <c r="BR64" s="151">
        <f t="shared" si="189"/>
        <v>0.99999999999999989</v>
      </c>
      <c r="BS64" s="152">
        <f t="shared" si="189"/>
        <v>1</v>
      </c>
      <c r="BT64" s="151">
        <f t="shared" si="189"/>
        <v>1</v>
      </c>
      <c r="BU64" s="152">
        <f t="shared" si="189"/>
        <v>0.99999999999999989</v>
      </c>
      <c r="BV64" s="151">
        <f t="shared" si="189"/>
        <v>1</v>
      </c>
      <c r="BW64" s="152">
        <f t="shared" si="189"/>
        <v>0.99999999999999978</v>
      </c>
      <c r="BX64" s="151">
        <f t="shared" si="189"/>
        <v>0.99999999999999989</v>
      </c>
      <c r="BY64" s="152">
        <f t="shared" si="189"/>
        <v>1</v>
      </c>
      <c r="BZ64" s="151">
        <f t="shared" si="189"/>
        <v>1</v>
      </c>
      <c r="CA64" s="152">
        <f t="shared" si="189"/>
        <v>1</v>
      </c>
      <c r="CB64" s="151">
        <f t="shared" si="189"/>
        <v>1</v>
      </c>
      <c r="CC64" s="152">
        <f t="shared" si="189"/>
        <v>0.99999999999999989</v>
      </c>
      <c r="CD64" s="151">
        <f t="shared" si="189"/>
        <v>1</v>
      </c>
      <c r="CE64" s="152">
        <f t="shared" si="189"/>
        <v>1</v>
      </c>
      <c r="CF64" s="151">
        <f t="shared" si="189"/>
        <v>1</v>
      </c>
      <c r="CG64" s="152">
        <f t="shared" si="189"/>
        <v>1</v>
      </c>
      <c r="CH64" s="151">
        <f t="shared" si="189"/>
        <v>1.0000000000000002</v>
      </c>
      <c r="CI64" s="152">
        <f t="shared" si="189"/>
        <v>1</v>
      </c>
      <c r="CJ64" s="151">
        <f t="shared" si="189"/>
        <v>1</v>
      </c>
      <c r="CK64" s="152">
        <f t="shared" si="189"/>
        <v>1.0000000000000002</v>
      </c>
    </row>
    <row r="65" spans="1:89" ht="14.1" thickTop="1">
      <c r="A65" s="183"/>
    </row>
    <row r="67" spans="1:89">
      <c r="A67" s="318">
        <f>+A36+1</f>
        <v>43833</v>
      </c>
      <c r="B67" s="318"/>
      <c r="C67" s="318"/>
      <c r="D67" s="318"/>
      <c r="BI67" s="313">
        <f>+BI36+1</f>
        <v>43833</v>
      </c>
      <c r="BJ67" s="313"/>
      <c r="BK67" s="313"/>
      <c r="BL67" s="313"/>
    </row>
    <row r="68" spans="1:89" ht="14.1" thickBot="1">
      <c r="AE68" t="s">
        <v>49</v>
      </c>
    </row>
    <row r="69" spans="1:89" ht="15" thickTop="1" thickBot="1">
      <c r="A69" s="314" t="s">
        <v>2</v>
      </c>
      <c r="B69" s="311" t="s">
        <v>3</v>
      </c>
      <c r="C69" s="312"/>
      <c r="D69" s="311" t="s">
        <v>4</v>
      </c>
      <c r="E69" s="312"/>
      <c r="F69" s="311" t="s">
        <v>5</v>
      </c>
      <c r="G69" s="312"/>
      <c r="H69" s="311" t="s">
        <v>6</v>
      </c>
      <c r="I69" s="312"/>
      <c r="J69" s="311" t="s">
        <v>7</v>
      </c>
      <c r="K69" s="312"/>
      <c r="L69" s="311" t="s">
        <v>8</v>
      </c>
      <c r="M69" s="312"/>
      <c r="N69" s="311" t="s">
        <v>9</v>
      </c>
      <c r="O69" s="312"/>
      <c r="P69" s="311" t="s">
        <v>10</v>
      </c>
      <c r="Q69" s="312"/>
      <c r="R69" s="311" t="s">
        <v>11</v>
      </c>
      <c r="S69" s="312"/>
      <c r="T69" s="311" t="s">
        <v>12</v>
      </c>
      <c r="U69" s="312"/>
      <c r="V69" s="311" t="s">
        <v>13</v>
      </c>
      <c r="W69" s="312"/>
      <c r="X69" s="311" t="s">
        <v>14</v>
      </c>
      <c r="Y69" s="312"/>
      <c r="Z69" s="297" t="s">
        <v>15</v>
      </c>
      <c r="AA69" s="298"/>
      <c r="AB69" s="316" t="s">
        <v>16</v>
      </c>
      <c r="AC69" s="317"/>
      <c r="AE69" s="309" t="s">
        <v>2</v>
      </c>
      <c r="AF69" s="303" t="s">
        <v>3</v>
      </c>
      <c r="AG69" s="304"/>
      <c r="AH69" s="303" t="s">
        <v>4</v>
      </c>
      <c r="AI69" s="304"/>
      <c r="AJ69" s="303" t="s">
        <v>5</v>
      </c>
      <c r="AK69" s="304"/>
      <c r="AL69" s="303" t="s">
        <v>6</v>
      </c>
      <c r="AM69" s="304"/>
      <c r="AN69" s="303" t="s">
        <v>7</v>
      </c>
      <c r="AO69" s="304"/>
      <c r="AP69" s="303" t="s">
        <v>8</v>
      </c>
      <c r="AQ69" s="304"/>
      <c r="AR69" s="303" t="s">
        <v>9</v>
      </c>
      <c r="AS69" s="304"/>
      <c r="AT69" s="303" t="s">
        <v>10</v>
      </c>
      <c r="AU69" s="304"/>
      <c r="AV69" s="303" t="s">
        <v>11</v>
      </c>
      <c r="AW69" s="304"/>
      <c r="AX69" s="303" t="s">
        <v>12</v>
      </c>
      <c r="AY69" s="304"/>
      <c r="AZ69" s="303" t="s">
        <v>13</v>
      </c>
      <c r="BA69" s="304"/>
      <c r="BB69" s="303" t="s">
        <v>14</v>
      </c>
      <c r="BC69" s="304"/>
      <c r="BD69" s="305" t="s">
        <v>15</v>
      </c>
      <c r="BE69" s="306"/>
      <c r="BF69" s="307" t="s">
        <v>16</v>
      </c>
      <c r="BG69" s="308"/>
      <c r="BI69" s="314" t="s">
        <v>2</v>
      </c>
      <c r="BJ69" s="311" t="s">
        <v>3</v>
      </c>
      <c r="BK69" s="312"/>
      <c r="BL69" s="311" t="s">
        <v>4</v>
      </c>
      <c r="BM69" s="312"/>
      <c r="BN69" s="311" t="s">
        <v>5</v>
      </c>
      <c r="BO69" s="312"/>
      <c r="BP69" s="311" t="s">
        <v>6</v>
      </c>
      <c r="BQ69" s="312"/>
      <c r="BR69" s="311" t="s">
        <v>7</v>
      </c>
      <c r="BS69" s="312"/>
      <c r="BT69" s="311" t="s">
        <v>8</v>
      </c>
      <c r="BU69" s="312"/>
      <c r="BV69" s="311" t="s">
        <v>9</v>
      </c>
      <c r="BW69" s="312"/>
      <c r="BX69" s="311" t="s">
        <v>10</v>
      </c>
      <c r="BY69" s="312"/>
      <c r="BZ69" s="311" t="s">
        <v>11</v>
      </c>
      <c r="CA69" s="312"/>
      <c r="CB69" s="311" t="s">
        <v>12</v>
      </c>
      <c r="CC69" s="312"/>
      <c r="CD69" s="311" t="s">
        <v>13</v>
      </c>
      <c r="CE69" s="312"/>
      <c r="CF69" s="311" t="s">
        <v>14</v>
      </c>
      <c r="CG69" s="312"/>
      <c r="CH69" s="297" t="s">
        <v>15</v>
      </c>
      <c r="CI69" s="298"/>
      <c r="CJ69" s="311" t="s">
        <v>16</v>
      </c>
      <c r="CK69" s="312"/>
    </row>
    <row r="70" spans="1:89" ht="15" thickTop="1" thickBot="1">
      <c r="A70" s="315"/>
      <c r="B70" s="112" t="s">
        <v>17</v>
      </c>
      <c r="C70" s="113" t="s">
        <v>18</v>
      </c>
      <c r="D70" s="114" t="s">
        <v>17</v>
      </c>
      <c r="E70" s="115" t="s">
        <v>18</v>
      </c>
      <c r="F70" s="112" t="s">
        <v>17</v>
      </c>
      <c r="G70" s="113" t="s">
        <v>18</v>
      </c>
      <c r="H70" s="114" t="s">
        <v>17</v>
      </c>
      <c r="I70" s="115" t="s">
        <v>18</v>
      </c>
      <c r="J70" s="112" t="s">
        <v>17</v>
      </c>
      <c r="K70" s="113" t="s">
        <v>18</v>
      </c>
      <c r="L70" s="114" t="s">
        <v>17</v>
      </c>
      <c r="M70" s="112" t="s">
        <v>18</v>
      </c>
      <c r="N70" s="116" t="s">
        <v>17</v>
      </c>
      <c r="O70" s="117" t="s">
        <v>18</v>
      </c>
      <c r="P70" s="112" t="s">
        <v>17</v>
      </c>
      <c r="Q70" s="113" t="s">
        <v>18</v>
      </c>
      <c r="R70" s="114" t="s">
        <v>17</v>
      </c>
      <c r="S70" s="115" t="s">
        <v>18</v>
      </c>
      <c r="T70" s="112" t="s">
        <v>17</v>
      </c>
      <c r="U70" s="113" t="s">
        <v>18</v>
      </c>
      <c r="V70" s="114" t="s">
        <v>17</v>
      </c>
      <c r="W70" s="115" t="s">
        <v>18</v>
      </c>
      <c r="X70" s="112" t="s">
        <v>17</v>
      </c>
      <c r="Y70" s="113" t="s">
        <v>18</v>
      </c>
      <c r="Z70" s="25" t="s">
        <v>17</v>
      </c>
      <c r="AA70" s="118" t="s">
        <v>18</v>
      </c>
      <c r="AB70" s="172" t="s">
        <v>17</v>
      </c>
      <c r="AC70" s="173" t="s">
        <v>18</v>
      </c>
      <c r="AE70" s="310"/>
      <c r="AF70" s="235" t="s">
        <v>17</v>
      </c>
      <c r="AG70" s="236" t="s">
        <v>18</v>
      </c>
      <c r="AH70" s="237" t="s">
        <v>17</v>
      </c>
      <c r="AI70" s="238" t="s">
        <v>18</v>
      </c>
      <c r="AJ70" s="235" t="s">
        <v>17</v>
      </c>
      <c r="AK70" s="236" t="s">
        <v>18</v>
      </c>
      <c r="AL70" s="237" t="s">
        <v>17</v>
      </c>
      <c r="AM70" s="238" t="s">
        <v>18</v>
      </c>
      <c r="AN70" s="235" t="s">
        <v>17</v>
      </c>
      <c r="AO70" s="236" t="s">
        <v>18</v>
      </c>
      <c r="AP70" s="237" t="s">
        <v>17</v>
      </c>
      <c r="AQ70" s="235" t="s">
        <v>18</v>
      </c>
      <c r="AR70" s="239" t="s">
        <v>17</v>
      </c>
      <c r="AS70" s="240" t="s">
        <v>18</v>
      </c>
      <c r="AT70" s="235" t="s">
        <v>17</v>
      </c>
      <c r="AU70" s="236" t="s">
        <v>18</v>
      </c>
      <c r="AV70" s="237" t="s">
        <v>17</v>
      </c>
      <c r="AW70" s="238" t="s">
        <v>18</v>
      </c>
      <c r="AX70" s="235" t="s">
        <v>17</v>
      </c>
      <c r="AY70" s="236" t="s">
        <v>18</v>
      </c>
      <c r="AZ70" s="237" t="s">
        <v>17</v>
      </c>
      <c r="BA70" s="238" t="s">
        <v>18</v>
      </c>
      <c r="BB70" s="235" t="s">
        <v>17</v>
      </c>
      <c r="BC70" s="236" t="s">
        <v>18</v>
      </c>
      <c r="BD70" s="241" t="s">
        <v>17</v>
      </c>
      <c r="BE70" s="242" t="s">
        <v>18</v>
      </c>
      <c r="BF70" s="243" t="s">
        <v>17</v>
      </c>
      <c r="BG70" s="244" t="s">
        <v>18</v>
      </c>
      <c r="BI70" s="315"/>
      <c r="BJ70" s="112" t="s">
        <v>17</v>
      </c>
      <c r="BK70" s="113" t="s">
        <v>18</v>
      </c>
      <c r="BL70" s="114" t="s">
        <v>17</v>
      </c>
      <c r="BM70" s="115" t="s">
        <v>18</v>
      </c>
      <c r="BN70" s="112" t="s">
        <v>17</v>
      </c>
      <c r="BO70" s="113" t="s">
        <v>18</v>
      </c>
      <c r="BP70" s="114" t="s">
        <v>17</v>
      </c>
      <c r="BQ70" s="115" t="s">
        <v>18</v>
      </c>
      <c r="BR70" s="112" t="s">
        <v>17</v>
      </c>
      <c r="BS70" s="113" t="s">
        <v>18</v>
      </c>
      <c r="BT70" s="114" t="s">
        <v>17</v>
      </c>
      <c r="BU70" s="112" t="s">
        <v>18</v>
      </c>
      <c r="BV70" s="116" t="s">
        <v>17</v>
      </c>
      <c r="BW70" s="117" t="s">
        <v>18</v>
      </c>
      <c r="BX70" s="112" t="s">
        <v>17</v>
      </c>
      <c r="BY70" s="113" t="s">
        <v>18</v>
      </c>
      <c r="BZ70" s="114" t="s">
        <v>17</v>
      </c>
      <c r="CA70" s="115" t="s">
        <v>18</v>
      </c>
      <c r="CB70" s="112" t="s">
        <v>17</v>
      </c>
      <c r="CC70" s="113" t="s">
        <v>18</v>
      </c>
      <c r="CD70" s="114" t="s">
        <v>17</v>
      </c>
      <c r="CE70" s="115" t="s">
        <v>18</v>
      </c>
      <c r="CF70" s="112" t="s">
        <v>17</v>
      </c>
      <c r="CG70" s="113" t="s">
        <v>18</v>
      </c>
      <c r="CH70" s="25" t="s">
        <v>17</v>
      </c>
      <c r="CI70" s="118" t="s">
        <v>18</v>
      </c>
      <c r="CJ70" s="116" t="s">
        <v>17</v>
      </c>
      <c r="CK70" s="117" t="s">
        <v>18</v>
      </c>
    </row>
    <row r="71" spans="1:89" ht="14.1" thickTop="1">
      <c r="A71" s="121" t="s">
        <v>19</v>
      </c>
      <c r="B71" s="122"/>
      <c r="C71" s="182"/>
      <c r="D71" s="123"/>
      <c r="E71" s="176"/>
      <c r="F71" s="122"/>
      <c r="G71" s="124"/>
      <c r="H71" s="123"/>
      <c r="I71" s="176"/>
      <c r="J71" s="122"/>
      <c r="K71" s="124"/>
      <c r="L71" s="123"/>
      <c r="M71" s="122"/>
      <c r="N71" s="175"/>
      <c r="O71" s="177"/>
      <c r="P71" s="122"/>
      <c r="Q71" s="124"/>
      <c r="R71" s="123"/>
      <c r="S71" s="176"/>
      <c r="T71" s="122"/>
      <c r="U71" s="124"/>
      <c r="V71" s="123"/>
      <c r="W71" s="176"/>
      <c r="X71" s="122"/>
      <c r="Y71" s="124"/>
      <c r="Z71" s="180"/>
      <c r="AA71" s="181"/>
      <c r="AB71" s="166">
        <f>B71+D71+F71+H71+J71+L71+N71+P71+R71+T71+V71+X71+Z71</f>
        <v>0</v>
      </c>
      <c r="AC71" s="167">
        <f>C71+E71+G71+I71+K71+M71+O71+Q71+S71+U71+W71+Y71+AA71</f>
        <v>0</v>
      </c>
      <c r="AE71" s="246" t="str">
        <f>$AE$9</f>
        <v>07:00 - 07:59</v>
      </c>
      <c r="AF71" s="247">
        <f>SUMIF($A$9:$A$32,$AE71,B$71:B$94)</f>
        <v>5147</v>
      </c>
      <c r="AG71" s="248">
        <f t="shared" ref="AG71:AV73" si="190">SUMIF($A$9:$A$32,$AE71,C$71:C$94)</f>
        <v>830</v>
      </c>
      <c r="AH71" s="249">
        <f t="shared" si="190"/>
        <v>1294</v>
      </c>
      <c r="AI71" s="250">
        <f t="shared" si="190"/>
        <v>985</v>
      </c>
      <c r="AJ71" s="247">
        <f t="shared" si="190"/>
        <v>440</v>
      </c>
      <c r="AK71" s="251">
        <f t="shared" si="190"/>
        <v>463</v>
      </c>
      <c r="AL71" s="249">
        <f t="shared" si="190"/>
        <v>906</v>
      </c>
      <c r="AM71" s="250">
        <f t="shared" si="190"/>
        <v>1423</v>
      </c>
      <c r="AN71" s="247">
        <f t="shared" si="190"/>
        <v>220</v>
      </c>
      <c r="AO71" s="251">
        <f t="shared" si="190"/>
        <v>692</v>
      </c>
      <c r="AP71" s="249">
        <f t="shared" si="190"/>
        <v>266</v>
      </c>
      <c r="AQ71" s="247">
        <f t="shared" si="190"/>
        <v>1873</v>
      </c>
      <c r="AR71" s="252">
        <f t="shared" si="190"/>
        <v>1375</v>
      </c>
      <c r="AS71" s="253">
        <f t="shared" si="190"/>
        <v>2489</v>
      </c>
      <c r="AT71" s="247">
        <f t="shared" si="190"/>
        <v>1021</v>
      </c>
      <c r="AU71" s="251">
        <f t="shared" si="190"/>
        <v>1254</v>
      </c>
      <c r="AV71" s="249">
        <f t="shared" si="190"/>
        <v>1246</v>
      </c>
      <c r="AW71" s="250">
        <f t="shared" ref="AW71:BE73" si="191">SUMIF($A$9:$A$32,$AE71,S$71:S$94)</f>
        <v>1266</v>
      </c>
      <c r="AX71" s="247">
        <f t="shared" si="191"/>
        <v>237</v>
      </c>
      <c r="AY71" s="251">
        <f t="shared" si="191"/>
        <v>1415</v>
      </c>
      <c r="AZ71" s="249">
        <f t="shared" si="191"/>
        <v>814</v>
      </c>
      <c r="BA71" s="250">
        <f t="shared" si="191"/>
        <v>2007</v>
      </c>
      <c r="BB71" s="247">
        <f t="shared" si="191"/>
        <v>1047</v>
      </c>
      <c r="BC71" s="251">
        <f t="shared" si="191"/>
        <v>1353</v>
      </c>
      <c r="BD71" s="20">
        <f t="shared" si="191"/>
        <v>3817</v>
      </c>
      <c r="BE71" s="254">
        <f t="shared" si="191"/>
        <v>1780</v>
      </c>
      <c r="BF71" s="255">
        <f>AF71+AH71+AJ71+AL71+AN71+AP71+AR71+AT71+AV71+AX71+AZ71+BB71+BD71</f>
        <v>17830</v>
      </c>
      <c r="BG71" s="256">
        <f>AG71+AI71+AK71+AM71+AO71+AQ71+AS71+AU71+AW71+AY71+BA71+BC71+BE71</f>
        <v>17830</v>
      </c>
      <c r="BI71" s="121" t="s">
        <v>19</v>
      </c>
      <c r="BJ71" s="125">
        <f t="shared" ref="BJ71:CK71" si="192">B71/B95</f>
        <v>0</v>
      </c>
      <c r="BK71" s="126">
        <f t="shared" si="192"/>
        <v>0</v>
      </c>
      <c r="BL71" s="127">
        <f t="shared" si="192"/>
        <v>0</v>
      </c>
      <c r="BM71" s="128">
        <f t="shared" si="192"/>
        <v>0</v>
      </c>
      <c r="BN71" s="125">
        <f t="shared" si="192"/>
        <v>0</v>
      </c>
      <c r="BO71" s="126">
        <f t="shared" si="192"/>
        <v>0</v>
      </c>
      <c r="BP71" s="127">
        <f t="shared" si="192"/>
        <v>0</v>
      </c>
      <c r="BQ71" s="128">
        <f t="shared" si="192"/>
        <v>0</v>
      </c>
      <c r="BR71" s="125">
        <f t="shared" si="192"/>
        <v>0</v>
      </c>
      <c r="BS71" s="126">
        <f t="shared" si="192"/>
        <v>0</v>
      </c>
      <c r="BT71" s="127">
        <f t="shared" si="192"/>
        <v>0</v>
      </c>
      <c r="BU71" s="125">
        <f t="shared" si="192"/>
        <v>0</v>
      </c>
      <c r="BV71" s="129">
        <f t="shared" si="192"/>
        <v>0</v>
      </c>
      <c r="BW71" s="130">
        <f t="shared" si="192"/>
        <v>0</v>
      </c>
      <c r="BX71" s="125">
        <f t="shared" si="192"/>
        <v>0</v>
      </c>
      <c r="BY71" s="126">
        <f t="shared" si="192"/>
        <v>0</v>
      </c>
      <c r="BZ71" s="127">
        <f t="shared" si="192"/>
        <v>0</v>
      </c>
      <c r="CA71" s="128">
        <f t="shared" si="192"/>
        <v>0</v>
      </c>
      <c r="CB71" s="125">
        <f t="shared" si="192"/>
        <v>0</v>
      </c>
      <c r="CC71" s="126">
        <f t="shared" si="192"/>
        <v>0</v>
      </c>
      <c r="CD71" s="127">
        <f t="shared" si="192"/>
        <v>0</v>
      </c>
      <c r="CE71" s="128">
        <f t="shared" si="192"/>
        <v>0</v>
      </c>
      <c r="CF71" s="125">
        <f t="shared" si="192"/>
        <v>0</v>
      </c>
      <c r="CG71" s="126">
        <f t="shared" si="192"/>
        <v>0</v>
      </c>
      <c r="CH71" s="127">
        <f t="shared" si="192"/>
        <v>0</v>
      </c>
      <c r="CI71" s="125">
        <f t="shared" si="192"/>
        <v>0</v>
      </c>
      <c r="CJ71" s="131">
        <f t="shared" si="192"/>
        <v>0</v>
      </c>
      <c r="CK71" s="132">
        <f t="shared" si="192"/>
        <v>0</v>
      </c>
    </row>
    <row r="72" spans="1:89">
      <c r="A72" s="133" t="s">
        <v>20</v>
      </c>
      <c r="B72" s="185">
        <v>528</v>
      </c>
      <c r="C72" s="186">
        <v>0</v>
      </c>
      <c r="D72" s="187">
        <v>114</v>
      </c>
      <c r="E72" s="188">
        <v>1</v>
      </c>
      <c r="F72" s="185">
        <v>55</v>
      </c>
      <c r="G72" s="189">
        <v>1</v>
      </c>
      <c r="H72" s="187">
        <v>249</v>
      </c>
      <c r="I72" s="188">
        <v>6</v>
      </c>
      <c r="J72" s="185">
        <v>7</v>
      </c>
      <c r="K72" s="189">
        <v>4</v>
      </c>
      <c r="L72" s="187">
        <v>3</v>
      </c>
      <c r="M72" s="185">
        <v>1</v>
      </c>
      <c r="N72" s="190">
        <v>1</v>
      </c>
      <c r="O72" s="191">
        <v>0</v>
      </c>
      <c r="P72" s="185">
        <v>7</v>
      </c>
      <c r="Q72" s="189">
        <v>0</v>
      </c>
      <c r="R72" s="187">
        <v>1</v>
      </c>
      <c r="S72" s="188">
        <v>0</v>
      </c>
      <c r="T72" s="185">
        <v>0</v>
      </c>
      <c r="U72" s="189">
        <v>0</v>
      </c>
      <c r="V72" s="187">
        <v>0</v>
      </c>
      <c r="W72" s="188">
        <v>0</v>
      </c>
      <c r="X72" s="185">
        <v>0</v>
      </c>
      <c r="Y72" s="189">
        <v>0</v>
      </c>
      <c r="Z72" s="187">
        <v>0</v>
      </c>
      <c r="AA72" s="185">
        <v>0</v>
      </c>
      <c r="AB72" s="168">
        <f t="shared" ref="AB72:AB73" si="193">B72+D72+F72+H72+J72+L72+N72+P72+R72+T72+V72+X72+Z72</f>
        <v>965</v>
      </c>
      <c r="AC72" s="169">
        <f t="shared" ref="AC72:AC91" si="194">C72+E72+G72+I72+K72+M72+O72+Q72+S72+U72+W72+Y72+AA72</f>
        <v>13</v>
      </c>
      <c r="AE72" s="258" t="str">
        <f>$AE$10</f>
        <v>08:00 - 08:59</v>
      </c>
      <c r="AF72" s="247">
        <f>SUMIF($A$9:$A$32,$AE72,B$71:B$94)</f>
        <v>4273</v>
      </c>
      <c r="AG72" s="259">
        <f t="shared" si="190"/>
        <v>760</v>
      </c>
      <c r="AH72" s="260">
        <f t="shared" si="190"/>
        <v>1190</v>
      </c>
      <c r="AI72" s="261">
        <f t="shared" si="190"/>
        <v>877</v>
      </c>
      <c r="AJ72" s="262">
        <f t="shared" si="190"/>
        <v>417</v>
      </c>
      <c r="AK72" s="263">
        <f t="shared" si="190"/>
        <v>414</v>
      </c>
      <c r="AL72" s="260">
        <f t="shared" si="190"/>
        <v>1016</v>
      </c>
      <c r="AM72" s="261">
        <f t="shared" si="190"/>
        <v>1523</v>
      </c>
      <c r="AN72" s="262">
        <f t="shared" si="190"/>
        <v>212</v>
      </c>
      <c r="AO72" s="263">
        <f t="shared" si="190"/>
        <v>751</v>
      </c>
      <c r="AP72" s="260">
        <f t="shared" si="190"/>
        <v>292</v>
      </c>
      <c r="AQ72" s="262">
        <f t="shared" si="190"/>
        <v>1785</v>
      </c>
      <c r="AR72" s="264">
        <f t="shared" si="190"/>
        <v>1188</v>
      </c>
      <c r="AS72" s="265">
        <f t="shared" si="190"/>
        <v>2381</v>
      </c>
      <c r="AT72" s="262">
        <f t="shared" si="190"/>
        <v>793</v>
      </c>
      <c r="AU72" s="263">
        <f t="shared" si="190"/>
        <v>1200</v>
      </c>
      <c r="AV72" s="260">
        <f t="shared" si="190"/>
        <v>1211</v>
      </c>
      <c r="AW72" s="261">
        <f t="shared" si="191"/>
        <v>1030</v>
      </c>
      <c r="AX72" s="262">
        <f t="shared" si="191"/>
        <v>255</v>
      </c>
      <c r="AY72" s="263">
        <f t="shared" si="191"/>
        <v>1091</v>
      </c>
      <c r="AZ72" s="260">
        <f t="shared" si="191"/>
        <v>657</v>
      </c>
      <c r="BA72" s="261">
        <f t="shared" si="191"/>
        <v>1775</v>
      </c>
      <c r="BB72" s="262">
        <f t="shared" si="191"/>
        <v>884</v>
      </c>
      <c r="BC72" s="263">
        <f t="shared" si="191"/>
        <v>1238</v>
      </c>
      <c r="BD72" s="260">
        <f t="shared" si="191"/>
        <v>3354</v>
      </c>
      <c r="BE72" s="262">
        <f t="shared" si="191"/>
        <v>2050</v>
      </c>
      <c r="BF72" s="266">
        <f>SUM(AF72,AH72,AJ72,AL72,AN72,AP72,AR72,AT72,AV72,AX72,AZ72,BB72,BD72)</f>
        <v>15742</v>
      </c>
      <c r="BG72" s="16">
        <f>SUM(AG72,AI72,AK72,AM72,AO72,AQ72,AS72,AU72,AW72,AY72,BA72,BC72,BE72)</f>
        <v>16875</v>
      </c>
      <c r="BI72" s="133" t="s">
        <v>20</v>
      </c>
      <c r="BJ72" s="125">
        <f t="shared" ref="BJ72:CK72" si="195">B72/B95</f>
        <v>1.0500357966748867E-2</v>
      </c>
      <c r="BK72" s="126">
        <f t="shared" si="195"/>
        <v>0</v>
      </c>
      <c r="BL72" s="127">
        <f t="shared" si="195"/>
        <v>6.0419758320966717E-3</v>
      </c>
      <c r="BM72" s="128">
        <f t="shared" si="195"/>
        <v>6.6445182724252495E-5</v>
      </c>
      <c r="BN72" s="125">
        <f t="shared" si="195"/>
        <v>6.9095477386934678E-3</v>
      </c>
      <c r="BO72" s="126">
        <f t="shared" si="195"/>
        <v>1.6992353440951571E-4</v>
      </c>
      <c r="BP72" s="127">
        <f t="shared" si="195"/>
        <v>1.0302879841112214E-2</v>
      </c>
      <c r="BQ72" s="128">
        <f t="shared" si="195"/>
        <v>1.7291066282420749E-4</v>
      </c>
      <c r="BR72" s="125">
        <f t="shared" si="195"/>
        <v>1.4644351464435147E-3</v>
      </c>
      <c r="BS72" s="126">
        <f t="shared" si="195"/>
        <v>6.7102835094782749E-4</v>
      </c>
      <c r="BT72" s="127">
        <f t="shared" si="195"/>
        <v>3.3673812998091817E-4</v>
      </c>
      <c r="BU72" s="125">
        <f t="shared" si="195"/>
        <v>5.5552469307260709E-5</v>
      </c>
      <c r="BV72" s="129">
        <f t="shared" si="195"/>
        <v>4.411116012351125E-5</v>
      </c>
      <c r="BW72" s="130">
        <f t="shared" si="195"/>
        <v>0</v>
      </c>
      <c r="BX72" s="125">
        <f t="shared" si="195"/>
        <v>5.3602879240370626E-4</v>
      </c>
      <c r="BY72" s="126">
        <f t="shared" si="195"/>
        <v>0</v>
      </c>
      <c r="BZ72" s="127">
        <f t="shared" si="195"/>
        <v>5.7208237986270026E-5</v>
      </c>
      <c r="CA72" s="128">
        <f t="shared" si="195"/>
        <v>0</v>
      </c>
      <c r="CB72" s="125">
        <f t="shared" si="195"/>
        <v>0</v>
      </c>
      <c r="CC72" s="126">
        <f t="shared" si="195"/>
        <v>0</v>
      </c>
      <c r="CD72" s="127">
        <f t="shared" si="195"/>
        <v>0</v>
      </c>
      <c r="CE72" s="128">
        <f t="shared" si="195"/>
        <v>0</v>
      </c>
      <c r="CF72" s="125">
        <f t="shared" si="195"/>
        <v>0</v>
      </c>
      <c r="CG72" s="126">
        <f t="shared" si="195"/>
        <v>0</v>
      </c>
      <c r="CH72" s="127">
        <f t="shared" si="195"/>
        <v>0</v>
      </c>
      <c r="CI72" s="125">
        <f t="shared" si="195"/>
        <v>0</v>
      </c>
      <c r="CJ72" s="131">
        <f t="shared" si="195"/>
        <v>3.6835575913732226E-3</v>
      </c>
      <c r="CK72" s="132">
        <f t="shared" si="195"/>
        <v>4.9728406395838113E-5</v>
      </c>
    </row>
    <row r="73" spans="1:89" ht="14.1" thickBot="1">
      <c r="A73" s="142" t="s">
        <v>21</v>
      </c>
      <c r="B73" s="192">
        <v>2821</v>
      </c>
      <c r="C73" s="193">
        <v>1</v>
      </c>
      <c r="D73" s="194">
        <v>885</v>
      </c>
      <c r="E73" s="195">
        <v>2</v>
      </c>
      <c r="F73" s="192">
        <v>242</v>
      </c>
      <c r="G73" s="196">
        <v>5</v>
      </c>
      <c r="H73" s="194">
        <v>938</v>
      </c>
      <c r="I73" s="195">
        <v>117</v>
      </c>
      <c r="J73" s="192">
        <v>49</v>
      </c>
      <c r="K73" s="196">
        <v>41</v>
      </c>
      <c r="L73" s="194">
        <v>57</v>
      </c>
      <c r="M73" s="192">
        <v>318</v>
      </c>
      <c r="N73" s="197">
        <v>399</v>
      </c>
      <c r="O73" s="198">
        <v>403</v>
      </c>
      <c r="P73" s="192">
        <v>162</v>
      </c>
      <c r="Q73" s="196">
        <v>261</v>
      </c>
      <c r="R73" s="194">
        <v>235</v>
      </c>
      <c r="S73" s="195">
        <v>300</v>
      </c>
      <c r="T73" s="192">
        <v>43</v>
      </c>
      <c r="U73" s="196">
        <v>211</v>
      </c>
      <c r="V73" s="194">
        <v>123</v>
      </c>
      <c r="W73" s="195">
        <v>472</v>
      </c>
      <c r="X73" s="192">
        <v>248</v>
      </c>
      <c r="Y73" s="196">
        <v>332</v>
      </c>
      <c r="Z73" s="194">
        <v>809</v>
      </c>
      <c r="AA73" s="192">
        <v>445</v>
      </c>
      <c r="AB73" s="168">
        <f t="shared" si="193"/>
        <v>7011</v>
      </c>
      <c r="AC73" s="169">
        <f t="shared" si="194"/>
        <v>2908</v>
      </c>
      <c r="AE73" s="246" t="str">
        <f>$AE$11</f>
        <v>-</v>
      </c>
      <c r="AF73" s="247">
        <f>SUMIF($A$9:$A$32,$AE73,B$71:B$94)</f>
        <v>0</v>
      </c>
      <c r="AG73" s="267">
        <f t="shared" si="190"/>
        <v>0</v>
      </c>
      <c r="AH73" s="268">
        <f t="shared" si="190"/>
        <v>0</v>
      </c>
      <c r="AI73" s="269">
        <f t="shared" si="190"/>
        <v>0</v>
      </c>
      <c r="AJ73" s="270">
        <f t="shared" si="190"/>
        <v>0</v>
      </c>
      <c r="AK73" s="271">
        <f t="shared" si="190"/>
        <v>0</v>
      </c>
      <c r="AL73" s="268">
        <f t="shared" si="190"/>
        <v>0</v>
      </c>
      <c r="AM73" s="269">
        <f t="shared" si="190"/>
        <v>0</v>
      </c>
      <c r="AN73" s="270">
        <f t="shared" si="190"/>
        <v>0</v>
      </c>
      <c r="AO73" s="271">
        <f t="shared" si="190"/>
        <v>0</v>
      </c>
      <c r="AP73" s="268">
        <f t="shared" si="190"/>
        <v>0</v>
      </c>
      <c r="AQ73" s="270">
        <f t="shared" si="190"/>
        <v>0</v>
      </c>
      <c r="AR73" s="272">
        <f t="shared" si="190"/>
        <v>0</v>
      </c>
      <c r="AS73" s="273">
        <f t="shared" si="190"/>
        <v>0</v>
      </c>
      <c r="AT73" s="270">
        <f t="shared" si="190"/>
        <v>0</v>
      </c>
      <c r="AU73" s="271">
        <f t="shared" si="190"/>
        <v>0</v>
      </c>
      <c r="AV73" s="268">
        <f t="shared" si="190"/>
        <v>0</v>
      </c>
      <c r="AW73" s="269">
        <f t="shared" si="191"/>
        <v>0</v>
      </c>
      <c r="AX73" s="270">
        <f t="shared" si="191"/>
        <v>0</v>
      </c>
      <c r="AY73" s="271">
        <f t="shared" si="191"/>
        <v>0</v>
      </c>
      <c r="AZ73" s="268">
        <f t="shared" si="191"/>
        <v>0</v>
      </c>
      <c r="BA73" s="269">
        <f t="shared" si="191"/>
        <v>0</v>
      </c>
      <c r="BB73" s="270">
        <f t="shared" si="191"/>
        <v>0</v>
      </c>
      <c r="BC73" s="271">
        <f t="shared" si="191"/>
        <v>0</v>
      </c>
      <c r="BD73" s="268">
        <f t="shared" si="191"/>
        <v>0</v>
      </c>
      <c r="BE73" s="270">
        <f t="shared" si="191"/>
        <v>0</v>
      </c>
      <c r="BF73" s="266">
        <f>SUM(AF73,AH73,AJ73,AL73,AN73,AP73,AR73,AT73,AV73,AX73,AZ73,BB73,BD73)</f>
        <v>0</v>
      </c>
      <c r="BG73" s="16">
        <f>SUM(AG73,AI73,AK73,AM73,AO73,AQ73,AS73,AU73,AW73,AY73,BA73,BC73,BE73)</f>
        <v>0</v>
      </c>
      <c r="BI73" s="142" t="s">
        <v>21</v>
      </c>
      <c r="BJ73" s="125">
        <f t="shared" ref="BJ73:CK73" si="196">B73/B95</f>
        <v>5.6101344364012408E-2</v>
      </c>
      <c r="BK73" s="126">
        <f t="shared" si="196"/>
        <v>3.2373984266243646E-5</v>
      </c>
      <c r="BL73" s="127">
        <f t="shared" si="196"/>
        <v>4.6904812380750477E-2</v>
      </c>
      <c r="BM73" s="128">
        <f t="shared" si="196"/>
        <v>1.3289036544850499E-4</v>
      </c>
      <c r="BN73" s="125">
        <f t="shared" si="196"/>
        <v>3.0402010050251255E-2</v>
      </c>
      <c r="BO73" s="126">
        <f t="shared" si="196"/>
        <v>8.4961767204757861E-4</v>
      </c>
      <c r="BP73" s="127">
        <f t="shared" si="196"/>
        <v>3.8811651770936775E-2</v>
      </c>
      <c r="BQ73" s="128">
        <f t="shared" si="196"/>
        <v>3.3717579250720463E-3</v>
      </c>
      <c r="BR73" s="125">
        <f t="shared" si="196"/>
        <v>1.0251046025104602E-2</v>
      </c>
      <c r="BS73" s="126">
        <f t="shared" si="196"/>
        <v>6.8780405972152323E-3</v>
      </c>
      <c r="BT73" s="127">
        <f t="shared" si="196"/>
        <v>6.3980244696374457E-3</v>
      </c>
      <c r="BU73" s="125">
        <f t="shared" si="196"/>
        <v>1.7665685239708906E-2</v>
      </c>
      <c r="BV73" s="129">
        <f t="shared" si="196"/>
        <v>1.7600352889280989E-2</v>
      </c>
      <c r="BW73" s="130">
        <f t="shared" si="196"/>
        <v>1.3209649927887767E-2</v>
      </c>
      <c r="BX73" s="125">
        <f t="shared" si="196"/>
        <v>1.2405237767057202E-2</v>
      </c>
      <c r="BY73" s="126">
        <f t="shared" si="196"/>
        <v>1.6330872231260167E-2</v>
      </c>
      <c r="BZ73" s="127">
        <f t="shared" si="196"/>
        <v>1.3443935926773455E-2</v>
      </c>
      <c r="CA73" s="128">
        <f t="shared" si="196"/>
        <v>1.5444015444015444E-2</v>
      </c>
      <c r="CB73" s="125">
        <f t="shared" si="196"/>
        <v>6.2147709206532738E-3</v>
      </c>
      <c r="CC73" s="126">
        <f t="shared" si="196"/>
        <v>2.5452352231604341E-2</v>
      </c>
      <c r="CD73" s="127">
        <f t="shared" si="196"/>
        <v>6.0205580029368579E-3</v>
      </c>
      <c r="CE73" s="128">
        <f t="shared" si="196"/>
        <v>1.9813617664343884E-2</v>
      </c>
      <c r="CF73" s="125">
        <f t="shared" si="196"/>
        <v>1.3728203708829228E-2</v>
      </c>
      <c r="CG73" s="126">
        <f t="shared" si="196"/>
        <v>2.7671278546424403E-2</v>
      </c>
      <c r="CH73" s="127">
        <f t="shared" si="196"/>
        <v>1.6720749023417317E-2</v>
      </c>
      <c r="CI73" s="125">
        <f t="shared" si="196"/>
        <v>1.0877801950671001E-2</v>
      </c>
      <c r="CJ73" s="131">
        <f t="shared" si="196"/>
        <v>2.6762095619811049E-2</v>
      </c>
      <c r="CK73" s="132">
        <f t="shared" si="196"/>
        <v>1.1123861984545942E-2</v>
      </c>
    </row>
    <row r="74" spans="1:89" ht="15" thickTop="1" thickBot="1">
      <c r="A74" s="133" t="s">
        <v>22</v>
      </c>
      <c r="B74" s="185">
        <v>5037</v>
      </c>
      <c r="C74" s="186">
        <v>390</v>
      </c>
      <c r="D74" s="187">
        <v>1553</v>
      </c>
      <c r="E74" s="188">
        <v>433</v>
      </c>
      <c r="F74" s="185">
        <v>435</v>
      </c>
      <c r="G74" s="189">
        <v>234</v>
      </c>
      <c r="H74" s="187">
        <v>1008</v>
      </c>
      <c r="I74" s="188">
        <v>709</v>
      </c>
      <c r="J74" s="185">
        <v>131</v>
      </c>
      <c r="K74" s="189">
        <v>311</v>
      </c>
      <c r="L74" s="187">
        <v>224</v>
      </c>
      <c r="M74" s="185">
        <v>932</v>
      </c>
      <c r="N74" s="190">
        <v>914</v>
      </c>
      <c r="O74" s="191">
        <v>1649</v>
      </c>
      <c r="P74" s="185">
        <v>626</v>
      </c>
      <c r="Q74" s="189">
        <v>776</v>
      </c>
      <c r="R74" s="187">
        <v>819</v>
      </c>
      <c r="S74" s="188">
        <v>953</v>
      </c>
      <c r="T74" s="185">
        <v>209</v>
      </c>
      <c r="U74" s="189">
        <v>732</v>
      </c>
      <c r="V74" s="187">
        <v>583</v>
      </c>
      <c r="W74" s="188">
        <v>1478</v>
      </c>
      <c r="X74" s="185">
        <v>965</v>
      </c>
      <c r="Y74" s="189">
        <v>904</v>
      </c>
      <c r="Z74" s="187">
        <v>2487</v>
      </c>
      <c r="AA74" s="185">
        <v>1315</v>
      </c>
      <c r="AB74" s="168">
        <f>B74+D74+F74+H74+J74+L74+N74+P74+R74+T74+V74+X74+Z74</f>
        <v>14991</v>
      </c>
      <c r="AC74" s="169">
        <f t="shared" si="194"/>
        <v>10816</v>
      </c>
      <c r="AE74" s="295" t="s">
        <v>42</v>
      </c>
      <c r="AF74" s="12">
        <f t="shared" ref="AF74:BG74" si="197">SUM(AF71:AF73)</f>
        <v>9420</v>
      </c>
      <c r="AG74" s="1">
        <f t="shared" si="197"/>
        <v>1590</v>
      </c>
      <c r="AH74" s="12">
        <f t="shared" si="197"/>
        <v>2484</v>
      </c>
      <c r="AI74" s="1">
        <f t="shared" si="197"/>
        <v>1862</v>
      </c>
      <c r="AJ74" s="12">
        <f t="shared" si="197"/>
        <v>857</v>
      </c>
      <c r="AK74" s="1">
        <f t="shared" si="197"/>
        <v>877</v>
      </c>
      <c r="AL74" s="12">
        <f t="shared" si="197"/>
        <v>1922</v>
      </c>
      <c r="AM74" s="1">
        <f t="shared" si="197"/>
        <v>2946</v>
      </c>
      <c r="AN74" s="12">
        <f t="shared" si="197"/>
        <v>432</v>
      </c>
      <c r="AO74" s="1">
        <f t="shared" si="197"/>
        <v>1443</v>
      </c>
      <c r="AP74" s="12">
        <f t="shared" si="197"/>
        <v>558</v>
      </c>
      <c r="AQ74" s="1">
        <f t="shared" si="197"/>
        <v>3658</v>
      </c>
      <c r="AR74" s="12">
        <f t="shared" si="197"/>
        <v>2563</v>
      </c>
      <c r="AS74" s="1">
        <f t="shared" si="197"/>
        <v>4870</v>
      </c>
      <c r="AT74" s="12">
        <f t="shared" si="197"/>
        <v>1814</v>
      </c>
      <c r="AU74" s="1">
        <f t="shared" si="197"/>
        <v>2454</v>
      </c>
      <c r="AV74" s="12">
        <f t="shared" si="197"/>
        <v>2457</v>
      </c>
      <c r="AW74" s="1">
        <f t="shared" si="197"/>
        <v>2296</v>
      </c>
      <c r="AX74" s="12">
        <f t="shared" si="197"/>
        <v>492</v>
      </c>
      <c r="AY74" s="1">
        <f t="shared" si="197"/>
        <v>2506</v>
      </c>
      <c r="AZ74" s="12">
        <f t="shared" si="197"/>
        <v>1471</v>
      </c>
      <c r="BA74" s="1">
        <f t="shared" si="197"/>
        <v>3782</v>
      </c>
      <c r="BB74" s="12">
        <f t="shared" si="197"/>
        <v>1931</v>
      </c>
      <c r="BC74" s="1">
        <f t="shared" si="197"/>
        <v>2591</v>
      </c>
      <c r="BD74" s="12">
        <f t="shared" si="197"/>
        <v>7171</v>
      </c>
      <c r="BE74" s="1">
        <f t="shared" si="197"/>
        <v>3830</v>
      </c>
      <c r="BF74" s="51">
        <f t="shared" si="197"/>
        <v>33572</v>
      </c>
      <c r="BG74" s="47">
        <f t="shared" si="197"/>
        <v>34705</v>
      </c>
      <c r="BI74" s="133" t="s">
        <v>22</v>
      </c>
      <c r="BJ74" s="125">
        <f t="shared" ref="BJ74:CK74" si="198">B74/B95</f>
        <v>0.10017102855779174</v>
      </c>
      <c r="BK74" s="126">
        <f t="shared" si="198"/>
        <v>1.2625853863835022E-2</v>
      </c>
      <c r="BL74" s="127">
        <f t="shared" si="198"/>
        <v>8.2308670765316935E-2</v>
      </c>
      <c r="BM74" s="128">
        <f t="shared" si="198"/>
        <v>2.877076411960133E-2</v>
      </c>
      <c r="BN74" s="125">
        <f t="shared" si="198"/>
        <v>5.4648241206030151E-2</v>
      </c>
      <c r="BO74" s="126">
        <f t="shared" si="198"/>
        <v>3.976210705182668E-2</v>
      </c>
      <c r="BP74" s="127">
        <f t="shared" si="198"/>
        <v>4.1708043694141016E-2</v>
      </c>
      <c r="BQ74" s="128">
        <f t="shared" si="198"/>
        <v>2.043227665706052E-2</v>
      </c>
      <c r="BR74" s="125">
        <f t="shared" si="198"/>
        <v>2.7405857740585775E-2</v>
      </c>
      <c r="BS74" s="126">
        <f t="shared" si="198"/>
        <v>5.217245428619359E-2</v>
      </c>
      <c r="BT74" s="127">
        <f t="shared" si="198"/>
        <v>2.5143113705241891E-2</v>
      </c>
      <c r="BU74" s="125">
        <f t="shared" si="198"/>
        <v>5.1774901394366982E-2</v>
      </c>
      <c r="BV74" s="129">
        <f t="shared" si="198"/>
        <v>4.0317600352889282E-2</v>
      </c>
      <c r="BW74" s="130">
        <f t="shared" si="198"/>
        <v>5.4051396355054411E-2</v>
      </c>
      <c r="BX74" s="125">
        <f t="shared" si="198"/>
        <v>4.7936289149245734E-2</v>
      </c>
      <c r="BY74" s="126">
        <f t="shared" si="198"/>
        <v>4.8554623951945937E-2</v>
      </c>
      <c r="BZ74" s="127">
        <f t="shared" si="198"/>
        <v>4.6853546910755148E-2</v>
      </c>
      <c r="CA74" s="128">
        <f t="shared" si="198"/>
        <v>4.9060489060489064E-2</v>
      </c>
      <c r="CB74" s="125">
        <f t="shared" si="198"/>
        <v>3.0206677265500796E-2</v>
      </c>
      <c r="CC74" s="126">
        <f t="shared" si="198"/>
        <v>8.8299155609167679E-2</v>
      </c>
      <c r="CD74" s="127">
        <f t="shared" si="198"/>
        <v>2.8536465981399903E-2</v>
      </c>
      <c r="CE74" s="128">
        <f t="shared" si="198"/>
        <v>6.2043489211653091E-2</v>
      </c>
      <c r="CF74" s="125">
        <f t="shared" si="198"/>
        <v>5.3418212012178244E-2</v>
      </c>
      <c r="CG74" s="126">
        <f t="shared" si="198"/>
        <v>7.534589098183031E-2</v>
      </c>
      <c r="CH74" s="127">
        <f t="shared" si="198"/>
        <v>5.1402352065808239E-2</v>
      </c>
      <c r="CI74" s="125">
        <f t="shared" si="198"/>
        <v>3.2144515876701946E-2</v>
      </c>
      <c r="CJ74" s="131">
        <f t="shared" si="198"/>
        <v>5.7223017463498428E-2</v>
      </c>
      <c r="CK74" s="132">
        <f t="shared" si="198"/>
        <v>4.1374034121337312E-2</v>
      </c>
    </row>
    <row r="75" spans="1:89" ht="14.1" thickTop="1">
      <c r="A75" s="142" t="s">
        <v>23</v>
      </c>
      <c r="B75" s="192">
        <v>5147</v>
      </c>
      <c r="C75" s="193">
        <v>830</v>
      </c>
      <c r="D75" s="194">
        <v>1294</v>
      </c>
      <c r="E75" s="195">
        <v>985</v>
      </c>
      <c r="F75" s="192">
        <v>440</v>
      </c>
      <c r="G75" s="196">
        <v>463</v>
      </c>
      <c r="H75" s="194">
        <v>906</v>
      </c>
      <c r="I75" s="195">
        <v>1423</v>
      </c>
      <c r="J75" s="192">
        <v>220</v>
      </c>
      <c r="K75" s="196">
        <v>692</v>
      </c>
      <c r="L75" s="194">
        <v>266</v>
      </c>
      <c r="M75" s="192">
        <v>1873</v>
      </c>
      <c r="N75" s="197">
        <v>1375</v>
      </c>
      <c r="O75" s="198">
        <v>2489</v>
      </c>
      <c r="P75" s="192">
        <v>1021</v>
      </c>
      <c r="Q75" s="196">
        <v>1254</v>
      </c>
      <c r="R75" s="194">
        <v>1246</v>
      </c>
      <c r="S75" s="195">
        <v>1266</v>
      </c>
      <c r="T75" s="192">
        <v>237</v>
      </c>
      <c r="U75" s="196">
        <v>1415</v>
      </c>
      <c r="V75" s="194">
        <v>814</v>
      </c>
      <c r="W75" s="195">
        <v>2007</v>
      </c>
      <c r="X75" s="192">
        <v>1047</v>
      </c>
      <c r="Y75" s="196">
        <v>1353</v>
      </c>
      <c r="Z75" s="194">
        <v>3817</v>
      </c>
      <c r="AA75" s="192">
        <v>1780</v>
      </c>
      <c r="AB75" s="168">
        <f t="shared" ref="AB75:AB91" si="199">B75+D75+F75+H75+J75+L75+N75+P75+R75+T75+V75+X75+Z75</f>
        <v>17830</v>
      </c>
      <c r="AC75" s="169">
        <f t="shared" si="194"/>
        <v>17830</v>
      </c>
      <c r="BI75" s="142" t="s">
        <v>23</v>
      </c>
      <c r="BJ75" s="125">
        <f t="shared" ref="BJ75:CK75" si="200">B75/B95</f>
        <v>0.10235860313419776</v>
      </c>
      <c r="BK75" s="126">
        <f t="shared" si="200"/>
        <v>2.6870406940982226E-2</v>
      </c>
      <c r="BL75" s="127">
        <f t="shared" si="200"/>
        <v>6.858172567309731E-2</v>
      </c>
      <c r="BM75" s="128">
        <f t="shared" si="200"/>
        <v>6.5448504983388708E-2</v>
      </c>
      <c r="BN75" s="125">
        <f t="shared" si="200"/>
        <v>5.5276381909547742E-2</v>
      </c>
      <c r="BO75" s="126">
        <f t="shared" si="200"/>
        <v>7.8674596431605778E-2</v>
      </c>
      <c r="BP75" s="127">
        <f t="shared" si="200"/>
        <v>3.7487586891757699E-2</v>
      </c>
      <c r="BQ75" s="128">
        <f t="shared" si="200"/>
        <v>4.1008645533141208E-2</v>
      </c>
      <c r="BR75" s="125">
        <f t="shared" si="200"/>
        <v>4.6025104602510462E-2</v>
      </c>
      <c r="BS75" s="126">
        <f t="shared" si="200"/>
        <v>0.11608790471397416</v>
      </c>
      <c r="BT75" s="127">
        <f t="shared" si="200"/>
        <v>2.9857447524974743E-2</v>
      </c>
      <c r="BU75" s="125">
        <f t="shared" si="200"/>
        <v>0.1040497750124993</v>
      </c>
      <c r="BV75" s="129">
        <f t="shared" si="200"/>
        <v>6.0652845169827968E-2</v>
      </c>
      <c r="BW75" s="130">
        <f t="shared" si="200"/>
        <v>8.1585157991346538E-2</v>
      </c>
      <c r="BX75" s="125">
        <f t="shared" si="200"/>
        <v>7.8183628149169154E-2</v>
      </c>
      <c r="BY75" s="126">
        <f t="shared" si="200"/>
        <v>7.8463271180077593E-2</v>
      </c>
      <c r="BZ75" s="127">
        <f t="shared" si="200"/>
        <v>7.1281464530892444E-2</v>
      </c>
      <c r="CA75" s="128">
        <f t="shared" si="200"/>
        <v>6.5173745173745176E-2</v>
      </c>
      <c r="CB75" s="125">
        <f t="shared" si="200"/>
        <v>3.4253504841740133E-2</v>
      </c>
      <c r="CC75" s="126">
        <f t="shared" si="200"/>
        <v>0.1706875753920386</v>
      </c>
      <c r="CD75" s="127">
        <f t="shared" si="200"/>
        <v>3.9843367596671564E-2</v>
      </c>
      <c r="CE75" s="128">
        <f t="shared" si="200"/>
        <v>8.4249853076987652E-2</v>
      </c>
      <c r="CF75" s="125">
        <f t="shared" si="200"/>
        <v>5.7957376141710489E-2</v>
      </c>
      <c r="CG75" s="126">
        <f t="shared" si="200"/>
        <v>0.1127687947991332</v>
      </c>
      <c r="CH75" s="127">
        <f t="shared" si="200"/>
        <v>7.8891346133972681E-2</v>
      </c>
      <c r="CI75" s="125">
        <f t="shared" si="200"/>
        <v>4.3511207802684006E-2</v>
      </c>
      <c r="CJ75" s="131">
        <f t="shared" si="200"/>
        <v>6.8059929382574672E-2</v>
      </c>
      <c r="CK75" s="132">
        <f t="shared" si="200"/>
        <v>6.8204422002907203E-2</v>
      </c>
    </row>
    <row r="76" spans="1:89" ht="14.1" thickBot="1">
      <c r="A76" s="133" t="s">
        <v>24</v>
      </c>
      <c r="B76" s="185">
        <v>4273</v>
      </c>
      <c r="C76" s="186">
        <v>760</v>
      </c>
      <c r="D76" s="187">
        <v>1190</v>
      </c>
      <c r="E76" s="188">
        <v>877</v>
      </c>
      <c r="F76" s="185">
        <v>417</v>
      </c>
      <c r="G76" s="189">
        <v>414</v>
      </c>
      <c r="H76" s="187">
        <v>1016</v>
      </c>
      <c r="I76" s="188">
        <v>1523</v>
      </c>
      <c r="J76" s="185">
        <v>212</v>
      </c>
      <c r="K76" s="189">
        <v>751</v>
      </c>
      <c r="L76" s="187">
        <v>292</v>
      </c>
      <c r="M76" s="185">
        <v>1785</v>
      </c>
      <c r="N76" s="190">
        <v>1188</v>
      </c>
      <c r="O76" s="191">
        <v>2381</v>
      </c>
      <c r="P76" s="185">
        <v>793</v>
      </c>
      <c r="Q76" s="189">
        <v>1200</v>
      </c>
      <c r="R76" s="187">
        <v>1211</v>
      </c>
      <c r="S76" s="188">
        <v>1030</v>
      </c>
      <c r="T76" s="185">
        <v>255</v>
      </c>
      <c r="U76" s="189">
        <v>1091</v>
      </c>
      <c r="V76" s="187">
        <v>657</v>
      </c>
      <c r="W76" s="188">
        <v>1775</v>
      </c>
      <c r="X76" s="185">
        <v>884</v>
      </c>
      <c r="Y76" s="189">
        <v>1238</v>
      </c>
      <c r="Z76" s="187">
        <v>3354</v>
      </c>
      <c r="AA76" s="185">
        <v>2050</v>
      </c>
      <c r="AB76" s="168">
        <f t="shared" si="199"/>
        <v>15742</v>
      </c>
      <c r="AC76" s="169">
        <f t="shared" si="194"/>
        <v>16875</v>
      </c>
      <c r="AE76" t="s">
        <v>51</v>
      </c>
      <c r="BI76" s="133" t="s">
        <v>24</v>
      </c>
      <c r="BJ76" s="125">
        <f t="shared" ref="BJ76:CK76" si="201">B76/B95</f>
        <v>8.4977328772571789E-2</v>
      </c>
      <c r="BK76" s="126">
        <f t="shared" si="201"/>
        <v>2.4604228042345171E-2</v>
      </c>
      <c r="BL76" s="127">
        <f t="shared" si="201"/>
        <v>6.3069747721009123E-2</v>
      </c>
      <c r="BM76" s="128">
        <f t="shared" si="201"/>
        <v>5.8272425249169438E-2</v>
      </c>
      <c r="BN76" s="125">
        <f t="shared" si="201"/>
        <v>5.2386934673366838E-2</v>
      </c>
      <c r="BO76" s="126">
        <f t="shared" si="201"/>
        <v>7.0348343245539513E-2</v>
      </c>
      <c r="BP76" s="127">
        <f t="shared" si="201"/>
        <v>4.2039059913935785E-2</v>
      </c>
      <c r="BQ76" s="128">
        <f t="shared" si="201"/>
        <v>4.3890489913544668E-2</v>
      </c>
      <c r="BR76" s="125">
        <f t="shared" si="201"/>
        <v>4.4351464435146447E-2</v>
      </c>
      <c r="BS76" s="126">
        <f t="shared" si="201"/>
        <v>0.12598557289045462</v>
      </c>
      <c r="BT76" s="127">
        <f t="shared" si="201"/>
        <v>3.2775844651476038E-2</v>
      </c>
      <c r="BU76" s="125">
        <f t="shared" si="201"/>
        <v>9.916115771346036E-2</v>
      </c>
      <c r="BV76" s="129">
        <f t="shared" si="201"/>
        <v>5.2404058226731366E-2</v>
      </c>
      <c r="BW76" s="130">
        <f t="shared" si="201"/>
        <v>7.8045102923823259E-2</v>
      </c>
      <c r="BX76" s="125">
        <f t="shared" si="201"/>
        <v>6.0724404625162723E-2</v>
      </c>
      <c r="BY76" s="126">
        <f t="shared" si="201"/>
        <v>7.508447002878238E-2</v>
      </c>
      <c r="BZ76" s="127">
        <f t="shared" si="201"/>
        <v>6.9279176201372999E-2</v>
      </c>
      <c r="CA76" s="128">
        <f t="shared" si="201"/>
        <v>5.3024453024453022E-2</v>
      </c>
      <c r="CB76" s="125">
        <f t="shared" si="201"/>
        <v>3.6855036855036855E-2</v>
      </c>
      <c r="CC76" s="126">
        <f t="shared" si="201"/>
        <v>0.13160434258142339</v>
      </c>
      <c r="CD76" s="127">
        <f t="shared" si="201"/>
        <v>3.2158590308370046E-2</v>
      </c>
      <c r="CE76" s="128">
        <f t="shared" si="201"/>
        <v>7.4510956258920319E-2</v>
      </c>
      <c r="CF76" s="125">
        <f t="shared" si="201"/>
        <v>4.8934403542762246E-2</v>
      </c>
      <c r="CG76" s="126">
        <f t="shared" si="201"/>
        <v>0.10318386397732955</v>
      </c>
      <c r="CH76" s="127">
        <f t="shared" si="201"/>
        <v>6.9321869251596641E-2</v>
      </c>
      <c r="CI76" s="125">
        <f t="shared" si="201"/>
        <v>5.0111222469383265E-2</v>
      </c>
      <c r="CJ76" s="131">
        <f t="shared" si="201"/>
        <v>6.008970321595572E-2</v>
      </c>
      <c r="CK76" s="132">
        <f t="shared" si="201"/>
        <v>6.4551296763828328E-2</v>
      </c>
    </row>
    <row r="77" spans="1:89" ht="15" thickTop="1" thickBot="1">
      <c r="A77" s="142" t="s">
        <v>25</v>
      </c>
      <c r="B77" s="192">
        <v>3872</v>
      </c>
      <c r="C77" s="193">
        <v>903</v>
      </c>
      <c r="D77" s="194">
        <v>1169</v>
      </c>
      <c r="E77" s="195">
        <v>762</v>
      </c>
      <c r="F77" s="192">
        <v>416</v>
      </c>
      <c r="G77" s="196">
        <v>390</v>
      </c>
      <c r="H77" s="194">
        <v>1116</v>
      </c>
      <c r="I77" s="195">
        <v>1377</v>
      </c>
      <c r="J77" s="192">
        <v>192</v>
      </c>
      <c r="K77" s="196">
        <v>632</v>
      </c>
      <c r="L77" s="194">
        <v>281</v>
      </c>
      <c r="M77" s="192">
        <v>1415</v>
      </c>
      <c r="N77" s="197">
        <v>1166</v>
      </c>
      <c r="O77" s="198">
        <v>2348</v>
      </c>
      <c r="P77" s="192">
        <v>695</v>
      </c>
      <c r="Q77" s="196">
        <v>1008</v>
      </c>
      <c r="R77" s="194">
        <v>1226</v>
      </c>
      <c r="S77" s="195">
        <v>902</v>
      </c>
      <c r="T77" s="192">
        <v>204</v>
      </c>
      <c r="U77" s="196">
        <v>677</v>
      </c>
      <c r="V77" s="194">
        <v>659</v>
      </c>
      <c r="W77" s="195">
        <v>1467</v>
      </c>
      <c r="X77" s="192">
        <v>776</v>
      </c>
      <c r="Y77" s="196">
        <v>888</v>
      </c>
      <c r="Z77" s="194">
        <v>3300</v>
      </c>
      <c r="AA77" s="192">
        <v>1745</v>
      </c>
      <c r="AB77" s="168">
        <f t="shared" si="199"/>
        <v>15072</v>
      </c>
      <c r="AC77" s="169">
        <f t="shared" si="194"/>
        <v>14514</v>
      </c>
      <c r="AE77" s="309" t="s">
        <v>2</v>
      </c>
      <c r="AF77" s="303" t="s">
        <v>3</v>
      </c>
      <c r="AG77" s="304"/>
      <c r="AH77" s="303" t="s">
        <v>4</v>
      </c>
      <c r="AI77" s="304"/>
      <c r="AJ77" s="303" t="s">
        <v>5</v>
      </c>
      <c r="AK77" s="304"/>
      <c r="AL77" s="303" t="s">
        <v>6</v>
      </c>
      <c r="AM77" s="304"/>
      <c r="AN77" s="303" t="s">
        <v>7</v>
      </c>
      <c r="AO77" s="304"/>
      <c r="AP77" s="303" t="s">
        <v>8</v>
      </c>
      <c r="AQ77" s="304"/>
      <c r="AR77" s="303" t="s">
        <v>9</v>
      </c>
      <c r="AS77" s="304"/>
      <c r="AT77" s="303" t="s">
        <v>10</v>
      </c>
      <c r="AU77" s="304"/>
      <c r="AV77" s="303" t="s">
        <v>11</v>
      </c>
      <c r="AW77" s="304"/>
      <c r="AX77" s="303" t="s">
        <v>12</v>
      </c>
      <c r="AY77" s="304"/>
      <c r="AZ77" s="303" t="s">
        <v>13</v>
      </c>
      <c r="BA77" s="304"/>
      <c r="BB77" s="303" t="s">
        <v>14</v>
      </c>
      <c r="BC77" s="304"/>
      <c r="BD77" s="305" t="s">
        <v>15</v>
      </c>
      <c r="BE77" s="306"/>
      <c r="BF77" s="307" t="s">
        <v>16</v>
      </c>
      <c r="BG77" s="308"/>
      <c r="BI77" s="142" t="s">
        <v>25</v>
      </c>
      <c r="BJ77" s="125">
        <f t="shared" ref="BJ77:CK77" si="202">B77/B95</f>
        <v>7.7002625089491683E-2</v>
      </c>
      <c r="BK77" s="126">
        <f t="shared" si="202"/>
        <v>2.9233707792418014E-2</v>
      </c>
      <c r="BL77" s="127">
        <f t="shared" si="202"/>
        <v>6.1956752172991306E-2</v>
      </c>
      <c r="BM77" s="128">
        <f t="shared" si="202"/>
        <v>5.0631229235880398E-2</v>
      </c>
      <c r="BN77" s="125">
        <f t="shared" si="202"/>
        <v>5.2261306532663317E-2</v>
      </c>
      <c r="BO77" s="126">
        <f t="shared" si="202"/>
        <v>6.6270178419711126E-2</v>
      </c>
      <c r="BP77" s="127">
        <f t="shared" si="202"/>
        <v>4.6176762661370406E-2</v>
      </c>
      <c r="BQ77" s="128">
        <f t="shared" si="202"/>
        <v>3.9682997118155622E-2</v>
      </c>
      <c r="BR77" s="125">
        <f t="shared" si="202"/>
        <v>4.0167364016736401E-2</v>
      </c>
      <c r="BS77" s="126">
        <f t="shared" si="202"/>
        <v>0.10602247944975675</v>
      </c>
      <c r="BT77" s="127">
        <f t="shared" si="202"/>
        <v>3.1541138174879337E-2</v>
      </c>
      <c r="BU77" s="125">
        <f t="shared" si="202"/>
        <v>7.8606744069773901E-2</v>
      </c>
      <c r="BV77" s="129">
        <f t="shared" si="202"/>
        <v>5.1433612704014114E-2</v>
      </c>
      <c r="BW77" s="130">
        <f t="shared" si="202"/>
        <v>7.6963419430968932E-2</v>
      </c>
      <c r="BX77" s="125">
        <f t="shared" si="202"/>
        <v>5.3220001531510838E-2</v>
      </c>
      <c r="BY77" s="126">
        <f t="shared" si="202"/>
        <v>6.3070954824177197E-2</v>
      </c>
      <c r="BZ77" s="127">
        <f t="shared" si="202"/>
        <v>7.0137299771167047E-2</v>
      </c>
      <c r="CA77" s="128">
        <f t="shared" si="202"/>
        <v>4.6435006435006435E-2</v>
      </c>
      <c r="CB77" s="125">
        <f t="shared" si="202"/>
        <v>2.9484029484029485E-2</v>
      </c>
      <c r="CC77" s="126">
        <f t="shared" si="202"/>
        <v>8.1664656212303982E-2</v>
      </c>
      <c r="CD77" s="127">
        <f t="shared" si="202"/>
        <v>3.225648556045032E-2</v>
      </c>
      <c r="CE77" s="128">
        <f t="shared" si="202"/>
        <v>6.1581731172865417E-2</v>
      </c>
      <c r="CF77" s="125">
        <f t="shared" si="202"/>
        <v>4.2955992250207582E-2</v>
      </c>
      <c r="CG77" s="126">
        <f t="shared" si="202"/>
        <v>7.4012335389231534E-2</v>
      </c>
      <c r="CH77" s="127">
        <f t="shared" si="202"/>
        <v>6.8205774755595971E-2</v>
      </c>
      <c r="CI77" s="125">
        <f t="shared" si="202"/>
        <v>4.265565034588966E-2</v>
      </c>
      <c r="CJ77" s="131">
        <f t="shared" si="202"/>
        <v>5.7532207271686231E-2</v>
      </c>
      <c r="CK77" s="132">
        <f t="shared" si="202"/>
        <v>5.5519853109938032E-2</v>
      </c>
    </row>
    <row r="78" spans="1:89" ht="15" thickTop="1" thickBot="1">
      <c r="A78" s="133" t="s">
        <v>26</v>
      </c>
      <c r="B78" s="185">
        <v>3305</v>
      </c>
      <c r="C78" s="186">
        <v>1184</v>
      </c>
      <c r="D78" s="187">
        <v>1118</v>
      </c>
      <c r="E78" s="188">
        <v>544</v>
      </c>
      <c r="F78" s="185">
        <v>452</v>
      </c>
      <c r="G78" s="189">
        <v>331</v>
      </c>
      <c r="H78" s="187">
        <v>1432</v>
      </c>
      <c r="I78" s="188">
        <v>1639</v>
      </c>
      <c r="J78" s="185">
        <v>263</v>
      </c>
      <c r="K78" s="189">
        <v>594</v>
      </c>
      <c r="L78" s="187">
        <v>307</v>
      </c>
      <c r="M78" s="185">
        <v>1304</v>
      </c>
      <c r="N78" s="190">
        <v>1216</v>
      </c>
      <c r="O78" s="191">
        <v>2124</v>
      </c>
      <c r="P78" s="185">
        <v>655</v>
      </c>
      <c r="Q78" s="189">
        <v>875</v>
      </c>
      <c r="R78" s="187">
        <v>1220</v>
      </c>
      <c r="S78" s="188">
        <v>1065</v>
      </c>
      <c r="T78" s="185">
        <v>281</v>
      </c>
      <c r="U78" s="189">
        <v>500</v>
      </c>
      <c r="V78" s="187">
        <v>568</v>
      </c>
      <c r="W78" s="188">
        <v>1748</v>
      </c>
      <c r="X78" s="185">
        <v>749</v>
      </c>
      <c r="Y78" s="189">
        <v>792</v>
      </c>
      <c r="Z78" s="187">
        <v>2924</v>
      </c>
      <c r="AA78" s="185">
        <v>2071</v>
      </c>
      <c r="AB78" s="168">
        <f t="shared" si="199"/>
        <v>14490</v>
      </c>
      <c r="AC78" s="169">
        <f t="shared" si="194"/>
        <v>14771</v>
      </c>
      <c r="AE78" s="310"/>
      <c r="AF78" s="235" t="s">
        <v>17</v>
      </c>
      <c r="AG78" s="236" t="s">
        <v>18</v>
      </c>
      <c r="AH78" s="237" t="s">
        <v>17</v>
      </c>
      <c r="AI78" s="238" t="s">
        <v>18</v>
      </c>
      <c r="AJ78" s="235" t="s">
        <v>17</v>
      </c>
      <c r="AK78" s="236" t="s">
        <v>18</v>
      </c>
      <c r="AL78" s="237" t="s">
        <v>17</v>
      </c>
      <c r="AM78" s="238" t="s">
        <v>18</v>
      </c>
      <c r="AN78" s="235" t="s">
        <v>17</v>
      </c>
      <c r="AO78" s="236" t="s">
        <v>18</v>
      </c>
      <c r="AP78" s="237" t="s">
        <v>17</v>
      </c>
      <c r="AQ78" s="235" t="s">
        <v>18</v>
      </c>
      <c r="AR78" s="239" t="s">
        <v>17</v>
      </c>
      <c r="AS78" s="240" t="s">
        <v>18</v>
      </c>
      <c r="AT78" s="235" t="s">
        <v>17</v>
      </c>
      <c r="AU78" s="236" t="s">
        <v>18</v>
      </c>
      <c r="AV78" s="237" t="s">
        <v>17</v>
      </c>
      <c r="AW78" s="238" t="s">
        <v>18</v>
      </c>
      <c r="AX78" s="235" t="s">
        <v>17</v>
      </c>
      <c r="AY78" s="236" t="s">
        <v>18</v>
      </c>
      <c r="AZ78" s="237" t="s">
        <v>17</v>
      </c>
      <c r="BA78" s="238" t="s">
        <v>18</v>
      </c>
      <c r="BB78" s="235" t="s">
        <v>17</v>
      </c>
      <c r="BC78" s="236" t="s">
        <v>18</v>
      </c>
      <c r="BD78" s="241" t="s">
        <v>17</v>
      </c>
      <c r="BE78" s="242" t="s">
        <v>18</v>
      </c>
      <c r="BF78" s="243" t="s">
        <v>17</v>
      </c>
      <c r="BG78" s="244" t="s">
        <v>18</v>
      </c>
      <c r="BI78" s="133" t="s">
        <v>26</v>
      </c>
      <c r="BJ78" s="125">
        <f t="shared" ref="BJ78:CK78" si="203">B78/B95</f>
        <v>6.5726672500198868E-2</v>
      </c>
      <c r="BK78" s="126">
        <f t="shared" si="203"/>
        <v>3.8330797371232475E-2</v>
      </c>
      <c r="BL78" s="127">
        <f t="shared" si="203"/>
        <v>5.9253762984948062E-2</v>
      </c>
      <c r="BM78" s="128">
        <f t="shared" si="203"/>
        <v>3.6146179401993356E-2</v>
      </c>
      <c r="BN78" s="125">
        <f t="shared" si="203"/>
        <v>5.6783919597989951E-2</v>
      </c>
      <c r="BO78" s="126">
        <f t="shared" si="203"/>
        <v>5.6244689889549705E-2</v>
      </c>
      <c r="BP78" s="127">
        <f t="shared" si="203"/>
        <v>5.9251903343263822E-2</v>
      </c>
      <c r="BQ78" s="128">
        <f t="shared" si="203"/>
        <v>4.7233429394812683E-2</v>
      </c>
      <c r="BR78" s="125">
        <f t="shared" si="203"/>
        <v>5.5020920502092049E-2</v>
      </c>
      <c r="BS78" s="126">
        <f t="shared" si="203"/>
        <v>9.9647710115752394E-2</v>
      </c>
      <c r="BT78" s="127">
        <f t="shared" si="203"/>
        <v>3.4459535301380628E-2</v>
      </c>
      <c r="BU78" s="125">
        <f t="shared" si="203"/>
        <v>7.2440419976667961E-2</v>
      </c>
      <c r="BV78" s="129">
        <f t="shared" si="203"/>
        <v>5.3639170710189678E-2</v>
      </c>
      <c r="BW78" s="130">
        <f t="shared" si="203"/>
        <v>6.9621082994624356E-2</v>
      </c>
      <c r="BX78" s="125">
        <f t="shared" si="203"/>
        <v>5.0156979860632514E-2</v>
      </c>
      <c r="BY78" s="126">
        <f t="shared" si="203"/>
        <v>5.4749092729320485E-2</v>
      </c>
      <c r="BZ78" s="127">
        <f t="shared" si="203"/>
        <v>6.9794050343249425E-2</v>
      </c>
      <c r="CA78" s="128">
        <f t="shared" si="203"/>
        <v>5.4826254826254826E-2</v>
      </c>
      <c r="CB78" s="125">
        <f t="shared" si="203"/>
        <v>4.0612805318687668E-2</v>
      </c>
      <c r="CC78" s="126">
        <f t="shared" si="203"/>
        <v>6.0313630880579013E-2</v>
      </c>
      <c r="CD78" s="127">
        <f t="shared" si="203"/>
        <v>2.7802251590797845E-2</v>
      </c>
      <c r="CE78" s="128">
        <f t="shared" si="203"/>
        <v>7.3377550163714209E-2</v>
      </c>
      <c r="CF78" s="125">
        <f t="shared" si="203"/>
        <v>4.1461389427068916E-2</v>
      </c>
      <c r="CG78" s="126">
        <f t="shared" si="203"/>
        <v>6.6011001833638935E-2</v>
      </c>
      <c r="CH78" s="127">
        <f t="shared" si="203"/>
        <v>6.0434450116776554E-2</v>
      </c>
      <c r="CI78" s="125">
        <f t="shared" si="203"/>
        <v>5.0624556943459874E-2</v>
      </c>
      <c r="CJ78" s="131">
        <f t="shared" si="203"/>
        <v>5.5310621242484967E-2</v>
      </c>
      <c r="CK78" s="132">
        <f t="shared" si="203"/>
        <v>5.6502945451763445E-2</v>
      </c>
    </row>
    <row r="79" spans="1:89" ht="14.1" thickTop="1">
      <c r="A79" s="142" t="s">
        <v>27</v>
      </c>
      <c r="B79" s="199">
        <v>3211</v>
      </c>
      <c r="C79" s="193">
        <v>1272</v>
      </c>
      <c r="D79" s="194">
        <v>1177</v>
      </c>
      <c r="E79" s="195">
        <v>728</v>
      </c>
      <c r="F79" s="192">
        <v>558</v>
      </c>
      <c r="G79" s="196">
        <v>384</v>
      </c>
      <c r="H79" s="194">
        <v>1512</v>
      </c>
      <c r="I79" s="195">
        <v>1687</v>
      </c>
      <c r="J79" s="192">
        <v>251</v>
      </c>
      <c r="K79" s="196">
        <v>461</v>
      </c>
      <c r="L79" s="194">
        <v>305</v>
      </c>
      <c r="M79" s="192">
        <v>1189</v>
      </c>
      <c r="N79" s="197">
        <v>1096</v>
      </c>
      <c r="O79" s="200">
        <v>1772</v>
      </c>
      <c r="P79" s="192">
        <v>708</v>
      </c>
      <c r="Q79" s="196">
        <v>679</v>
      </c>
      <c r="R79" s="194">
        <v>1194</v>
      </c>
      <c r="S79" s="195">
        <v>977</v>
      </c>
      <c r="T79" s="192">
        <v>311</v>
      </c>
      <c r="U79" s="196">
        <v>438</v>
      </c>
      <c r="V79" s="194">
        <v>686</v>
      </c>
      <c r="W79" s="201">
        <v>1583</v>
      </c>
      <c r="X79" s="192">
        <v>785</v>
      </c>
      <c r="Y79" s="196">
        <v>613</v>
      </c>
      <c r="Z79" s="194">
        <v>2706</v>
      </c>
      <c r="AA79" s="192">
        <v>2525</v>
      </c>
      <c r="AB79" s="168">
        <f t="shared" si="199"/>
        <v>14500</v>
      </c>
      <c r="AC79" s="169">
        <f t="shared" si="194"/>
        <v>14308</v>
      </c>
      <c r="AE79" s="246" t="str">
        <f>$AE$17</f>
        <v>17:00 - 17:59</v>
      </c>
      <c r="AF79" s="247">
        <f t="shared" ref="AF79:AU81" si="204">SUMIF($A$9:$A$32,$AE79,B$71:B$94)</f>
        <v>2353</v>
      </c>
      <c r="AG79" s="248">
        <f t="shared" si="204"/>
        <v>3619</v>
      </c>
      <c r="AH79" s="249">
        <f t="shared" si="204"/>
        <v>1637</v>
      </c>
      <c r="AI79" s="250">
        <f t="shared" si="204"/>
        <v>1180</v>
      </c>
      <c r="AJ79" s="247">
        <f t="shared" si="204"/>
        <v>888</v>
      </c>
      <c r="AK79" s="251">
        <f t="shared" si="204"/>
        <v>417</v>
      </c>
      <c r="AL79" s="249">
        <f t="shared" si="204"/>
        <v>1867</v>
      </c>
      <c r="AM79" s="250">
        <f t="shared" si="204"/>
        <v>2913</v>
      </c>
      <c r="AN79" s="247">
        <f t="shared" si="204"/>
        <v>579</v>
      </c>
      <c r="AO79" s="251">
        <f t="shared" si="204"/>
        <v>209</v>
      </c>
      <c r="AP79" s="249">
        <f t="shared" si="204"/>
        <v>1230</v>
      </c>
      <c r="AQ79" s="247">
        <f t="shared" si="204"/>
        <v>911</v>
      </c>
      <c r="AR79" s="252">
        <f t="shared" si="204"/>
        <v>2044</v>
      </c>
      <c r="AS79" s="253">
        <f t="shared" si="204"/>
        <v>1808</v>
      </c>
      <c r="AT79" s="247">
        <f t="shared" si="204"/>
        <v>1179</v>
      </c>
      <c r="AU79" s="251">
        <f t="shared" si="204"/>
        <v>1050</v>
      </c>
      <c r="AV79" s="249">
        <f t="shared" ref="AP79:BE81" si="205">SUMIF($A$9:$A$32,$AE79,R$71:R$94)</f>
        <v>1258</v>
      </c>
      <c r="AW79" s="250">
        <f t="shared" si="205"/>
        <v>1472</v>
      </c>
      <c r="AX79" s="247">
        <f t="shared" si="205"/>
        <v>926</v>
      </c>
      <c r="AY79" s="251">
        <f t="shared" si="205"/>
        <v>308</v>
      </c>
      <c r="AZ79" s="249">
        <f t="shared" si="205"/>
        <v>1900</v>
      </c>
      <c r="BA79" s="250">
        <f t="shared" si="205"/>
        <v>1262</v>
      </c>
      <c r="BB79" s="247">
        <f t="shared" si="205"/>
        <v>2152</v>
      </c>
      <c r="BC79" s="251">
        <f t="shared" si="205"/>
        <v>563</v>
      </c>
      <c r="BD79" s="20">
        <f t="shared" si="205"/>
        <v>3784</v>
      </c>
      <c r="BE79" s="254">
        <f t="shared" si="205"/>
        <v>3386</v>
      </c>
      <c r="BF79" s="255">
        <f>AF79+AH79+AJ79+AL79+AN79+AP79+AR79+AT79+AV79+AX79+AZ79+BB79+BD79</f>
        <v>21797</v>
      </c>
      <c r="BG79" s="256">
        <f>AG79+AI79+AK79+AM79+AO79+AQ79+AS79+AU79+AW79+AY79+BA79+BC79+BE79</f>
        <v>19098</v>
      </c>
      <c r="BI79" s="142" t="s">
        <v>27</v>
      </c>
      <c r="BJ79" s="125">
        <f t="shared" ref="BJ79:CK79" si="206">B79/B95</f>
        <v>6.3857290589451915E-2</v>
      </c>
      <c r="BK79" s="126">
        <f t="shared" si="206"/>
        <v>4.1179707986661922E-2</v>
      </c>
      <c r="BL79" s="127">
        <f t="shared" si="206"/>
        <v>6.2380750476998093E-2</v>
      </c>
      <c r="BM79" s="128">
        <f t="shared" si="206"/>
        <v>4.8372093023255812E-2</v>
      </c>
      <c r="BN79" s="125">
        <f t="shared" si="206"/>
        <v>7.0100502512562821E-2</v>
      </c>
      <c r="BO79" s="126">
        <f t="shared" si="206"/>
        <v>6.525063721325404E-2</v>
      </c>
      <c r="BP79" s="127">
        <f t="shared" si="206"/>
        <v>6.256206554121152E-2</v>
      </c>
      <c r="BQ79" s="128">
        <f t="shared" si="206"/>
        <v>4.8616714697406339E-2</v>
      </c>
      <c r="BR79" s="125">
        <f t="shared" si="206"/>
        <v>5.2510460251046026E-2</v>
      </c>
      <c r="BS79" s="126">
        <f t="shared" si="206"/>
        <v>7.7336017446737126E-2</v>
      </c>
      <c r="BT79" s="127">
        <f t="shared" si="206"/>
        <v>3.4235043214726681E-2</v>
      </c>
      <c r="BU79" s="125">
        <f t="shared" si="206"/>
        <v>6.605188600633298E-2</v>
      </c>
      <c r="BV79" s="129">
        <f t="shared" si="206"/>
        <v>4.8345831495368329E-2</v>
      </c>
      <c r="BW79" s="130">
        <f t="shared" si="206"/>
        <v>5.8083125737511475E-2</v>
      </c>
      <c r="BX79" s="125">
        <f t="shared" si="206"/>
        <v>5.4215483574546287E-2</v>
      </c>
      <c r="BY79" s="126">
        <f t="shared" si="206"/>
        <v>4.2485295957952696E-2</v>
      </c>
      <c r="BZ79" s="127">
        <f t="shared" si="206"/>
        <v>6.8306636155606407E-2</v>
      </c>
      <c r="CA79" s="128">
        <f t="shared" si="206"/>
        <v>5.0296010296010295E-2</v>
      </c>
      <c r="CB79" s="125">
        <f t="shared" si="206"/>
        <v>4.4948692007515535E-2</v>
      </c>
      <c r="CC79" s="126">
        <f t="shared" si="206"/>
        <v>5.2834740651387213E-2</v>
      </c>
      <c r="CD79" s="127">
        <f t="shared" si="206"/>
        <v>3.3578071463534018E-2</v>
      </c>
      <c r="CE79" s="128">
        <f t="shared" si="206"/>
        <v>6.6451179581899084E-2</v>
      </c>
      <c r="CF79" s="125">
        <f t="shared" si="206"/>
        <v>4.3454193191253807E-2</v>
      </c>
      <c r="CG79" s="126">
        <f t="shared" si="206"/>
        <v>5.1091848641440243E-2</v>
      </c>
      <c r="CH79" s="127">
        <f t="shared" si="206"/>
        <v>5.5928735299588701E-2</v>
      </c>
      <c r="CI79" s="125">
        <f t="shared" si="206"/>
        <v>6.1722359383020849E-2</v>
      </c>
      <c r="CJ79" s="131">
        <f t="shared" si="206"/>
        <v>5.5348792823742721E-2</v>
      </c>
      <c r="CK79" s="132">
        <f t="shared" si="206"/>
        <v>5.4731849131665518E-2</v>
      </c>
    </row>
    <row r="80" spans="1:89">
      <c r="A80" s="133" t="s">
        <v>28</v>
      </c>
      <c r="B80" s="202">
        <v>3351</v>
      </c>
      <c r="C80" s="186">
        <v>1440</v>
      </c>
      <c r="D80" s="187">
        <v>1202</v>
      </c>
      <c r="E80" s="188">
        <v>642</v>
      </c>
      <c r="F80" s="185">
        <v>512</v>
      </c>
      <c r="G80" s="189">
        <v>321</v>
      </c>
      <c r="H80" s="187">
        <v>1658</v>
      </c>
      <c r="I80" s="188">
        <v>2008</v>
      </c>
      <c r="J80" s="185">
        <v>258</v>
      </c>
      <c r="K80" s="186">
        <v>346</v>
      </c>
      <c r="L80" s="187">
        <v>332</v>
      </c>
      <c r="M80" s="185">
        <v>1277</v>
      </c>
      <c r="N80" s="190">
        <v>1289</v>
      </c>
      <c r="O80" s="203">
        <v>2054</v>
      </c>
      <c r="P80" s="185">
        <v>695</v>
      </c>
      <c r="Q80" s="186">
        <v>750</v>
      </c>
      <c r="R80" s="187">
        <v>1049</v>
      </c>
      <c r="S80" s="188">
        <v>1064</v>
      </c>
      <c r="T80" s="194">
        <v>300</v>
      </c>
      <c r="U80" s="185">
        <v>410</v>
      </c>
      <c r="V80" s="187">
        <v>754</v>
      </c>
      <c r="W80" s="204">
        <v>1835</v>
      </c>
      <c r="X80" s="185">
        <v>722</v>
      </c>
      <c r="Y80" s="189">
        <v>660</v>
      </c>
      <c r="Z80" s="187">
        <v>3017</v>
      </c>
      <c r="AA80" s="185">
        <v>2258</v>
      </c>
      <c r="AB80" s="168">
        <f t="shared" si="199"/>
        <v>15139</v>
      </c>
      <c r="AC80" s="169">
        <f t="shared" si="194"/>
        <v>15065</v>
      </c>
      <c r="AE80" s="258" t="str">
        <f>$AE$18</f>
        <v>18:00 - 18:59</v>
      </c>
      <c r="AF80" s="247">
        <f t="shared" si="204"/>
        <v>2454</v>
      </c>
      <c r="AG80" s="259">
        <f t="shared" si="204"/>
        <v>4141</v>
      </c>
      <c r="AH80" s="260">
        <f t="shared" si="204"/>
        <v>1398</v>
      </c>
      <c r="AI80" s="261">
        <f t="shared" si="204"/>
        <v>1482</v>
      </c>
      <c r="AJ80" s="262">
        <f t="shared" si="204"/>
        <v>605</v>
      </c>
      <c r="AK80" s="263">
        <f t="shared" si="204"/>
        <v>423</v>
      </c>
      <c r="AL80" s="260">
        <f t="shared" si="204"/>
        <v>1822</v>
      </c>
      <c r="AM80" s="261">
        <f t="shared" si="204"/>
        <v>3897</v>
      </c>
      <c r="AN80" s="262">
        <f t="shared" si="204"/>
        <v>540</v>
      </c>
      <c r="AO80" s="263">
        <f t="shared" si="204"/>
        <v>237</v>
      </c>
      <c r="AP80" s="260">
        <f t="shared" si="205"/>
        <v>1250</v>
      </c>
      <c r="AQ80" s="262">
        <f t="shared" si="205"/>
        <v>918</v>
      </c>
      <c r="AR80" s="264">
        <f t="shared" si="205"/>
        <v>2093</v>
      </c>
      <c r="AS80" s="265">
        <f t="shared" si="205"/>
        <v>2016</v>
      </c>
      <c r="AT80" s="262">
        <f t="shared" si="205"/>
        <v>1138</v>
      </c>
      <c r="AU80" s="263">
        <f t="shared" si="205"/>
        <v>1326</v>
      </c>
      <c r="AV80" s="260">
        <f t="shared" si="205"/>
        <v>1187</v>
      </c>
      <c r="AW80" s="261">
        <f t="shared" si="205"/>
        <v>1749</v>
      </c>
      <c r="AX80" s="262">
        <f t="shared" si="205"/>
        <v>928</v>
      </c>
      <c r="AY80" s="263">
        <f t="shared" si="205"/>
        <v>300</v>
      </c>
      <c r="AZ80" s="260">
        <f t="shared" si="205"/>
        <v>2296</v>
      </c>
      <c r="BA80" s="261">
        <f t="shared" si="205"/>
        <v>1419</v>
      </c>
      <c r="BB80" s="262">
        <f t="shared" si="205"/>
        <v>2031</v>
      </c>
      <c r="BC80" s="263">
        <f t="shared" si="205"/>
        <v>759</v>
      </c>
      <c r="BD80" s="260">
        <f t="shared" si="205"/>
        <v>3466</v>
      </c>
      <c r="BE80" s="262">
        <f t="shared" si="205"/>
        <v>4098</v>
      </c>
      <c r="BF80" s="266">
        <f>SUM(AF80,AH80,AJ80,AL80,AN80,AP80,AR80,AT80,AV80,AX80,AZ80,BB80,BD80)</f>
        <v>21208</v>
      </c>
      <c r="BG80" s="16">
        <f>SUM(AG80,AI80,AK80,AM80,AO80,AQ80,AS80,AU80,AW80,AY80,BA80,BC80,BE80)</f>
        <v>22765</v>
      </c>
      <c r="BI80" s="133" t="s">
        <v>28</v>
      </c>
      <c r="BJ80" s="125">
        <f t="shared" ref="BJ80:CK80" si="207">B80/B95</f>
        <v>6.6641476413968656E-2</v>
      </c>
      <c r="BK80" s="126">
        <f t="shared" si="207"/>
        <v>4.6618537343390852E-2</v>
      </c>
      <c r="BL80" s="127">
        <f t="shared" si="207"/>
        <v>6.3705745177019296E-2</v>
      </c>
      <c r="BM80" s="128">
        <f t="shared" si="207"/>
        <v>4.2657807308970098E-2</v>
      </c>
      <c r="BN80" s="125">
        <f t="shared" si="207"/>
        <v>6.4321608040201012E-2</v>
      </c>
      <c r="BO80" s="126">
        <f t="shared" si="207"/>
        <v>5.4545454545454543E-2</v>
      </c>
      <c r="BP80" s="127">
        <f t="shared" si="207"/>
        <v>6.8603111552466067E-2</v>
      </c>
      <c r="BQ80" s="128">
        <f t="shared" si="207"/>
        <v>5.7867435158501443E-2</v>
      </c>
      <c r="BR80" s="125">
        <f t="shared" si="207"/>
        <v>5.3974895397489543E-2</v>
      </c>
      <c r="BS80" s="126">
        <f t="shared" si="207"/>
        <v>5.8043952356987082E-2</v>
      </c>
      <c r="BT80" s="127">
        <f t="shared" si="207"/>
        <v>3.7265686384554943E-2</v>
      </c>
      <c r="BU80" s="125">
        <f t="shared" si="207"/>
        <v>7.0940503305371924E-2</v>
      </c>
      <c r="BV80" s="129">
        <f t="shared" si="207"/>
        <v>5.6859285399205997E-2</v>
      </c>
      <c r="BW80" s="130">
        <f t="shared" si="207"/>
        <v>6.7326602858266679E-2</v>
      </c>
      <c r="BX80" s="125">
        <f t="shared" si="207"/>
        <v>5.3220001531510838E-2</v>
      </c>
      <c r="BY80" s="126">
        <f t="shared" si="207"/>
        <v>4.6927793767988987E-2</v>
      </c>
      <c r="BZ80" s="127">
        <f t="shared" si="207"/>
        <v>6.0011441647597252E-2</v>
      </c>
      <c r="CA80" s="128">
        <f t="shared" si="207"/>
        <v>5.4774774774774777E-2</v>
      </c>
      <c r="CB80" s="125">
        <f t="shared" si="207"/>
        <v>4.3358866888278655E-2</v>
      </c>
      <c r="CC80" s="126">
        <f t="shared" si="207"/>
        <v>4.9457177322074788E-2</v>
      </c>
      <c r="CD80" s="127">
        <f t="shared" si="207"/>
        <v>3.6906510034263339E-2</v>
      </c>
      <c r="CE80" s="128">
        <f t="shared" si="207"/>
        <v>7.7029636470489465E-2</v>
      </c>
      <c r="CF80" s="125">
        <f t="shared" si="207"/>
        <v>3.996678660393025E-2</v>
      </c>
      <c r="CG80" s="126">
        <f t="shared" si="207"/>
        <v>5.5009168194699115E-2</v>
      </c>
      <c r="CH80" s="127">
        <f t="shared" si="207"/>
        <v>6.2356612859888805E-2</v>
      </c>
      <c r="CI80" s="125">
        <f t="shared" si="207"/>
        <v>5.5195678212618247E-2</v>
      </c>
      <c r="CJ80" s="131">
        <f t="shared" si="207"/>
        <v>5.7787956866113176E-2</v>
      </c>
      <c r="CK80" s="132">
        <f t="shared" si="207"/>
        <v>5.762757248871548E-2</v>
      </c>
    </row>
    <row r="81" spans="1:89" ht="14.1" thickBot="1">
      <c r="A81" s="142" t="s">
        <v>29</v>
      </c>
      <c r="B81" s="199">
        <v>2861</v>
      </c>
      <c r="C81" s="193">
        <v>1477</v>
      </c>
      <c r="D81" s="194">
        <v>1091</v>
      </c>
      <c r="E81" s="195">
        <v>737</v>
      </c>
      <c r="F81" s="192">
        <v>510</v>
      </c>
      <c r="G81" s="196">
        <v>364</v>
      </c>
      <c r="H81" s="194">
        <v>1811</v>
      </c>
      <c r="I81" s="195">
        <v>1723</v>
      </c>
      <c r="J81" s="192">
        <v>294</v>
      </c>
      <c r="K81" s="193">
        <v>212</v>
      </c>
      <c r="L81" s="194">
        <v>425</v>
      </c>
      <c r="M81" s="192">
        <v>1247</v>
      </c>
      <c r="N81" s="197">
        <v>1303</v>
      </c>
      <c r="O81" s="200">
        <v>1937</v>
      </c>
      <c r="P81" s="192">
        <v>716</v>
      </c>
      <c r="Q81" s="193">
        <v>844</v>
      </c>
      <c r="R81" s="194">
        <v>1044</v>
      </c>
      <c r="S81" s="195">
        <v>1110</v>
      </c>
      <c r="T81" s="192">
        <v>280</v>
      </c>
      <c r="U81" s="196">
        <v>478</v>
      </c>
      <c r="V81" s="194">
        <v>833</v>
      </c>
      <c r="W81" s="201">
        <v>1703</v>
      </c>
      <c r="X81" s="192">
        <v>768</v>
      </c>
      <c r="Y81" s="196">
        <v>556</v>
      </c>
      <c r="Z81" s="194">
        <v>2761</v>
      </c>
      <c r="AA81" s="192">
        <v>2278</v>
      </c>
      <c r="AB81" s="168">
        <f t="shared" si="199"/>
        <v>14697</v>
      </c>
      <c r="AC81" s="169">
        <f t="shared" si="194"/>
        <v>14666</v>
      </c>
      <c r="AE81" s="246" t="str">
        <f>$AE$19</f>
        <v>-</v>
      </c>
      <c r="AF81" s="247">
        <f t="shared" si="204"/>
        <v>0</v>
      </c>
      <c r="AG81" s="267">
        <f t="shared" si="204"/>
        <v>0</v>
      </c>
      <c r="AH81" s="268">
        <f t="shared" si="204"/>
        <v>0</v>
      </c>
      <c r="AI81" s="269">
        <f t="shared" si="204"/>
        <v>0</v>
      </c>
      <c r="AJ81" s="270">
        <f t="shared" si="204"/>
        <v>0</v>
      </c>
      <c r="AK81" s="271">
        <f t="shared" si="204"/>
        <v>0</v>
      </c>
      <c r="AL81" s="268">
        <f t="shared" si="204"/>
        <v>0</v>
      </c>
      <c r="AM81" s="269">
        <f t="shared" si="204"/>
        <v>0</v>
      </c>
      <c r="AN81" s="270">
        <f t="shared" si="204"/>
        <v>0</v>
      </c>
      <c r="AO81" s="271">
        <f t="shared" si="204"/>
        <v>0</v>
      </c>
      <c r="AP81" s="268">
        <f t="shared" si="205"/>
        <v>0</v>
      </c>
      <c r="AQ81" s="270">
        <f t="shared" si="205"/>
        <v>0</v>
      </c>
      <c r="AR81" s="272">
        <f t="shared" si="205"/>
        <v>0</v>
      </c>
      <c r="AS81" s="273">
        <f t="shared" si="205"/>
        <v>0</v>
      </c>
      <c r="AT81" s="270">
        <f t="shared" si="205"/>
        <v>0</v>
      </c>
      <c r="AU81" s="271">
        <f t="shared" si="205"/>
        <v>0</v>
      </c>
      <c r="AV81" s="268">
        <f t="shared" si="205"/>
        <v>0</v>
      </c>
      <c r="AW81" s="269">
        <f t="shared" si="205"/>
        <v>0</v>
      </c>
      <c r="AX81" s="270">
        <f t="shared" si="205"/>
        <v>0</v>
      </c>
      <c r="AY81" s="271">
        <f t="shared" si="205"/>
        <v>0</v>
      </c>
      <c r="AZ81" s="268">
        <f t="shared" si="205"/>
        <v>0</v>
      </c>
      <c r="BA81" s="269">
        <f t="shared" si="205"/>
        <v>0</v>
      </c>
      <c r="BB81" s="270">
        <f t="shared" si="205"/>
        <v>0</v>
      </c>
      <c r="BC81" s="271">
        <f t="shared" si="205"/>
        <v>0</v>
      </c>
      <c r="BD81" s="268">
        <f t="shared" si="205"/>
        <v>0</v>
      </c>
      <c r="BE81" s="270">
        <f t="shared" si="205"/>
        <v>0</v>
      </c>
      <c r="BF81" s="266">
        <f>SUM(AF81,AH81,AJ81,AL81,AN81,AP81,AR81,AT81,AV81,AX81,AZ81,BB81,BD81)</f>
        <v>0</v>
      </c>
      <c r="BG81" s="16">
        <f>SUM(AG81,AI81,AK81,AM81,AO81,AQ81,AS81,AU81,AW81,AY81,BA81,BC81,BE81)</f>
        <v>0</v>
      </c>
      <c r="BI81" s="142" t="s">
        <v>29</v>
      </c>
      <c r="BJ81" s="125">
        <f t="shared" ref="BJ81:CK81" si="208">B81/B95</f>
        <v>5.6896826028160048E-2</v>
      </c>
      <c r="BK81" s="126">
        <f t="shared" si="208"/>
        <v>4.7816374761241863E-2</v>
      </c>
      <c r="BL81" s="127">
        <f t="shared" si="208"/>
        <v>5.7822768708925165E-2</v>
      </c>
      <c r="BM81" s="128">
        <f t="shared" si="208"/>
        <v>4.8970099667774089E-2</v>
      </c>
      <c r="BN81" s="125">
        <f t="shared" si="208"/>
        <v>6.407035175879397E-2</v>
      </c>
      <c r="BO81" s="126">
        <f t="shared" si="208"/>
        <v>6.1852166525063722E-2</v>
      </c>
      <c r="BP81" s="127">
        <f t="shared" si="208"/>
        <v>7.4933796756041046E-2</v>
      </c>
      <c r="BQ81" s="128">
        <f t="shared" si="208"/>
        <v>4.9654178674351582E-2</v>
      </c>
      <c r="BR81" s="125">
        <f t="shared" si="208"/>
        <v>6.1506276150627613E-2</v>
      </c>
      <c r="BS81" s="126">
        <f t="shared" si="208"/>
        <v>3.556450260023486E-2</v>
      </c>
      <c r="BT81" s="127">
        <f t="shared" si="208"/>
        <v>4.7704568413963408E-2</v>
      </c>
      <c r="BU81" s="125">
        <f t="shared" si="208"/>
        <v>6.9273929226154107E-2</v>
      </c>
      <c r="BV81" s="129">
        <f t="shared" si="208"/>
        <v>5.747684164093516E-2</v>
      </c>
      <c r="BW81" s="130">
        <f t="shared" si="208"/>
        <v>6.3491543201783143E-2</v>
      </c>
      <c r="BX81" s="125">
        <f t="shared" si="208"/>
        <v>5.4828087908721956E-2</v>
      </c>
      <c r="BY81" s="126">
        <f t="shared" si="208"/>
        <v>5.2809410586910271E-2</v>
      </c>
      <c r="BZ81" s="127">
        <f t="shared" si="208"/>
        <v>5.9725400457665903E-2</v>
      </c>
      <c r="CA81" s="128">
        <f t="shared" si="208"/>
        <v>5.7142857142857141E-2</v>
      </c>
      <c r="CB81" s="125">
        <f t="shared" si="208"/>
        <v>4.046827576239341E-2</v>
      </c>
      <c r="CC81" s="126">
        <f t="shared" si="208"/>
        <v>5.7659831121833531E-2</v>
      </c>
      <c r="CD81" s="127">
        <f t="shared" si="208"/>
        <v>4.0773372491434166E-2</v>
      </c>
      <c r="CE81" s="128">
        <f t="shared" si="208"/>
        <v>7.1488540005037363E-2</v>
      </c>
      <c r="CF81" s="125">
        <f t="shared" si="208"/>
        <v>4.2513146969277611E-2</v>
      </c>
      <c r="CG81" s="126">
        <f t="shared" si="208"/>
        <v>4.6341056842807135E-2</v>
      </c>
      <c r="CH81" s="127">
        <f t="shared" si="208"/>
        <v>5.7065498212181966E-2</v>
      </c>
      <c r="CI81" s="125">
        <f t="shared" si="208"/>
        <v>5.5684568187929308E-2</v>
      </c>
      <c r="CJ81" s="131">
        <f t="shared" si="208"/>
        <v>5.6100772974520471E-2</v>
      </c>
      <c r="CK81" s="132">
        <f t="shared" si="208"/>
        <v>5.6101292938566291E-2</v>
      </c>
    </row>
    <row r="82" spans="1:89" ht="15" thickTop="1" thickBot="1">
      <c r="A82" s="133" t="s">
        <v>30</v>
      </c>
      <c r="B82" s="202">
        <v>2394</v>
      </c>
      <c r="C82" s="186">
        <v>1430</v>
      </c>
      <c r="D82" s="187">
        <v>1010</v>
      </c>
      <c r="E82" s="188">
        <v>683</v>
      </c>
      <c r="F82" s="185">
        <v>540</v>
      </c>
      <c r="G82" s="189">
        <v>309</v>
      </c>
      <c r="H82" s="187">
        <v>1702</v>
      </c>
      <c r="I82" s="188">
        <v>2222</v>
      </c>
      <c r="J82" s="185">
        <v>302</v>
      </c>
      <c r="K82" s="186">
        <v>461</v>
      </c>
      <c r="L82" s="187">
        <v>538</v>
      </c>
      <c r="M82" s="185">
        <v>1129</v>
      </c>
      <c r="N82" s="190">
        <v>1419</v>
      </c>
      <c r="O82" s="203">
        <v>1705</v>
      </c>
      <c r="P82" s="185">
        <v>768</v>
      </c>
      <c r="Q82" s="186">
        <v>921</v>
      </c>
      <c r="R82" s="187">
        <v>1035</v>
      </c>
      <c r="S82" s="188">
        <v>1221</v>
      </c>
      <c r="T82" s="185">
        <v>410</v>
      </c>
      <c r="U82" s="189">
        <v>325</v>
      </c>
      <c r="V82" s="187">
        <v>1186</v>
      </c>
      <c r="W82" s="204">
        <v>1413</v>
      </c>
      <c r="X82" s="185">
        <v>1034</v>
      </c>
      <c r="Y82" s="189">
        <v>502</v>
      </c>
      <c r="Z82" s="187">
        <v>2835</v>
      </c>
      <c r="AA82" s="185">
        <v>2870</v>
      </c>
      <c r="AB82" s="168">
        <f t="shared" si="199"/>
        <v>15173</v>
      </c>
      <c r="AC82" s="169">
        <f t="shared" si="194"/>
        <v>15191</v>
      </c>
      <c r="AE82" s="295" t="s">
        <v>42</v>
      </c>
      <c r="AF82" s="12">
        <f t="shared" ref="AF82:BG82" si="209">SUM(AF79:AF81)</f>
        <v>4807</v>
      </c>
      <c r="AG82" s="1">
        <f t="shared" si="209"/>
        <v>7760</v>
      </c>
      <c r="AH82" s="12">
        <f t="shared" si="209"/>
        <v>3035</v>
      </c>
      <c r="AI82" s="1">
        <f t="shared" si="209"/>
        <v>2662</v>
      </c>
      <c r="AJ82" s="12">
        <f t="shared" si="209"/>
        <v>1493</v>
      </c>
      <c r="AK82" s="1">
        <f t="shared" si="209"/>
        <v>840</v>
      </c>
      <c r="AL82" s="12">
        <f t="shared" si="209"/>
        <v>3689</v>
      </c>
      <c r="AM82" s="1">
        <f t="shared" si="209"/>
        <v>6810</v>
      </c>
      <c r="AN82" s="12">
        <f t="shared" si="209"/>
        <v>1119</v>
      </c>
      <c r="AO82" s="1">
        <f t="shared" si="209"/>
        <v>446</v>
      </c>
      <c r="AP82" s="12">
        <f t="shared" si="209"/>
        <v>2480</v>
      </c>
      <c r="AQ82" s="1">
        <f t="shared" si="209"/>
        <v>1829</v>
      </c>
      <c r="AR82" s="12">
        <f t="shared" si="209"/>
        <v>4137</v>
      </c>
      <c r="AS82" s="1">
        <f t="shared" si="209"/>
        <v>3824</v>
      </c>
      <c r="AT82" s="12">
        <f t="shared" si="209"/>
        <v>2317</v>
      </c>
      <c r="AU82" s="1">
        <f t="shared" si="209"/>
        <v>2376</v>
      </c>
      <c r="AV82" s="12">
        <f t="shared" si="209"/>
        <v>2445</v>
      </c>
      <c r="AW82" s="1">
        <f t="shared" si="209"/>
        <v>3221</v>
      </c>
      <c r="AX82" s="12">
        <f t="shared" si="209"/>
        <v>1854</v>
      </c>
      <c r="AY82" s="1">
        <f t="shared" si="209"/>
        <v>608</v>
      </c>
      <c r="AZ82" s="12">
        <f t="shared" si="209"/>
        <v>4196</v>
      </c>
      <c r="BA82" s="1">
        <f t="shared" si="209"/>
        <v>2681</v>
      </c>
      <c r="BB82" s="12">
        <f t="shared" si="209"/>
        <v>4183</v>
      </c>
      <c r="BC82" s="1">
        <f t="shared" si="209"/>
        <v>1322</v>
      </c>
      <c r="BD82" s="12">
        <f t="shared" si="209"/>
        <v>7250</v>
      </c>
      <c r="BE82" s="1">
        <f t="shared" si="209"/>
        <v>7484</v>
      </c>
      <c r="BF82" s="51">
        <f t="shared" si="209"/>
        <v>43005</v>
      </c>
      <c r="BG82" s="47">
        <f t="shared" si="209"/>
        <v>41863</v>
      </c>
      <c r="BI82" s="133" t="s">
        <v>30</v>
      </c>
      <c r="BJ82" s="125">
        <f t="shared" ref="BJ82:CK82" si="210">B82/B95</f>
        <v>4.7609577599236334E-2</v>
      </c>
      <c r="BK82" s="126">
        <f t="shared" si="210"/>
        <v>4.6294797500728416E-2</v>
      </c>
      <c r="BL82" s="127">
        <f t="shared" si="210"/>
        <v>5.3529785880856474E-2</v>
      </c>
      <c r="BM82" s="128">
        <f t="shared" si="210"/>
        <v>4.5382059800664454E-2</v>
      </c>
      <c r="BN82" s="125">
        <f t="shared" si="210"/>
        <v>6.78391959798995E-2</v>
      </c>
      <c r="BO82" s="126">
        <f t="shared" si="210"/>
        <v>5.2506372132540356E-2</v>
      </c>
      <c r="BP82" s="127">
        <f t="shared" si="210"/>
        <v>7.0423700761337304E-2</v>
      </c>
      <c r="BQ82" s="128">
        <f t="shared" si="210"/>
        <v>6.4034582132564841E-2</v>
      </c>
      <c r="BR82" s="125">
        <f t="shared" si="210"/>
        <v>6.3179916317991636E-2</v>
      </c>
      <c r="BS82" s="126">
        <f t="shared" si="210"/>
        <v>7.7336017446737126E-2</v>
      </c>
      <c r="BT82" s="127">
        <f t="shared" si="210"/>
        <v>6.0388371309911329E-2</v>
      </c>
      <c r="BU82" s="125">
        <f t="shared" si="210"/>
        <v>6.2718737847897332E-2</v>
      </c>
      <c r="BV82" s="129">
        <f t="shared" si="210"/>
        <v>6.2593736215262458E-2</v>
      </c>
      <c r="BW82" s="130">
        <f t="shared" si="210"/>
        <v>5.5886980464140555E-2</v>
      </c>
      <c r="BX82" s="125">
        <f t="shared" si="210"/>
        <v>5.8810016080863774E-2</v>
      </c>
      <c r="BY82" s="126">
        <f t="shared" si="210"/>
        <v>5.7627330747090477E-2</v>
      </c>
      <c r="BZ82" s="127">
        <f t="shared" si="210"/>
        <v>5.921052631578947E-2</v>
      </c>
      <c r="CA82" s="128">
        <f t="shared" si="210"/>
        <v>6.2857142857142861E-2</v>
      </c>
      <c r="CB82" s="125">
        <f t="shared" si="210"/>
        <v>5.9257118080647493E-2</v>
      </c>
      <c r="CC82" s="126">
        <f t="shared" si="210"/>
        <v>3.9203860072376355E-2</v>
      </c>
      <c r="CD82" s="127">
        <f t="shared" si="210"/>
        <v>5.8051884483602545E-2</v>
      </c>
      <c r="CE82" s="128">
        <f t="shared" si="210"/>
        <v>5.9314918982453196E-2</v>
      </c>
      <c r="CF82" s="125">
        <f t="shared" si="210"/>
        <v>5.7237752560199279E-2</v>
      </c>
      <c r="CG82" s="126">
        <f t="shared" si="210"/>
        <v>4.1840306717786296E-2</v>
      </c>
      <c r="CH82" s="127">
        <f t="shared" si="210"/>
        <v>5.859496104003472E-2</v>
      </c>
      <c r="CI82" s="125">
        <f t="shared" si="210"/>
        <v>7.0155711457136574E-2</v>
      </c>
      <c r="CJ82" s="131">
        <f t="shared" si="210"/>
        <v>5.7917740242389541E-2</v>
      </c>
      <c r="CK82" s="132">
        <f t="shared" si="210"/>
        <v>5.810955550455206E-2</v>
      </c>
    </row>
    <row r="83" spans="1:89" ht="14.1" thickTop="1">
      <c r="A83" s="142" t="s">
        <v>31</v>
      </c>
      <c r="B83" s="199">
        <v>2155</v>
      </c>
      <c r="C83" s="193">
        <v>2029</v>
      </c>
      <c r="D83" s="194">
        <v>998</v>
      </c>
      <c r="E83" s="195">
        <v>963</v>
      </c>
      <c r="F83" s="192">
        <v>469</v>
      </c>
      <c r="G83" s="196">
        <v>308</v>
      </c>
      <c r="H83" s="194">
        <v>1841</v>
      </c>
      <c r="I83" s="195">
        <v>2351</v>
      </c>
      <c r="J83" s="192">
        <v>322</v>
      </c>
      <c r="K83" s="193">
        <v>277</v>
      </c>
      <c r="L83" s="194">
        <v>720</v>
      </c>
      <c r="M83" s="192">
        <v>996</v>
      </c>
      <c r="N83" s="197">
        <v>1615</v>
      </c>
      <c r="O83" s="200">
        <v>1761</v>
      </c>
      <c r="P83" s="192">
        <v>800</v>
      </c>
      <c r="Q83" s="193">
        <v>893</v>
      </c>
      <c r="R83" s="194">
        <v>1128</v>
      </c>
      <c r="S83" s="195">
        <v>1326</v>
      </c>
      <c r="T83" s="192">
        <v>526</v>
      </c>
      <c r="U83" s="196">
        <v>361</v>
      </c>
      <c r="V83" s="194">
        <v>1604</v>
      </c>
      <c r="W83" s="201">
        <v>1242</v>
      </c>
      <c r="X83" s="192">
        <v>1171</v>
      </c>
      <c r="Y83" s="196">
        <v>479</v>
      </c>
      <c r="Z83" s="194">
        <v>2846</v>
      </c>
      <c r="AA83" s="192">
        <v>2661</v>
      </c>
      <c r="AB83" s="168">
        <f t="shared" si="199"/>
        <v>16195</v>
      </c>
      <c r="AC83" s="169">
        <f t="shared" si="194"/>
        <v>15647</v>
      </c>
      <c r="BI83" s="142" t="s">
        <v>31</v>
      </c>
      <c r="BJ83" s="125">
        <f t="shared" ref="BJ83:CK83" si="211">B83/B95</f>
        <v>4.2856574655954181E-2</v>
      </c>
      <c r="BK83" s="126">
        <f t="shared" si="211"/>
        <v>6.5686814076208355E-2</v>
      </c>
      <c r="BL83" s="127">
        <f t="shared" si="211"/>
        <v>5.2893788424846301E-2</v>
      </c>
      <c r="BM83" s="128">
        <f t="shared" si="211"/>
        <v>6.3986710963455151E-2</v>
      </c>
      <c r="BN83" s="125">
        <f t="shared" si="211"/>
        <v>5.8919597989949751E-2</v>
      </c>
      <c r="BO83" s="126">
        <f t="shared" si="211"/>
        <v>5.2336448598130844E-2</v>
      </c>
      <c r="BP83" s="127">
        <f t="shared" si="211"/>
        <v>7.6175107580271434E-2</v>
      </c>
      <c r="BQ83" s="128">
        <f t="shared" si="211"/>
        <v>6.7752161383285298E-2</v>
      </c>
      <c r="BR83" s="125">
        <f t="shared" si="211"/>
        <v>6.7364016736401675E-2</v>
      </c>
      <c r="BS83" s="126">
        <f t="shared" si="211"/>
        <v>4.6468713303137059E-2</v>
      </c>
      <c r="BT83" s="127">
        <f t="shared" si="211"/>
        <v>8.0817151195420364E-2</v>
      </c>
      <c r="BU83" s="125">
        <f t="shared" si="211"/>
        <v>5.5330259430031663E-2</v>
      </c>
      <c r="BV83" s="129">
        <f t="shared" si="211"/>
        <v>7.1239523599470667E-2</v>
      </c>
      <c r="BW83" s="130">
        <f t="shared" si="211"/>
        <v>5.7722564573226692E-2</v>
      </c>
      <c r="BX83" s="125">
        <f t="shared" si="211"/>
        <v>6.1260433417566429E-2</v>
      </c>
      <c r="BY83" s="126">
        <f t="shared" si="211"/>
        <v>5.5875359779752221E-2</v>
      </c>
      <c r="BZ83" s="127">
        <f t="shared" si="211"/>
        <v>6.4530892448512581E-2</v>
      </c>
      <c r="CA83" s="128">
        <f t="shared" si="211"/>
        <v>6.8262548262548267E-2</v>
      </c>
      <c r="CB83" s="125">
        <f t="shared" si="211"/>
        <v>7.6022546610781908E-2</v>
      </c>
      <c r="CC83" s="126">
        <f t="shared" si="211"/>
        <v>4.3546441495778049E-2</v>
      </c>
      <c r="CD83" s="127">
        <f t="shared" si="211"/>
        <v>7.8511992168379841E-2</v>
      </c>
      <c r="CE83" s="128">
        <f t="shared" si="211"/>
        <v>5.2136680379481153E-2</v>
      </c>
      <c r="CF83" s="125">
        <f t="shared" si="211"/>
        <v>6.4821477996125101E-2</v>
      </c>
      <c r="CG83" s="126">
        <f t="shared" si="211"/>
        <v>3.9923320553425568E-2</v>
      </c>
      <c r="CH83" s="127">
        <f t="shared" si="211"/>
        <v>5.8822313622553378E-2</v>
      </c>
      <c r="CI83" s="125">
        <f t="shared" si="211"/>
        <v>6.504681121513603E-2</v>
      </c>
      <c r="CJ83" s="131">
        <f t="shared" si="211"/>
        <v>6.1818875846931957E-2</v>
      </c>
      <c r="CK83" s="132">
        <f t="shared" si="211"/>
        <v>5.9853874990436845E-2</v>
      </c>
    </row>
    <row r="84" spans="1:89">
      <c r="A84" s="133" t="s">
        <v>32</v>
      </c>
      <c r="B84" s="202">
        <v>2070</v>
      </c>
      <c r="C84" s="186">
        <v>2271</v>
      </c>
      <c r="D84" s="187">
        <v>1170</v>
      </c>
      <c r="E84" s="188">
        <v>1021</v>
      </c>
      <c r="F84" s="185">
        <v>657</v>
      </c>
      <c r="G84" s="189">
        <v>344</v>
      </c>
      <c r="H84" s="187">
        <v>1750</v>
      </c>
      <c r="I84" s="188">
        <v>2656</v>
      </c>
      <c r="J84" s="185">
        <v>444</v>
      </c>
      <c r="K84" s="186">
        <v>251</v>
      </c>
      <c r="L84" s="187">
        <v>805</v>
      </c>
      <c r="M84" s="185">
        <v>882</v>
      </c>
      <c r="N84" s="190">
        <v>1586</v>
      </c>
      <c r="O84" s="203">
        <v>1632</v>
      </c>
      <c r="P84" s="185">
        <v>990</v>
      </c>
      <c r="Q84" s="186">
        <v>892</v>
      </c>
      <c r="R84" s="187">
        <v>1227</v>
      </c>
      <c r="S84" s="188">
        <v>1365</v>
      </c>
      <c r="T84" s="185">
        <v>611</v>
      </c>
      <c r="U84" s="189">
        <v>227</v>
      </c>
      <c r="V84" s="187">
        <v>1890</v>
      </c>
      <c r="W84" s="204">
        <v>1163</v>
      </c>
      <c r="X84" s="185">
        <v>1410</v>
      </c>
      <c r="Y84" s="189">
        <v>551</v>
      </c>
      <c r="Z84" s="187">
        <v>3379</v>
      </c>
      <c r="AA84" s="185">
        <v>3041</v>
      </c>
      <c r="AB84" s="168">
        <f t="shared" si="199"/>
        <v>17989</v>
      </c>
      <c r="AC84" s="169">
        <f t="shared" si="194"/>
        <v>16296</v>
      </c>
      <c r="BI84" s="133" t="s">
        <v>32</v>
      </c>
      <c r="BJ84" s="125">
        <f t="shared" ref="BJ84:CK84" si="212">B84/B95</f>
        <v>4.1166176119640442E-2</v>
      </c>
      <c r="BK84" s="126">
        <f t="shared" si="212"/>
        <v>7.3521318268639321E-2</v>
      </c>
      <c r="BL84" s="127">
        <f t="shared" si="212"/>
        <v>6.2009751960992156E-2</v>
      </c>
      <c r="BM84" s="128">
        <f t="shared" si="212"/>
        <v>6.7840531561461789E-2</v>
      </c>
      <c r="BN84" s="125">
        <f t="shared" si="212"/>
        <v>8.2537688442211057E-2</v>
      </c>
      <c r="BO84" s="126">
        <f t="shared" si="212"/>
        <v>5.8453695836873404E-2</v>
      </c>
      <c r="BP84" s="127">
        <f t="shared" si="212"/>
        <v>7.2409798080105919E-2</v>
      </c>
      <c r="BQ84" s="128">
        <f t="shared" si="212"/>
        <v>7.6541786743515847E-2</v>
      </c>
      <c r="BR84" s="125">
        <f t="shared" si="212"/>
        <v>9.2887029288702933E-2</v>
      </c>
      <c r="BS84" s="126">
        <f t="shared" si="212"/>
        <v>4.2107029021976175E-2</v>
      </c>
      <c r="BT84" s="127">
        <f t="shared" si="212"/>
        <v>9.0358064878213046E-2</v>
      </c>
      <c r="BU84" s="125">
        <f t="shared" si="212"/>
        <v>4.8997277929003942E-2</v>
      </c>
      <c r="BV84" s="129">
        <f t="shared" si="212"/>
        <v>6.9960299955888844E-2</v>
      </c>
      <c r="BW84" s="130">
        <f t="shared" si="212"/>
        <v>5.3494165464796122E-2</v>
      </c>
      <c r="BX84" s="125">
        <f t="shared" si="212"/>
        <v>7.5809786354238462E-2</v>
      </c>
      <c r="BY84" s="126">
        <f t="shared" si="212"/>
        <v>5.5812789388061571E-2</v>
      </c>
      <c r="BZ84" s="127">
        <f t="shared" si="212"/>
        <v>7.019450800915332E-2</v>
      </c>
      <c r="CA84" s="128">
        <f t="shared" si="212"/>
        <v>7.0270270270270274E-2</v>
      </c>
      <c r="CB84" s="125">
        <f t="shared" si="212"/>
        <v>8.8307558895794183E-2</v>
      </c>
      <c r="CC84" s="126">
        <f t="shared" si="212"/>
        <v>2.7382388419782872E-2</v>
      </c>
      <c r="CD84" s="127">
        <f t="shared" si="212"/>
        <v>9.2511013215859028E-2</v>
      </c>
      <c r="CE84" s="128">
        <f t="shared" si="212"/>
        <v>4.8820418100915121E-2</v>
      </c>
      <c r="CF84" s="125">
        <f t="shared" si="212"/>
        <v>7.805148076390811E-2</v>
      </c>
      <c r="CG84" s="126">
        <f t="shared" si="212"/>
        <v>4.5924320720120017E-2</v>
      </c>
      <c r="CH84" s="127">
        <f t="shared" si="212"/>
        <v>6.9838579666411757E-2</v>
      </c>
      <c r="CI84" s="125">
        <f t="shared" si="212"/>
        <v>7.4335720746046108E-2</v>
      </c>
      <c r="CJ84" s="131">
        <f t="shared" si="212"/>
        <v>6.8666857524572952E-2</v>
      </c>
      <c r="CK84" s="132">
        <f t="shared" si="212"/>
        <v>6.2336470048198304E-2</v>
      </c>
    </row>
    <row r="85" spans="1:89">
      <c r="A85" s="142" t="s">
        <v>33</v>
      </c>
      <c r="B85" s="199">
        <v>2353</v>
      </c>
      <c r="C85" s="193">
        <v>3619</v>
      </c>
      <c r="D85" s="194">
        <v>1637</v>
      </c>
      <c r="E85" s="195">
        <v>1180</v>
      </c>
      <c r="F85" s="192">
        <v>888</v>
      </c>
      <c r="G85" s="196">
        <v>417</v>
      </c>
      <c r="H85" s="194">
        <v>1867</v>
      </c>
      <c r="I85" s="195">
        <v>2913</v>
      </c>
      <c r="J85" s="192">
        <v>579</v>
      </c>
      <c r="K85" s="193">
        <v>209</v>
      </c>
      <c r="L85" s="194">
        <v>1230</v>
      </c>
      <c r="M85" s="192">
        <v>911</v>
      </c>
      <c r="N85" s="197">
        <v>2044</v>
      </c>
      <c r="O85" s="200">
        <v>1808</v>
      </c>
      <c r="P85" s="192">
        <v>1179</v>
      </c>
      <c r="Q85" s="193">
        <v>1050</v>
      </c>
      <c r="R85" s="194">
        <v>1258</v>
      </c>
      <c r="S85" s="195">
        <v>1472</v>
      </c>
      <c r="T85" s="192">
        <v>926</v>
      </c>
      <c r="U85" s="196">
        <v>308</v>
      </c>
      <c r="V85" s="194">
        <v>1900</v>
      </c>
      <c r="W85" s="201">
        <v>1262</v>
      </c>
      <c r="X85" s="192">
        <v>2152</v>
      </c>
      <c r="Y85" s="196">
        <v>563</v>
      </c>
      <c r="Z85" s="194">
        <v>3784</v>
      </c>
      <c r="AA85" s="192">
        <v>3386</v>
      </c>
      <c r="AB85" s="168">
        <f t="shared" si="199"/>
        <v>21797</v>
      </c>
      <c r="AC85" s="169">
        <f t="shared" si="194"/>
        <v>19098</v>
      </c>
      <c r="BI85" s="142" t="s">
        <v>33</v>
      </c>
      <c r="BJ85" s="125">
        <f t="shared" ref="BJ85:CK85" si="213">B85/B95</f>
        <v>4.6794208893485005E-2</v>
      </c>
      <c r="BK85" s="126">
        <f t="shared" si="213"/>
        <v>0.11716144905953575</v>
      </c>
      <c r="BL85" s="127">
        <f t="shared" si="213"/>
        <v>8.6760652957388176E-2</v>
      </c>
      <c r="BM85" s="128">
        <f t="shared" si="213"/>
        <v>7.8405315614617943E-2</v>
      </c>
      <c r="BN85" s="125">
        <f t="shared" si="213"/>
        <v>0.11155778894472362</v>
      </c>
      <c r="BO85" s="126">
        <f t="shared" si="213"/>
        <v>7.0858113848768056E-2</v>
      </c>
      <c r="BP85" s="127">
        <f t="shared" si="213"/>
        <v>7.725091029460443E-2</v>
      </c>
      <c r="BQ85" s="128">
        <f t="shared" si="213"/>
        <v>8.3948126801152739E-2</v>
      </c>
      <c r="BR85" s="125">
        <f t="shared" si="213"/>
        <v>0.12112970711297071</v>
      </c>
      <c r="BS85" s="126">
        <f t="shared" si="213"/>
        <v>3.506123133702399E-2</v>
      </c>
      <c r="BT85" s="127">
        <f t="shared" si="213"/>
        <v>0.13806263329217644</v>
      </c>
      <c r="BU85" s="125">
        <f t="shared" si="213"/>
        <v>5.0608299538914506E-2</v>
      </c>
      <c r="BV85" s="129">
        <f t="shared" si="213"/>
        <v>9.0163211292456996E-2</v>
      </c>
      <c r="BW85" s="130">
        <f t="shared" si="213"/>
        <v>5.9263144093352566E-2</v>
      </c>
      <c r="BX85" s="125">
        <f t="shared" si="213"/>
        <v>9.0282563749138525E-2</v>
      </c>
      <c r="BY85" s="126">
        <f t="shared" si="213"/>
        <v>6.5698911275184582E-2</v>
      </c>
      <c r="BZ85" s="127">
        <f t="shared" si="213"/>
        <v>7.1967963386727687E-2</v>
      </c>
      <c r="CA85" s="128">
        <f t="shared" si="213"/>
        <v>7.5778635778635778E-2</v>
      </c>
      <c r="CB85" s="125">
        <f t="shared" si="213"/>
        <v>0.13383436912848679</v>
      </c>
      <c r="CC85" s="126">
        <f t="shared" si="213"/>
        <v>3.7153196622436671E-2</v>
      </c>
      <c r="CD85" s="127">
        <f t="shared" si="213"/>
        <v>9.3000489476260398E-2</v>
      </c>
      <c r="CE85" s="128">
        <f t="shared" si="213"/>
        <v>5.2976240450004194E-2</v>
      </c>
      <c r="CF85" s="125">
        <f t="shared" si="213"/>
        <v>0.11912538057016329</v>
      </c>
      <c r="CG85" s="126">
        <f t="shared" si="213"/>
        <v>4.6924487414569095E-2</v>
      </c>
      <c r="CH85" s="127">
        <f t="shared" si="213"/>
        <v>7.820928838641672E-2</v>
      </c>
      <c r="CI85" s="125">
        <f t="shared" si="213"/>
        <v>8.2769072820161826E-2</v>
      </c>
      <c r="CJ85" s="131">
        <f t="shared" si="213"/>
        <v>8.3202595667525525E-2</v>
      </c>
      <c r="CK85" s="132">
        <f t="shared" si="213"/>
        <v>7.3054854257516635E-2</v>
      </c>
    </row>
    <row r="86" spans="1:89">
      <c r="A86" s="133" t="s">
        <v>34</v>
      </c>
      <c r="B86" s="202">
        <v>2454</v>
      </c>
      <c r="C86" s="186">
        <v>4141</v>
      </c>
      <c r="D86" s="187">
        <v>1398</v>
      </c>
      <c r="E86" s="188">
        <v>1482</v>
      </c>
      <c r="F86" s="185">
        <v>605</v>
      </c>
      <c r="G86" s="189">
        <v>423</v>
      </c>
      <c r="H86" s="187">
        <v>1822</v>
      </c>
      <c r="I86" s="188">
        <v>3897</v>
      </c>
      <c r="J86" s="185">
        <v>540</v>
      </c>
      <c r="K86" s="186">
        <v>237</v>
      </c>
      <c r="L86" s="187">
        <v>1250</v>
      </c>
      <c r="M86" s="185">
        <v>918</v>
      </c>
      <c r="N86" s="190">
        <v>2093</v>
      </c>
      <c r="O86" s="203">
        <v>2016</v>
      </c>
      <c r="P86" s="185">
        <v>1138</v>
      </c>
      <c r="Q86" s="186">
        <v>1326</v>
      </c>
      <c r="R86" s="187">
        <v>1187</v>
      </c>
      <c r="S86" s="188">
        <v>1749</v>
      </c>
      <c r="T86" s="185">
        <v>928</v>
      </c>
      <c r="U86" s="189">
        <v>300</v>
      </c>
      <c r="V86" s="187">
        <v>2296</v>
      </c>
      <c r="W86" s="204">
        <v>1419</v>
      </c>
      <c r="X86" s="185">
        <v>2031</v>
      </c>
      <c r="Y86" s="189">
        <v>759</v>
      </c>
      <c r="Z86" s="187">
        <v>3466</v>
      </c>
      <c r="AA86" s="185">
        <v>4098</v>
      </c>
      <c r="AB86" s="168">
        <f t="shared" si="199"/>
        <v>21208</v>
      </c>
      <c r="AC86" s="169">
        <f t="shared" si="194"/>
        <v>22765</v>
      </c>
      <c r="BI86" s="133" t="s">
        <v>34</v>
      </c>
      <c r="BJ86" s="125">
        <f t="shared" ref="BJ86:CK86" si="214">B86/B95</f>
        <v>4.8802800095457802E-2</v>
      </c>
      <c r="BK86" s="126">
        <f t="shared" si="214"/>
        <v>0.13406066884651494</v>
      </c>
      <c r="BL86" s="127">
        <f t="shared" si="214"/>
        <v>7.4093703625185497E-2</v>
      </c>
      <c r="BM86" s="128">
        <f t="shared" si="214"/>
        <v>9.8471760797342198E-2</v>
      </c>
      <c r="BN86" s="125">
        <f t="shared" si="214"/>
        <v>7.6005025125628137E-2</v>
      </c>
      <c r="BO86" s="126">
        <f t="shared" si="214"/>
        <v>7.1877655055225143E-2</v>
      </c>
      <c r="BP86" s="127">
        <f t="shared" si="214"/>
        <v>7.5388944058258855E-2</v>
      </c>
      <c r="BQ86" s="128">
        <f t="shared" si="214"/>
        <v>0.11230547550432277</v>
      </c>
      <c r="BR86" s="125">
        <f t="shared" si="214"/>
        <v>0.11297071129707113</v>
      </c>
      <c r="BS86" s="126">
        <f t="shared" si="214"/>
        <v>3.9758429793658782E-2</v>
      </c>
      <c r="BT86" s="127">
        <f t="shared" si="214"/>
        <v>0.1403075541587159</v>
      </c>
      <c r="BU86" s="125">
        <f t="shared" si="214"/>
        <v>5.0997166824065326E-2</v>
      </c>
      <c r="BV86" s="129">
        <f t="shared" si="214"/>
        <v>9.2324658138509041E-2</v>
      </c>
      <c r="BW86" s="130">
        <f t="shared" si="214"/>
        <v>6.6081027927101091E-2</v>
      </c>
      <c r="BX86" s="125">
        <f t="shared" si="214"/>
        <v>8.7142966536488245E-2</v>
      </c>
      <c r="BY86" s="126">
        <f t="shared" si="214"/>
        <v>8.2968339381804534E-2</v>
      </c>
      <c r="BZ86" s="127">
        <f t="shared" si="214"/>
        <v>6.7906178489702512E-2</v>
      </c>
      <c r="CA86" s="128">
        <f t="shared" si="214"/>
        <v>9.0038610038610037E-2</v>
      </c>
      <c r="CB86" s="125">
        <f t="shared" si="214"/>
        <v>0.13412342824107529</v>
      </c>
      <c r="CC86" s="126">
        <f t="shared" si="214"/>
        <v>3.6188178528347409E-2</v>
      </c>
      <c r="CD86" s="127">
        <f t="shared" si="214"/>
        <v>0.11238374938815468</v>
      </c>
      <c r="CE86" s="128">
        <f t="shared" si="214"/>
        <v>5.9566787003610108E-2</v>
      </c>
      <c r="CF86" s="125">
        <f t="shared" si="214"/>
        <v>0.11242734569609743</v>
      </c>
      <c r="CG86" s="126">
        <f t="shared" si="214"/>
        <v>6.3260543423903984E-2</v>
      </c>
      <c r="CH86" s="127">
        <f t="shared" si="214"/>
        <v>7.1636731909968374E-2</v>
      </c>
      <c r="CI86" s="125">
        <f t="shared" si="214"/>
        <v>0.10017355594123542</v>
      </c>
      <c r="CJ86" s="131">
        <f t="shared" si="214"/>
        <v>8.0954289531443846E-2</v>
      </c>
      <c r="CK86" s="132">
        <f t="shared" si="214"/>
        <v>8.7082090123173431E-2</v>
      </c>
    </row>
    <row r="87" spans="1:89">
      <c r="A87" s="142" t="s">
        <v>35</v>
      </c>
      <c r="B87" s="199">
        <v>2261</v>
      </c>
      <c r="C87" s="193">
        <v>3866</v>
      </c>
      <c r="D87" s="194">
        <v>973</v>
      </c>
      <c r="E87" s="195">
        <v>1648</v>
      </c>
      <c r="F87" s="192">
        <v>431</v>
      </c>
      <c r="G87" s="196">
        <v>486</v>
      </c>
      <c r="H87" s="194">
        <v>1743</v>
      </c>
      <c r="I87" s="195">
        <v>3129</v>
      </c>
      <c r="J87" s="192">
        <v>326</v>
      </c>
      <c r="K87" s="193">
        <v>179</v>
      </c>
      <c r="L87" s="194">
        <v>877</v>
      </c>
      <c r="M87" s="192">
        <v>742</v>
      </c>
      <c r="N87" s="197">
        <v>1727</v>
      </c>
      <c r="O87" s="200">
        <v>1617</v>
      </c>
      <c r="P87" s="192">
        <v>905</v>
      </c>
      <c r="Q87" s="193">
        <v>1172</v>
      </c>
      <c r="R87" s="194">
        <v>1012</v>
      </c>
      <c r="S87" s="195">
        <v>1666</v>
      </c>
      <c r="T87" s="192">
        <v>671</v>
      </c>
      <c r="U87" s="196">
        <v>281</v>
      </c>
      <c r="V87" s="194">
        <v>2184</v>
      </c>
      <c r="W87" s="201">
        <v>1446</v>
      </c>
      <c r="X87" s="192">
        <v>1505</v>
      </c>
      <c r="Y87" s="196">
        <v>702</v>
      </c>
      <c r="Z87" s="194">
        <v>2925</v>
      </c>
      <c r="AA87" s="192">
        <v>3607</v>
      </c>
      <c r="AB87" s="168">
        <f t="shared" si="199"/>
        <v>17540</v>
      </c>
      <c r="AC87" s="169">
        <f t="shared" si="194"/>
        <v>20541</v>
      </c>
      <c r="BI87" s="142" t="s">
        <v>35</v>
      </c>
      <c r="BJ87" s="125">
        <f t="shared" ref="BJ87:CK87" si="215">B87/B95</f>
        <v>4.496460106594543E-2</v>
      </c>
      <c r="BK87" s="126">
        <f t="shared" si="215"/>
        <v>0.12515782317329793</v>
      </c>
      <c r="BL87" s="127">
        <f t="shared" si="215"/>
        <v>5.1568793724825097E-2</v>
      </c>
      <c r="BM87" s="128">
        <f t="shared" si="215"/>
        <v>0.10950166112956811</v>
      </c>
      <c r="BN87" s="125">
        <f t="shared" si="215"/>
        <v>5.4145728643216082E-2</v>
      </c>
      <c r="BO87" s="126">
        <f t="shared" si="215"/>
        <v>8.2582837723024632E-2</v>
      </c>
      <c r="BP87" s="127">
        <f t="shared" si="215"/>
        <v>7.2120158887785502E-2</v>
      </c>
      <c r="BQ87" s="128">
        <f t="shared" si="215"/>
        <v>9.0172910662824207E-2</v>
      </c>
      <c r="BR87" s="125">
        <f t="shared" si="215"/>
        <v>6.8200836820083682E-2</v>
      </c>
      <c r="BS87" s="126">
        <f t="shared" si="215"/>
        <v>3.0028518704915283E-2</v>
      </c>
      <c r="BT87" s="127">
        <f t="shared" si="215"/>
        <v>9.8439779997755078E-2</v>
      </c>
      <c r="BU87" s="125">
        <f t="shared" si="215"/>
        <v>4.1219932225987445E-2</v>
      </c>
      <c r="BV87" s="129">
        <f t="shared" si="215"/>
        <v>7.6179973533303927E-2</v>
      </c>
      <c r="BW87" s="130">
        <f t="shared" si="215"/>
        <v>5.300249114986233E-2</v>
      </c>
      <c r="BX87" s="125">
        <f t="shared" si="215"/>
        <v>6.930086530362202E-2</v>
      </c>
      <c r="BY87" s="126">
        <f t="shared" si="215"/>
        <v>7.3332499061444123E-2</v>
      </c>
      <c r="BZ87" s="127">
        <f t="shared" si="215"/>
        <v>5.7894736842105263E-2</v>
      </c>
      <c r="CA87" s="128">
        <f t="shared" si="215"/>
        <v>8.5765765765765764E-2</v>
      </c>
      <c r="CB87" s="125">
        <f t="shared" si="215"/>
        <v>9.6979332273449917E-2</v>
      </c>
      <c r="CC87" s="126">
        <f t="shared" si="215"/>
        <v>3.3896260554885406E-2</v>
      </c>
      <c r="CD87" s="127">
        <f t="shared" si="215"/>
        <v>0.10690161527165933</v>
      </c>
      <c r="CE87" s="128">
        <f t="shared" si="215"/>
        <v>6.0700193098816219E-2</v>
      </c>
      <c r="CF87" s="125">
        <f t="shared" si="215"/>
        <v>8.3310268474951557E-2</v>
      </c>
      <c r="CG87" s="126">
        <f t="shared" si="215"/>
        <v>5.8509751625270875E-2</v>
      </c>
      <c r="CH87" s="127">
        <f t="shared" si="215"/>
        <v>6.0455118533369157E-2</v>
      </c>
      <c r="CI87" s="125">
        <f t="shared" si="215"/>
        <v>8.817130704734899E-2</v>
      </c>
      <c r="CJ87" s="131">
        <f t="shared" si="215"/>
        <v>6.6952953526099812E-2</v>
      </c>
      <c r="CK87" s="132">
        <f t="shared" si="215"/>
        <v>7.8574707367454671E-2</v>
      </c>
    </row>
    <row r="88" spans="1:89">
      <c r="A88" s="133" t="s">
        <v>36</v>
      </c>
      <c r="B88" s="202">
        <v>2013</v>
      </c>
      <c r="C88" s="186">
        <v>2350</v>
      </c>
      <c r="D88" s="187">
        <v>734</v>
      </c>
      <c r="E88" s="188">
        <v>985</v>
      </c>
      <c r="F88" s="185">
        <v>255</v>
      </c>
      <c r="G88" s="189">
        <v>320</v>
      </c>
      <c r="H88" s="187">
        <v>1330</v>
      </c>
      <c r="I88" s="188">
        <v>2405</v>
      </c>
      <c r="J88" s="185">
        <v>208</v>
      </c>
      <c r="K88" s="186">
        <v>156</v>
      </c>
      <c r="L88" s="187">
        <v>604</v>
      </c>
      <c r="M88" s="185">
        <v>633</v>
      </c>
      <c r="N88" s="190">
        <v>1397</v>
      </c>
      <c r="O88" s="203">
        <v>1548</v>
      </c>
      <c r="P88" s="185">
        <v>651</v>
      </c>
      <c r="Q88" s="186">
        <v>1132</v>
      </c>
      <c r="R88" s="187">
        <v>739</v>
      </c>
      <c r="S88" s="188">
        <v>1095</v>
      </c>
      <c r="T88" s="185">
        <v>393</v>
      </c>
      <c r="U88" s="189">
        <v>302</v>
      </c>
      <c r="V88" s="187">
        <v>1801</v>
      </c>
      <c r="W88" s="204">
        <v>965</v>
      </c>
      <c r="X88" s="185">
        <v>959</v>
      </c>
      <c r="Y88" s="189">
        <v>585</v>
      </c>
      <c r="Z88" s="187">
        <v>2207</v>
      </c>
      <c r="AA88" s="185">
        <v>2676</v>
      </c>
      <c r="AB88" s="168">
        <f t="shared" si="199"/>
        <v>13291</v>
      </c>
      <c r="AC88" s="169">
        <f t="shared" si="194"/>
        <v>15152</v>
      </c>
      <c r="BI88" s="133" t="s">
        <v>36</v>
      </c>
      <c r="BJ88" s="125">
        <f t="shared" ref="BJ88:CK88" si="216">B88/B95</f>
        <v>4.0032614748230055E-2</v>
      </c>
      <c r="BK88" s="126">
        <f t="shared" si="216"/>
        <v>7.6078863025672572E-2</v>
      </c>
      <c r="BL88" s="127">
        <f t="shared" si="216"/>
        <v>3.8901844392622432E-2</v>
      </c>
      <c r="BM88" s="128">
        <f t="shared" si="216"/>
        <v>6.5448504983388708E-2</v>
      </c>
      <c r="BN88" s="125">
        <f t="shared" si="216"/>
        <v>3.2035175879396985E-2</v>
      </c>
      <c r="BO88" s="126">
        <f t="shared" si="216"/>
        <v>5.4375531011045031E-2</v>
      </c>
      <c r="BP88" s="127">
        <f t="shared" si="216"/>
        <v>5.5031446540880505E-2</v>
      </c>
      <c r="BQ88" s="128">
        <f t="shared" si="216"/>
        <v>6.9308357348703165E-2</v>
      </c>
      <c r="BR88" s="125">
        <f t="shared" si="216"/>
        <v>4.3514644351464432E-2</v>
      </c>
      <c r="BS88" s="126">
        <f t="shared" si="216"/>
        <v>2.6170105686965275E-2</v>
      </c>
      <c r="BT88" s="127">
        <f t="shared" si="216"/>
        <v>6.7796610169491525E-2</v>
      </c>
      <c r="BU88" s="125">
        <f t="shared" si="216"/>
        <v>3.5164713071496025E-2</v>
      </c>
      <c r="BV88" s="129">
        <f t="shared" si="216"/>
        <v>6.1623290692545213E-2</v>
      </c>
      <c r="BW88" s="130">
        <f t="shared" si="216"/>
        <v>5.0740789301166905E-2</v>
      </c>
      <c r="BX88" s="125">
        <f t="shared" si="216"/>
        <v>4.9850677693544683E-2</v>
      </c>
      <c r="BY88" s="126">
        <f t="shared" si="216"/>
        <v>7.0829683393818052E-2</v>
      </c>
      <c r="BZ88" s="127">
        <f t="shared" si="216"/>
        <v>4.2276887871853547E-2</v>
      </c>
      <c r="CA88" s="128">
        <f t="shared" si="216"/>
        <v>5.6370656370656372E-2</v>
      </c>
      <c r="CB88" s="125">
        <f t="shared" si="216"/>
        <v>5.6800115623645037E-2</v>
      </c>
      <c r="CC88" s="126">
        <f t="shared" si="216"/>
        <v>3.6429433051869721E-2</v>
      </c>
      <c r="CD88" s="127">
        <f t="shared" si="216"/>
        <v>8.8154674498286831E-2</v>
      </c>
      <c r="CE88" s="128">
        <f t="shared" si="216"/>
        <v>4.0508773402736967E-2</v>
      </c>
      <c r="CF88" s="125">
        <f t="shared" si="216"/>
        <v>5.3086078051480766E-2</v>
      </c>
      <c r="CG88" s="126">
        <f t="shared" si="216"/>
        <v>4.8758126354392396E-2</v>
      </c>
      <c r="CH88" s="127">
        <f t="shared" si="216"/>
        <v>4.5615195419878886E-2</v>
      </c>
      <c r="CI88" s="125">
        <f t="shared" si="216"/>
        <v>6.5413478696619329E-2</v>
      </c>
      <c r="CJ88" s="131">
        <f t="shared" si="216"/>
        <v>5.0733848649680315E-2</v>
      </c>
      <c r="CK88" s="132">
        <f t="shared" si="216"/>
        <v>5.7960370285364549E-2</v>
      </c>
    </row>
    <row r="89" spans="1:89">
      <c r="A89" s="142" t="s">
        <v>37</v>
      </c>
      <c r="B89" s="199">
        <v>178</v>
      </c>
      <c r="C89" s="193">
        <v>1615</v>
      </c>
      <c r="D89" s="194">
        <v>147</v>
      </c>
      <c r="E89" s="195">
        <v>864</v>
      </c>
      <c r="F89" s="192">
        <v>74</v>
      </c>
      <c r="G89" s="196">
        <v>218</v>
      </c>
      <c r="H89" s="194">
        <v>432</v>
      </c>
      <c r="I89" s="195">
        <v>1738</v>
      </c>
      <c r="J89" s="192">
        <v>126</v>
      </c>
      <c r="K89" s="193">
        <v>90</v>
      </c>
      <c r="L89" s="194">
        <v>338</v>
      </c>
      <c r="M89" s="192">
        <v>371</v>
      </c>
      <c r="N89" s="197">
        <v>635</v>
      </c>
      <c r="O89" s="200">
        <v>1056</v>
      </c>
      <c r="P89" s="192">
        <v>441</v>
      </c>
      <c r="Q89" s="193">
        <v>775</v>
      </c>
      <c r="R89" s="194">
        <v>529</v>
      </c>
      <c r="S89" s="195">
        <v>729</v>
      </c>
      <c r="T89" s="192">
        <v>285</v>
      </c>
      <c r="U89" s="196">
        <v>216</v>
      </c>
      <c r="V89" s="194">
        <v>1612</v>
      </c>
      <c r="W89" s="201">
        <v>769</v>
      </c>
      <c r="X89" s="192">
        <v>734</v>
      </c>
      <c r="Y89" s="196">
        <v>444</v>
      </c>
      <c r="Z89" s="194">
        <v>1620</v>
      </c>
      <c r="AA89" s="192">
        <v>1664</v>
      </c>
      <c r="AB89" s="168">
        <f t="shared" si="199"/>
        <v>7151</v>
      </c>
      <c r="AC89" s="169">
        <f t="shared" si="194"/>
        <v>10549</v>
      </c>
      <c r="BI89" s="142" t="s">
        <v>37</v>
      </c>
      <c r="BJ89" s="125">
        <f t="shared" ref="BJ89:CK89" si="217">B89/B95</f>
        <v>3.539893405457004E-3</v>
      </c>
      <c r="BK89" s="126">
        <f t="shared" si="217"/>
        <v>5.2283984589983491E-2</v>
      </c>
      <c r="BL89" s="127">
        <f t="shared" si="217"/>
        <v>7.7909688361246553E-3</v>
      </c>
      <c r="BM89" s="128">
        <f t="shared" si="217"/>
        <v>5.7408637873754151E-2</v>
      </c>
      <c r="BN89" s="125">
        <f t="shared" si="217"/>
        <v>9.2964824120603008E-3</v>
      </c>
      <c r="BO89" s="126">
        <f t="shared" si="217"/>
        <v>3.7043330501274424E-2</v>
      </c>
      <c r="BP89" s="127">
        <f t="shared" si="217"/>
        <v>1.7874875868917579E-2</v>
      </c>
      <c r="BQ89" s="128">
        <f t="shared" si="217"/>
        <v>5.0086455331412101E-2</v>
      </c>
      <c r="BR89" s="125">
        <f t="shared" si="217"/>
        <v>2.6359832635983262E-2</v>
      </c>
      <c r="BS89" s="126">
        <f t="shared" si="217"/>
        <v>1.509813789632612E-2</v>
      </c>
      <c r="BT89" s="127">
        <f t="shared" si="217"/>
        <v>3.7939162644516779E-2</v>
      </c>
      <c r="BU89" s="125">
        <f t="shared" si="217"/>
        <v>2.0609966112993722E-2</v>
      </c>
      <c r="BV89" s="129">
        <f t="shared" si="217"/>
        <v>2.8010586678429643E-2</v>
      </c>
      <c r="BW89" s="130">
        <f t="shared" si="217"/>
        <v>3.4613871771338664E-2</v>
      </c>
      <c r="BX89" s="125">
        <f t="shared" si="217"/>
        <v>3.3769813921433495E-2</v>
      </c>
      <c r="BY89" s="126">
        <f t="shared" si="217"/>
        <v>4.8492053560255287E-2</v>
      </c>
      <c r="BZ89" s="127">
        <f t="shared" si="217"/>
        <v>3.0263157894736843E-2</v>
      </c>
      <c r="CA89" s="128">
        <f t="shared" si="217"/>
        <v>3.7528957528957532E-2</v>
      </c>
      <c r="CB89" s="125">
        <f t="shared" si="217"/>
        <v>4.1190923543864721E-2</v>
      </c>
      <c r="CC89" s="126">
        <f t="shared" si="217"/>
        <v>2.6055488540410131E-2</v>
      </c>
      <c r="CD89" s="127">
        <f t="shared" si="217"/>
        <v>7.8903573176700936E-2</v>
      </c>
      <c r="CE89" s="128">
        <f t="shared" si="217"/>
        <v>3.2281084711611119E-2</v>
      </c>
      <c r="CF89" s="125">
        <f t="shared" si="217"/>
        <v>4.0631054525325214E-2</v>
      </c>
      <c r="CG89" s="126">
        <f t="shared" si="217"/>
        <v>3.7006167694615767E-2</v>
      </c>
      <c r="CH89" s="127">
        <f t="shared" si="217"/>
        <v>3.3482834880019845E-2</v>
      </c>
      <c r="CI89" s="125">
        <f t="shared" si="217"/>
        <v>4.0675645945879878E-2</v>
      </c>
      <c r="CJ89" s="131">
        <f t="shared" si="217"/>
        <v>2.7296497757419602E-2</v>
      </c>
      <c r="CK89" s="132">
        <f t="shared" si="217"/>
        <v>4.0352689159207408E-2</v>
      </c>
    </row>
    <row r="90" spans="1:89">
      <c r="A90" s="133" t="s">
        <v>38</v>
      </c>
      <c r="B90" s="202">
        <v>0</v>
      </c>
      <c r="C90" s="186">
        <v>1286</v>
      </c>
      <c r="D90" s="187">
        <v>8</v>
      </c>
      <c r="E90" s="188">
        <v>499</v>
      </c>
      <c r="F90" s="185">
        <v>4</v>
      </c>
      <c r="G90" s="189">
        <v>153</v>
      </c>
      <c r="H90" s="187">
        <v>35</v>
      </c>
      <c r="I90" s="188">
        <v>1177</v>
      </c>
      <c r="J90" s="185">
        <v>56</v>
      </c>
      <c r="K90" s="186">
        <v>57</v>
      </c>
      <c r="L90" s="187">
        <v>55</v>
      </c>
      <c r="M90" s="185">
        <v>78</v>
      </c>
      <c r="N90" s="190">
        <v>207</v>
      </c>
      <c r="O90" s="203">
        <v>208</v>
      </c>
      <c r="P90" s="185">
        <v>109</v>
      </c>
      <c r="Q90" s="186">
        <v>174</v>
      </c>
      <c r="R90" s="187">
        <v>120</v>
      </c>
      <c r="S90" s="188">
        <v>135</v>
      </c>
      <c r="T90" s="185">
        <v>49</v>
      </c>
      <c r="U90" s="189">
        <v>18</v>
      </c>
      <c r="V90" s="187">
        <v>280</v>
      </c>
      <c r="W90" s="204">
        <v>75</v>
      </c>
      <c r="X90" s="185">
        <v>125</v>
      </c>
      <c r="Y90" s="189">
        <v>77</v>
      </c>
      <c r="Z90" s="187">
        <v>146</v>
      </c>
      <c r="AA90" s="185">
        <v>439</v>
      </c>
      <c r="AB90" s="168">
        <f t="shared" si="199"/>
        <v>1194</v>
      </c>
      <c r="AC90" s="169">
        <f t="shared" si="194"/>
        <v>4376</v>
      </c>
      <c r="BI90" s="133" t="s">
        <v>38</v>
      </c>
      <c r="BJ90" s="125">
        <f t="shared" ref="BJ90:CK90" si="218">B90/B95</f>
        <v>0</v>
      </c>
      <c r="BK90" s="126">
        <f t="shared" si="218"/>
        <v>4.1632943766389333E-2</v>
      </c>
      <c r="BL90" s="127">
        <f t="shared" si="218"/>
        <v>4.2399830400678397E-4</v>
      </c>
      <c r="BM90" s="128">
        <f t="shared" si="218"/>
        <v>3.3156146179401991E-2</v>
      </c>
      <c r="BN90" s="125">
        <f t="shared" si="218"/>
        <v>5.025125628140704E-4</v>
      </c>
      <c r="BO90" s="126">
        <f t="shared" si="218"/>
        <v>2.5998300764655907E-2</v>
      </c>
      <c r="BP90" s="127">
        <f t="shared" si="218"/>
        <v>1.4481959616021185E-3</v>
      </c>
      <c r="BQ90" s="128">
        <f t="shared" si="218"/>
        <v>3.3919308357348701E-2</v>
      </c>
      <c r="BR90" s="125">
        <f t="shared" si="218"/>
        <v>1.1715481171548118E-2</v>
      </c>
      <c r="BS90" s="126">
        <f t="shared" si="218"/>
        <v>9.5621540010065419E-3</v>
      </c>
      <c r="BT90" s="127">
        <f t="shared" si="218"/>
        <v>6.1735323829834998E-3</v>
      </c>
      <c r="BU90" s="125">
        <f t="shared" si="218"/>
        <v>4.3330926059663355E-3</v>
      </c>
      <c r="BV90" s="129">
        <f t="shared" si="218"/>
        <v>9.1310101455668279E-3</v>
      </c>
      <c r="BW90" s="130">
        <f t="shared" si="218"/>
        <v>6.8178838337485254E-3</v>
      </c>
      <c r="BX90" s="125">
        <f t="shared" si="218"/>
        <v>8.3467340531434252E-3</v>
      </c>
      <c r="BY90" s="126">
        <f t="shared" si="218"/>
        <v>1.0887248154173445E-2</v>
      </c>
      <c r="BZ90" s="127">
        <f t="shared" si="218"/>
        <v>6.8649885583524023E-3</v>
      </c>
      <c r="CA90" s="128">
        <f t="shared" si="218"/>
        <v>6.9498069498069494E-3</v>
      </c>
      <c r="CB90" s="125">
        <f t="shared" si="218"/>
        <v>7.0819482584188465E-3</v>
      </c>
      <c r="CC90" s="126">
        <f t="shared" si="218"/>
        <v>2.1712907117008443E-3</v>
      </c>
      <c r="CD90" s="127">
        <f t="shared" si="218"/>
        <v>1.3705335291238374E-2</v>
      </c>
      <c r="CE90" s="128">
        <f t="shared" si="218"/>
        <v>3.1483502644614222E-3</v>
      </c>
      <c r="CF90" s="125">
        <f t="shared" si="218"/>
        <v>6.919457514530861E-3</v>
      </c>
      <c r="CG90" s="126">
        <f t="shared" si="218"/>
        <v>6.4177362893815633E-3</v>
      </c>
      <c r="CH90" s="127">
        <f t="shared" si="218"/>
        <v>3.0175888225203065E-3</v>
      </c>
      <c r="CI90" s="125">
        <f t="shared" si="218"/>
        <v>1.0731134958077685E-2</v>
      </c>
      <c r="CJ90" s="131">
        <f t="shared" si="218"/>
        <v>4.5576868021757798E-3</v>
      </c>
      <c r="CK90" s="132">
        <f t="shared" si="218"/>
        <v>1.67393466452452E-2</v>
      </c>
    </row>
    <row r="91" spans="1:89">
      <c r="A91" s="142" t="s">
        <v>39</v>
      </c>
      <c r="B91" s="199">
        <v>0</v>
      </c>
      <c r="C91" s="193">
        <v>25</v>
      </c>
      <c r="D91" s="194">
        <v>0</v>
      </c>
      <c r="E91" s="195">
        <v>14</v>
      </c>
      <c r="F91" s="192">
        <v>0</v>
      </c>
      <c r="G91" s="196">
        <v>0</v>
      </c>
      <c r="H91" s="194">
        <v>0</v>
      </c>
      <c r="I91" s="195">
        <v>0</v>
      </c>
      <c r="J91" s="192">
        <v>0</v>
      </c>
      <c r="K91" s="196">
        <v>0</v>
      </c>
      <c r="L91" s="194">
        <v>0</v>
      </c>
      <c r="M91" s="192">
        <v>0</v>
      </c>
      <c r="N91" s="197">
        <v>0</v>
      </c>
      <c r="O91" s="200">
        <v>0</v>
      </c>
      <c r="P91" s="192">
        <v>0</v>
      </c>
      <c r="Q91" s="196">
        <v>0</v>
      </c>
      <c r="R91" s="194">
        <v>0</v>
      </c>
      <c r="S91" s="195">
        <v>0</v>
      </c>
      <c r="T91" s="192">
        <v>0</v>
      </c>
      <c r="U91" s="196">
        <v>0</v>
      </c>
      <c r="V91" s="194">
        <v>0</v>
      </c>
      <c r="W91" s="195">
        <v>0</v>
      </c>
      <c r="X91" s="192">
        <v>0</v>
      </c>
      <c r="Y91" s="196">
        <v>0</v>
      </c>
      <c r="Z91" s="194">
        <v>0</v>
      </c>
      <c r="AA91" s="192">
        <v>0</v>
      </c>
      <c r="AB91" s="168">
        <f t="shared" si="199"/>
        <v>0</v>
      </c>
      <c r="AC91" s="169">
        <f t="shared" si="194"/>
        <v>39</v>
      </c>
      <c r="BI91" s="142" t="s">
        <v>39</v>
      </c>
      <c r="BJ91" s="125">
        <f t="shared" ref="BJ91:CK91" si="219">B91/B95</f>
        <v>0</v>
      </c>
      <c r="BK91" s="126">
        <f t="shared" si="219"/>
        <v>8.0934960665609115E-4</v>
      </c>
      <c r="BL91" s="127">
        <f t="shared" si="219"/>
        <v>0</v>
      </c>
      <c r="BM91" s="128">
        <f t="shared" si="219"/>
        <v>9.3023255813953494E-4</v>
      </c>
      <c r="BN91" s="125">
        <f t="shared" si="219"/>
        <v>0</v>
      </c>
      <c r="BO91" s="126">
        <f t="shared" si="219"/>
        <v>0</v>
      </c>
      <c r="BP91" s="127">
        <f t="shared" si="219"/>
        <v>0</v>
      </c>
      <c r="BQ91" s="128">
        <f t="shared" si="219"/>
        <v>0</v>
      </c>
      <c r="BR91" s="125">
        <f t="shared" si="219"/>
        <v>0</v>
      </c>
      <c r="BS91" s="126">
        <f t="shared" si="219"/>
        <v>0</v>
      </c>
      <c r="BT91" s="127">
        <f t="shared" si="219"/>
        <v>0</v>
      </c>
      <c r="BU91" s="125">
        <f t="shared" si="219"/>
        <v>0</v>
      </c>
      <c r="BV91" s="129">
        <f t="shared" si="219"/>
        <v>0</v>
      </c>
      <c r="BW91" s="130">
        <f t="shared" si="219"/>
        <v>0</v>
      </c>
      <c r="BX91" s="125">
        <f t="shared" si="219"/>
        <v>0</v>
      </c>
      <c r="BY91" s="126">
        <f t="shared" si="219"/>
        <v>0</v>
      </c>
      <c r="BZ91" s="127">
        <f t="shared" si="219"/>
        <v>0</v>
      </c>
      <c r="CA91" s="128">
        <f t="shared" si="219"/>
        <v>0</v>
      </c>
      <c r="CB91" s="125">
        <f t="shared" si="219"/>
        <v>0</v>
      </c>
      <c r="CC91" s="126">
        <f t="shared" si="219"/>
        <v>0</v>
      </c>
      <c r="CD91" s="127">
        <f t="shared" si="219"/>
        <v>0</v>
      </c>
      <c r="CE91" s="128">
        <f t="shared" si="219"/>
        <v>0</v>
      </c>
      <c r="CF91" s="125">
        <f t="shared" si="219"/>
        <v>0</v>
      </c>
      <c r="CG91" s="126">
        <f t="shared" si="219"/>
        <v>0</v>
      </c>
      <c r="CH91" s="127">
        <f t="shared" si="219"/>
        <v>0</v>
      </c>
      <c r="CI91" s="125">
        <f t="shared" si="219"/>
        <v>0</v>
      </c>
      <c r="CJ91" s="131">
        <f t="shared" si="219"/>
        <v>0</v>
      </c>
      <c r="CK91" s="132">
        <f t="shared" si="219"/>
        <v>1.4918521918751433E-4</v>
      </c>
    </row>
    <row r="92" spans="1:89">
      <c r="A92" s="133" t="s">
        <v>40</v>
      </c>
      <c r="B92" s="57">
        <v>0</v>
      </c>
      <c r="C92" s="58">
        <v>0</v>
      </c>
      <c r="D92" s="135">
        <v>0</v>
      </c>
      <c r="E92" s="136">
        <v>0</v>
      </c>
      <c r="F92" s="134">
        <v>0</v>
      </c>
      <c r="G92" s="137">
        <v>0</v>
      </c>
      <c r="H92" s="135">
        <v>0</v>
      </c>
      <c r="I92" s="136">
        <v>0</v>
      </c>
      <c r="J92" s="134">
        <v>0</v>
      </c>
      <c r="K92" s="137">
        <v>0</v>
      </c>
      <c r="L92" s="135">
        <v>0</v>
      </c>
      <c r="M92" s="134">
        <v>0</v>
      </c>
      <c r="N92" s="138">
        <v>0</v>
      </c>
      <c r="O92" s="139">
        <v>0</v>
      </c>
      <c r="P92" s="134">
        <v>0</v>
      </c>
      <c r="Q92" s="137">
        <v>0</v>
      </c>
      <c r="R92" s="135">
        <v>0</v>
      </c>
      <c r="S92" s="136">
        <v>0</v>
      </c>
      <c r="T92" s="134">
        <v>0</v>
      </c>
      <c r="U92" s="137">
        <v>0</v>
      </c>
      <c r="V92" s="135">
        <v>0</v>
      </c>
      <c r="W92" s="136">
        <v>0</v>
      </c>
      <c r="X92" s="134">
        <v>0</v>
      </c>
      <c r="Y92" s="137">
        <v>0</v>
      </c>
      <c r="Z92" s="140">
        <v>0</v>
      </c>
      <c r="AA92" s="141">
        <v>0</v>
      </c>
      <c r="AB92" s="168"/>
      <c r="AC92" s="169"/>
      <c r="BI92" s="133" t="s">
        <v>40</v>
      </c>
      <c r="BJ92" s="125">
        <f t="shared" ref="BJ92:CK92" si="220">B92/B95</f>
        <v>0</v>
      </c>
      <c r="BK92" s="126">
        <f t="shared" si="220"/>
        <v>0</v>
      </c>
      <c r="BL92" s="127">
        <f t="shared" si="220"/>
        <v>0</v>
      </c>
      <c r="BM92" s="128">
        <f t="shared" si="220"/>
        <v>0</v>
      </c>
      <c r="BN92" s="125">
        <f t="shared" si="220"/>
        <v>0</v>
      </c>
      <c r="BO92" s="126">
        <f t="shared" si="220"/>
        <v>0</v>
      </c>
      <c r="BP92" s="127">
        <f t="shared" si="220"/>
        <v>0</v>
      </c>
      <c r="BQ92" s="128">
        <f t="shared" si="220"/>
        <v>0</v>
      </c>
      <c r="BR92" s="125">
        <f t="shared" si="220"/>
        <v>0</v>
      </c>
      <c r="BS92" s="126">
        <f t="shared" si="220"/>
        <v>0</v>
      </c>
      <c r="BT92" s="127">
        <f t="shared" si="220"/>
        <v>0</v>
      </c>
      <c r="BU92" s="125">
        <f t="shared" si="220"/>
        <v>0</v>
      </c>
      <c r="BV92" s="129">
        <f t="shared" si="220"/>
        <v>0</v>
      </c>
      <c r="BW92" s="130">
        <f t="shared" si="220"/>
        <v>0</v>
      </c>
      <c r="BX92" s="125">
        <f t="shared" si="220"/>
        <v>0</v>
      </c>
      <c r="BY92" s="126">
        <f t="shared" si="220"/>
        <v>0</v>
      </c>
      <c r="BZ92" s="127">
        <f t="shared" si="220"/>
        <v>0</v>
      </c>
      <c r="CA92" s="128">
        <f t="shared" si="220"/>
        <v>0</v>
      </c>
      <c r="CB92" s="125">
        <f t="shared" si="220"/>
        <v>0</v>
      </c>
      <c r="CC92" s="126">
        <f t="shared" si="220"/>
        <v>0</v>
      </c>
      <c r="CD92" s="127">
        <f t="shared" si="220"/>
        <v>0</v>
      </c>
      <c r="CE92" s="128">
        <f t="shared" si="220"/>
        <v>0</v>
      </c>
      <c r="CF92" s="125">
        <f t="shared" si="220"/>
        <v>0</v>
      </c>
      <c r="CG92" s="126">
        <f t="shared" si="220"/>
        <v>0</v>
      </c>
      <c r="CH92" s="127">
        <f t="shared" si="220"/>
        <v>0</v>
      </c>
      <c r="CI92" s="125">
        <f t="shared" si="220"/>
        <v>0</v>
      </c>
      <c r="CJ92" s="131">
        <f t="shared" si="220"/>
        <v>0</v>
      </c>
      <c r="CK92" s="132">
        <f t="shared" si="220"/>
        <v>0</v>
      </c>
    </row>
    <row r="93" spans="1:89">
      <c r="A93" s="142" t="s">
        <v>41</v>
      </c>
      <c r="B93" s="55"/>
      <c r="C93" s="56"/>
      <c r="D93" s="148"/>
      <c r="E93" s="145"/>
      <c r="F93" s="146"/>
      <c r="G93" s="147"/>
      <c r="H93" s="148"/>
      <c r="I93" s="145"/>
      <c r="J93" s="146"/>
      <c r="K93" s="147"/>
      <c r="L93" s="148"/>
      <c r="M93" s="146"/>
      <c r="N93" s="150"/>
      <c r="O93" s="149"/>
      <c r="P93" s="146"/>
      <c r="Q93" s="147"/>
      <c r="R93" s="148"/>
      <c r="S93" s="145"/>
      <c r="T93" s="146"/>
      <c r="U93" s="147"/>
      <c r="V93" s="148"/>
      <c r="W93" s="145"/>
      <c r="X93" s="146"/>
      <c r="Y93" s="147"/>
      <c r="Z93" s="144"/>
      <c r="AA93" s="143"/>
      <c r="AB93" s="168"/>
      <c r="AC93" s="169"/>
      <c r="BI93" s="142" t="s">
        <v>41</v>
      </c>
      <c r="BJ93" s="125">
        <f t="shared" ref="BJ93:CK93" si="221">B93/B95</f>
        <v>0</v>
      </c>
      <c r="BK93" s="126">
        <f t="shared" si="221"/>
        <v>0</v>
      </c>
      <c r="BL93" s="127">
        <f t="shared" si="221"/>
        <v>0</v>
      </c>
      <c r="BM93" s="128">
        <f t="shared" si="221"/>
        <v>0</v>
      </c>
      <c r="BN93" s="125">
        <f t="shared" si="221"/>
        <v>0</v>
      </c>
      <c r="BO93" s="126">
        <f t="shared" si="221"/>
        <v>0</v>
      </c>
      <c r="BP93" s="127">
        <f t="shared" si="221"/>
        <v>0</v>
      </c>
      <c r="BQ93" s="128">
        <f t="shared" si="221"/>
        <v>0</v>
      </c>
      <c r="BR93" s="125">
        <f t="shared" si="221"/>
        <v>0</v>
      </c>
      <c r="BS93" s="126">
        <f t="shared" si="221"/>
        <v>0</v>
      </c>
      <c r="BT93" s="127">
        <f t="shared" si="221"/>
        <v>0</v>
      </c>
      <c r="BU93" s="125">
        <f t="shared" si="221"/>
        <v>0</v>
      </c>
      <c r="BV93" s="129">
        <f t="shared" si="221"/>
        <v>0</v>
      </c>
      <c r="BW93" s="130">
        <f t="shared" si="221"/>
        <v>0</v>
      </c>
      <c r="BX93" s="125">
        <f t="shared" si="221"/>
        <v>0</v>
      </c>
      <c r="BY93" s="126">
        <f t="shared" si="221"/>
        <v>0</v>
      </c>
      <c r="BZ93" s="127">
        <f t="shared" si="221"/>
        <v>0</v>
      </c>
      <c r="CA93" s="128">
        <f t="shared" si="221"/>
        <v>0</v>
      </c>
      <c r="CB93" s="125">
        <f t="shared" si="221"/>
        <v>0</v>
      </c>
      <c r="CC93" s="126">
        <f t="shared" si="221"/>
        <v>0</v>
      </c>
      <c r="CD93" s="127">
        <f t="shared" si="221"/>
        <v>0</v>
      </c>
      <c r="CE93" s="128">
        <f t="shared" si="221"/>
        <v>0</v>
      </c>
      <c r="CF93" s="125">
        <f t="shared" si="221"/>
        <v>0</v>
      </c>
      <c r="CG93" s="126">
        <f t="shared" si="221"/>
        <v>0</v>
      </c>
      <c r="CH93" s="127">
        <f t="shared" si="221"/>
        <v>0</v>
      </c>
      <c r="CI93" s="125">
        <f t="shared" si="221"/>
        <v>0</v>
      </c>
      <c r="CJ93" s="131">
        <f t="shared" si="221"/>
        <v>0</v>
      </c>
      <c r="CK93" s="132">
        <f t="shared" si="221"/>
        <v>0</v>
      </c>
    </row>
    <row r="94" spans="1:89" ht="14.1" thickBot="1">
      <c r="A94" s="133" t="s">
        <v>19</v>
      </c>
      <c r="B94" s="57"/>
      <c r="C94" s="58"/>
      <c r="D94" s="135"/>
      <c r="E94" s="136"/>
      <c r="F94" s="134"/>
      <c r="G94" s="137"/>
      <c r="H94" s="135"/>
      <c r="I94" s="136"/>
      <c r="J94" s="134"/>
      <c r="K94" s="137"/>
      <c r="L94" s="135"/>
      <c r="M94" s="134"/>
      <c r="N94" s="138"/>
      <c r="O94" s="139"/>
      <c r="P94" s="134"/>
      <c r="Q94" s="137"/>
      <c r="R94" s="135"/>
      <c r="S94" s="136"/>
      <c r="T94" s="134"/>
      <c r="U94" s="137"/>
      <c r="V94" s="135"/>
      <c r="W94" s="136"/>
      <c r="X94" s="134"/>
      <c r="Y94" s="137"/>
      <c r="Z94" s="140"/>
      <c r="AA94" s="141"/>
      <c r="AB94" s="168"/>
      <c r="AC94" s="169"/>
      <c r="BI94" s="133" t="s">
        <v>45</v>
      </c>
      <c r="BJ94" s="125">
        <f t="shared" ref="BJ94:CK94" si="222">B94/B95</f>
        <v>0</v>
      </c>
      <c r="BK94" s="126">
        <f t="shared" si="222"/>
        <v>0</v>
      </c>
      <c r="BL94" s="127">
        <f t="shared" si="222"/>
        <v>0</v>
      </c>
      <c r="BM94" s="128">
        <f t="shared" si="222"/>
        <v>0</v>
      </c>
      <c r="BN94" s="125">
        <f t="shared" si="222"/>
        <v>0</v>
      </c>
      <c r="BO94" s="126">
        <f t="shared" si="222"/>
        <v>0</v>
      </c>
      <c r="BP94" s="127">
        <f t="shared" si="222"/>
        <v>0</v>
      </c>
      <c r="BQ94" s="128">
        <f t="shared" si="222"/>
        <v>0</v>
      </c>
      <c r="BR94" s="125">
        <f t="shared" si="222"/>
        <v>0</v>
      </c>
      <c r="BS94" s="126">
        <f t="shared" si="222"/>
        <v>0</v>
      </c>
      <c r="BT94" s="127">
        <f t="shared" si="222"/>
        <v>0</v>
      </c>
      <c r="BU94" s="125">
        <f t="shared" si="222"/>
        <v>0</v>
      </c>
      <c r="BV94" s="129">
        <f t="shared" si="222"/>
        <v>0</v>
      </c>
      <c r="BW94" s="130">
        <f t="shared" si="222"/>
        <v>0</v>
      </c>
      <c r="BX94" s="125">
        <f t="shared" si="222"/>
        <v>0</v>
      </c>
      <c r="BY94" s="126">
        <f t="shared" si="222"/>
        <v>0</v>
      </c>
      <c r="BZ94" s="127">
        <f t="shared" si="222"/>
        <v>0</v>
      </c>
      <c r="CA94" s="128">
        <f t="shared" si="222"/>
        <v>0</v>
      </c>
      <c r="CB94" s="125">
        <f t="shared" si="222"/>
        <v>0</v>
      </c>
      <c r="CC94" s="126">
        <f t="shared" si="222"/>
        <v>0</v>
      </c>
      <c r="CD94" s="127">
        <f t="shared" si="222"/>
        <v>0</v>
      </c>
      <c r="CE94" s="128">
        <f t="shared" si="222"/>
        <v>0</v>
      </c>
      <c r="CF94" s="125">
        <f t="shared" si="222"/>
        <v>0</v>
      </c>
      <c r="CG94" s="126">
        <f t="shared" si="222"/>
        <v>0</v>
      </c>
      <c r="CH94" s="127">
        <f t="shared" si="222"/>
        <v>0</v>
      </c>
      <c r="CI94" s="125">
        <f t="shared" si="222"/>
        <v>0</v>
      </c>
      <c r="CJ94" s="131">
        <f t="shared" si="222"/>
        <v>0</v>
      </c>
      <c r="CK94" s="132">
        <f t="shared" si="222"/>
        <v>0</v>
      </c>
    </row>
    <row r="95" spans="1:89" ht="15" thickTop="1" thickBot="1">
      <c r="A95" s="294" t="s">
        <v>42</v>
      </c>
      <c r="B95" s="17">
        <f t="shared" ref="B95:AA95" si="223">SUM(B72:B94)</f>
        <v>50284</v>
      </c>
      <c r="C95" s="18">
        <f t="shared" si="223"/>
        <v>30889</v>
      </c>
      <c r="D95" s="17">
        <f t="shared" si="223"/>
        <v>18868</v>
      </c>
      <c r="E95" s="18">
        <f t="shared" si="223"/>
        <v>15050</v>
      </c>
      <c r="F95" s="17">
        <f t="shared" si="223"/>
        <v>7960</v>
      </c>
      <c r="G95" s="18">
        <f t="shared" si="223"/>
        <v>5885</v>
      </c>
      <c r="H95" s="17">
        <f t="shared" si="223"/>
        <v>24168</v>
      </c>
      <c r="I95" s="18">
        <f t="shared" si="223"/>
        <v>34700</v>
      </c>
      <c r="J95" s="17">
        <f t="shared" si="223"/>
        <v>4780</v>
      </c>
      <c r="K95" s="18">
        <f t="shared" si="223"/>
        <v>5961</v>
      </c>
      <c r="L95" s="17">
        <f t="shared" si="223"/>
        <v>8909</v>
      </c>
      <c r="M95" s="18">
        <f t="shared" si="223"/>
        <v>18001</v>
      </c>
      <c r="N95" s="17">
        <f t="shared" si="223"/>
        <v>22670</v>
      </c>
      <c r="O95" s="18">
        <f t="shared" si="223"/>
        <v>30508</v>
      </c>
      <c r="P95" s="17">
        <f t="shared" si="223"/>
        <v>13059</v>
      </c>
      <c r="Q95" s="18">
        <f t="shared" si="223"/>
        <v>15982</v>
      </c>
      <c r="R95" s="17">
        <f t="shared" si="223"/>
        <v>17480</v>
      </c>
      <c r="S95" s="18">
        <f t="shared" si="223"/>
        <v>19425</v>
      </c>
      <c r="T95" s="17">
        <f t="shared" si="223"/>
        <v>6919</v>
      </c>
      <c r="U95" s="18">
        <f t="shared" si="223"/>
        <v>8290</v>
      </c>
      <c r="V95" s="17">
        <f t="shared" si="223"/>
        <v>20430</v>
      </c>
      <c r="W95" s="18">
        <f t="shared" si="223"/>
        <v>23822</v>
      </c>
      <c r="X95" s="17">
        <f t="shared" si="223"/>
        <v>18065</v>
      </c>
      <c r="Y95" s="18">
        <f t="shared" si="223"/>
        <v>11998</v>
      </c>
      <c r="Z95" s="17">
        <f t="shared" si="223"/>
        <v>48383</v>
      </c>
      <c r="AA95" s="18">
        <f t="shared" si="223"/>
        <v>40909</v>
      </c>
      <c r="AB95" s="170">
        <f>SUM(AB71:AB94)</f>
        <v>261975</v>
      </c>
      <c r="AC95" s="171">
        <f>SUM(AC71:AC94)</f>
        <v>261420</v>
      </c>
      <c r="BI95" s="294" t="s">
        <v>42</v>
      </c>
      <c r="BJ95" s="151">
        <f t="shared" ref="BJ95:CK95" si="224">SUM(BJ71:BJ94)</f>
        <v>1</v>
      </c>
      <c r="BK95" s="152">
        <f t="shared" si="224"/>
        <v>1</v>
      </c>
      <c r="BL95" s="151">
        <f t="shared" si="224"/>
        <v>0.99999999999999989</v>
      </c>
      <c r="BM95" s="152">
        <f t="shared" si="224"/>
        <v>1</v>
      </c>
      <c r="BN95" s="151">
        <f t="shared" si="224"/>
        <v>1</v>
      </c>
      <c r="BO95" s="152">
        <f t="shared" si="224"/>
        <v>1</v>
      </c>
      <c r="BP95" s="151">
        <f t="shared" si="224"/>
        <v>1.0000000000000002</v>
      </c>
      <c r="BQ95" s="152">
        <f t="shared" si="224"/>
        <v>1</v>
      </c>
      <c r="BR95" s="151">
        <f t="shared" si="224"/>
        <v>1.0000000000000002</v>
      </c>
      <c r="BS95" s="152">
        <f t="shared" si="224"/>
        <v>1</v>
      </c>
      <c r="BT95" s="151">
        <f t="shared" si="224"/>
        <v>1.0000000000000002</v>
      </c>
      <c r="BU95" s="152">
        <f t="shared" si="224"/>
        <v>1</v>
      </c>
      <c r="BV95" s="151">
        <f t="shared" si="224"/>
        <v>0.99999999999999978</v>
      </c>
      <c r="BW95" s="152">
        <f t="shared" si="224"/>
        <v>0.99999999999999989</v>
      </c>
      <c r="BX95" s="151">
        <f t="shared" si="224"/>
        <v>1</v>
      </c>
      <c r="BY95" s="152">
        <f t="shared" si="224"/>
        <v>0.99999999999999989</v>
      </c>
      <c r="BZ95" s="151">
        <f t="shared" si="224"/>
        <v>1</v>
      </c>
      <c r="CA95" s="152">
        <f t="shared" si="224"/>
        <v>1</v>
      </c>
      <c r="CB95" s="151">
        <f t="shared" si="224"/>
        <v>1</v>
      </c>
      <c r="CC95" s="152">
        <f t="shared" si="224"/>
        <v>1</v>
      </c>
      <c r="CD95" s="151">
        <f t="shared" si="224"/>
        <v>1</v>
      </c>
      <c r="CE95" s="152">
        <f t="shared" si="224"/>
        <v>0.99999999999999989</v>
      </c>
      <c r="CF95" s="151">
        <f t="shared" si="224"/>
        <v>1.0000000000000002</v>
      </c>
      <c r="CG95" s="152">
        <f t="shared" si="224"/>
        <v>0.99999999999999978</v>
      </c>
      <c r="CH95" s="151">
        <f t="shared" si="224"/>
        <v>1</v>
      </c>
      <c r="CI95" s="152">
        <f t="shared" si="224"/>
        <v>0.99999999999999989</v>
      </c>
      <c r="CJ95" s="151">
        <f t="shared" si="224"/>
        <v>0.99999999999999989</v>
      </c>
      <c r="CK95" s="152">
        <f t="shared" si="224"/>
        <v>1</v>
      </c>
    </row>
    <row r="96" spans="1:89" ht="14.1" thickTop="1">
      <c r="A96" s="183"/>
    </row>
    <row r="98" spans="1:89">
      <c r="A98" s="318">
        <f>+A67+1</f>
        <v>43834</v>
      </c>
      <c r="B98" s="318"/>
      <c r="C98" s="318"/>
      <c r="D98" s="318"/>
      <c r="BI98" s="313">
        <f>+BI67+1</f>
        <v>43834</v>
      </c>
      <c r="BJ98" s="313"/>
      <c r="BK98" s="313"/>
      <c r="BL98" s="313"/>
    </row>
    <row r="99" spans="1:89" ht="14.1" thickBot="1">
      <c r="AE99" t="s">
        <v>49</v>
      </c>
    </row>
    <row r="100" spans="1:89" ht="15" thickTop="1" thickBot="1">
      <c r="A100" s="314" t="s">
        <v>2</v>
      </c>
      <c r="B100" s="311" t="s">
        <v>3</v>
      </c>
      <c r="C100" s="312"/>
      <c r="D100" s="311" t="s">
        <v>4</v>
      </c>
      <c r="E100" s="312"/>
      <c r="F100" s="311" t="s">
        <v>5</v>
      </c>
      <c r="G100" s="312"/>
      <c r="H100" s="311" t="s">
        <v>6</v>
      </c>
      <c r="I100" s="312"/>
      <c r="J100" s="311" t="s">
        <v>7</v>
      </c>
      <c r="K100" s="312"/>
      <c r="L100" s="311" t="s">
        <v>8</v>
      </c>
      <c r="M100" s="312"/>
      <c r="N100" s="311" t="s">
        <v>9</v>
      </c>
      <c r="O100" s="312"/>
      <c r="P100" s="311" t="s">
        <v>10</v>
      </c>
      <c r="Q100" s="312"/>
      <c r="R100" s="311" t="s">
        <v>11</v>
      </c>
      <c r="S100" s="312"/>
      <c r="T100" s="311" t="s">
        <v>12</v>
      </c>
      <c r="U100" s="312"/>
      <c r="V100" s="311" t="s">
        <v>13</v>
      </c>
      <c r="W100" s="312"/>
      <c r="X100" s="311" t="s">
        <v>14</v>
      </c>
      <c r="Y100" s="312"/>
      <c r="Z100" s="297" t="s">
        <v>15</v>
      </c>
      <c r="AA100" s="298"/>
      <c r="AB100" s="316" t="s">
        <v>16</v>
      </c>
      <c r="AC100" s="317"/>
      <c r="AE100" s="309" t="s">
        <v>2</v>
      </c>
      <c r="AF100" s="303" t="s">
        <v>3</v>
      </c>
      <c r="AG100" s="304"/>
      <c r="AH100" s="303" t="s">
        <v>4</v>
      </c>
      <c r="AI100" s="304"/>
      <c r="AJ100" s="303" t="s">
        <v>5</v>
      </c>
      <c r="AK100" s="304"/>
      <c r="AL100" s="303" t="s">
        <v>6</v>
      </c>
      <c r="AM100" s="304"/>
      <c r="AN100" s="303" t="s">
        <v>7</v>
      </c>
      <c r="AO100" s="304"/>
      <c r="AP100" s="303" t="s">
        <v>8</v>
      </c>
      <c r="AQ100" s="304"/>
      <c r="AR100" s="303" t="s">
        <v>9</v>
      </c>
      <c r="AS100" s="304"/>
      <c r="AT100" s="303" t="s">
        <v>10</v>
      </c>
      <c r="AU100" s="304"/>
      <c r="AV100" s="303" t="s">
        <v>11</v>
      </c>
      <c r="AW100" s="304"/>
      <c r="AX100" s="303" t="s">
        <v>12</v>
      </c>
      <c r="AY100" s="304"/>
      <c r="AZ100" s="303" t="s">
        <v>13</v>
      </c>
      <c r="BA100" s="304"/>
      <c r="BB100" s="303" t="s">
        <v>14</v>
      </c>
      <c r="BC100" s="304"/>
      <c r="BD100" s="305" t="s">
        <v>15</v>
      </c>
      <c r="BE100" s="306"/>
      <c r="BF100" s="307" t="s">
        <v>16</v>
      </c>
      <c r="BG100" s="308"/>
      <c r="BI100" s="314" t="s">
        <v>2</v>
      </c>
      <c r="BJ100" s="311" t="s">
        <v>3</v>
      </c>
      <c r="BK100" s="312"/>
      <c r="BL100" s="311" t="s">
        <v>4</v>
      </c>
      <c r="BM100" s="312"/>
      <c r="BN100" s="311" t="s">
        <v>5</v>
      </c>
      <c r="BO100" s="312"/>
      <c r="BP100" s="311" t="s">
        <v>6</v>
      </c>
      <c r="BQ100" s="312"/>
      <c r="BR100" s="311" t="s">
        <v>7</v>
      </c>
      <c r="BS100" s="312"/>
      <c r="BT100" s="311" t="s">
        <v>8</v>
      </c>
      <c r="BU100" s="312"/>
      <c r="BV100" s="311" t="s">
        <v>9</v>
      </c>
      <c r="BW100" s="312"/>
      <c r="BX100" s="311" t="s">
        <v>10</v>
      </c>
      <c r="BY100" s="312"/>
      <c r="BZ100" s="311" t="s">
        <v>11</v>
      </c>
      <c r="CA100" s="312"/>
      <c r="CB100" s="311" t="s">
        <v>12</v>
      </c>
      <c r="CC100" s="312"/>
      <c r="CD100" s="311" t="s">
        <v>13</v>
      </c>
      <c r="CE100" s="312"/>
      <c r="CF100" s="311" t="s">
        <v>14</v>
      </c>
      <c r="CG100" s="312"/>
      <c r="CH100" s="297" t="s">
        <v>15</v>
      </c>
      <c r="CI100" s="298"/>
      <c r="CJ100" s="311" t="s">
        <v>16</v>
      </c>
      <c r="CK100" s="312"/>
    </row>
    <row r="101" spans="1:89" ht="15" thickTop="1" thickBot="1">
      <c r="A101" s="315"/>
      <c r="B101" s="112" t="s">
        <v>17</v>
      </c>
      <c r="C101" s="113" t="s">
        <v>18</v>
      </c>
      <c r="D101" s="114" t="s">
        <v>17</v>
      </c>
      <c r="E101" s="115" t="s">
        <v>18</v>
      </c>
      <c r="F101" s="112" t="s">
        <v>17</v>
      </c>
      <c r="G101" s="113" t="s">
        <v>18</v>
      </c>
      <c r="H101" s="114" t="s">
        <v>17</v>
      </c>
      <c r="I101" s="115" t="s">
        <v>18</v>
      </c>
      <c r="J101" s="112" t="s">
        <v>17</v>
      </c>
      <c r="K101" s="113" t="s">
        <v>18</v>
      </c>
      <c r="L101" s="114" t="s">
        <v>17</v>
      </c>
      <c r="M101" s="112" t="s">
        <v>18</v>
      </c>
      <c r="N101" s="116" t="s">
        <v>17</v>
      </c>
      <c r="O101" s="117" t="s">
        <v>18</v>
      </c>
      <c r="P101" s="112" t="s">
        <v>17</v>
      </c>
      <c r="Q101" s="113" t="s">
        <v>18</v>
      </c>
      <c r="R101" s="114" t="s">
        <v>17</v>
      </c>
      <c r="S101" s="115" t="s">
        <v>18</v>
      </c>
      <c r="T101" s="112" t="s">
        <v>17</v>
      </c>
      <c r="U101" s="113" t="s">
        <v>18</v>
      </c>
      <c r="V101" s="114" t="s">
        <v>17</v>
      </c>
      <c r="W101" s="115" t="s">
        <v>18</v>
      </c>
      <c r="X101" s="112" t="s">
        <v>17</v>
      </c>
      <c r="Y101" s="113" t="s">
        <v>18</v>
      </c>
      <c r="Z101" s="25" t="s">
        <v>17</v>
      </c>
      <c r="AA101" s="118" t="s">
        <v>18</v>
      </c>
      <c r="AB101" s="172" t="s">
        <v>17</v>
      </c>
      <c r="AC101" s="173" t="s">
        <v>18</v>
      </c>
      <c r="AE101" s="310"/>
      <c r="AF101" s="235" t="s">
        <v>17</v>
      </c>
      <c r="AG101" s="236" t="s">
        <v>18</v>
      </c>
      <c r="AH101" s="237" t="s">
        <v>17</v>
      </c>
      <c r="AI101" s="238" t="s">
        <v>18</v>
      </c>
      <c r="AJ101" s="235" t="s">
        <v>17</v>
      </c>
      <c r="AK101" s="236" t="s">
        <v>18</v>
      </c>
      <c r="AL101" s="237" t="s">
        <v>17</v>
      </c>
      <c r="AM101" s="238" t="s">
        <v>18</v>
      </c>
      <c r="AN101" s="235" t="s">
        <v>17</v>
      </c>
      <c r="AO101" s="236" t="s">
        <v>18</v>
      </c>
      <c r="AP101" s="237" t="s">
        <v>17</v>
      </c>
      <c r="AQ101" s="235" t="s">
        <v>18</v>
      </c>
      <c r="AR101" s="239" t="s">
        <v>17</v>
      </c>
      <c r="AS101" s="240" t="s">
        <v>18</v>
      </c>
      <c r="AT101" s="235" t="s">
        <v>17</v>
      </c>
      <c r="AU101" s="236" t="s">
        <v>18</v>
      </c>
      <c r="AV101" s="237" t="s">
        <v>17</v>
      </c>
      <c r="AW101" s="238" t="s">
        <v>18</v>
      </c>
      <c r="AX101" s="235" t="s">
        <v>17</v>
      </c>
      <c r="AY101" s="236" t="s">
        <v>18</v>
      </c>
      <c r="AZ101" s="237" t="s">
        <v>17</v>
      </c>
      <c r="BA101" s="238" t="s">
        <v>18</v>
      </c>
      <c r="BB101" s="235" t="s">
        <v>17</v>
      </c>
      <c r="BC101" s="236" t="s">
        <v>18</v>
      </c>
      <c r="BD101" s="241" t="s">
        <v>17</v>
      </c>
      <c r="BE101" s="242" t="s">
        <v>18</v>
      </c>
      <c r="BF101" s="243" t="s">
        <v>17</v>
      </c>
      <c r="BG101" s="244" t="s">
        <v>18</v>
      </c>
      <c r="BI101" s="315"/>
      <c r="BJ101" s="112" t="s">
        <v>17</v>
      </c>
      <c r="BK101" s="113" t="s">
        <v>18</v>
      </c>
      <c r="BL101" s="114" t="s">
        <v>17</v>
      </c>
      <c r="BM101" s="115" t="s">
        <v>18</v>
      </c>
      <c r="BN101" s="112" t="s">
        <v>17</v>
      </c>
      <c r="BO101" s="113" t="s">
        <v>18</v>
      </c>
      <c r="BP101" s="114" t="s">
        <v>17</v>
      </c>
      <c r="BQ101" s="115" t="s">
        <v>18</v>
      </c>
      <c r="BR101" s="112" t="s">
        <v>17</v>
      </c>
      <c r="BS101" s="113" t="s">
        <v>18</v>
      </c>
      <c r="BT101" s="114" t="s">
        <v>17</v>
      </c>
      <c r="BU101" s="112" t="s">
        <v>18</v>
      </c>
      <c r="BV101" s="116" t="s">
        <v>17</v>
      </c>
      <c r="BW101" s="117" t="s">
        <v>18</v>
      </c>
      <c r="BX101" s="112" t="s">
        <v>17</v>
      </c>
      <c r="BY101" s="113" t="s">
        <v>18</v>
      </c>
      <c r="BZ101" s="114" t="s">
        <v>17</v>
      </c>
      <c r="CA101" s="115" t="s">
        <v>18</v>
      </c>
      <c r="CB101" s="112" t="s">
        <v>17</v>
      </c>
      <c r="CC101" s="113" t="s">
        <v>18</v>
      </c>
      <c r="CD101" s="114" t="s">
        <v>17</v>
      </c>
      <c r="CE101" s="115" t="s">
        <v>18</v>
      </c>
      <c r="CF101" s="112" t="s">
        <v>17</v>
      </c>
      <c r="CG101" s="113" t="s">
        <v>18</v>
      </c>
      <c r="CH101" s="25" t="s">
        <v>17</v>
      </c>
      <c r="CI101" s="118" t="s">
        <v>18</v>
      </c>
      <c r="CJ101" s="116" t="s">
        <v>17</v>
      </c>
      <c r="CK101" s="117" t="s">
        <v>18</v>
      </c>
    </row>
    <row r="102" spans="1:89" ht="14.1" thickTop="1">
      <c r="A102" s="121" t="s">
        <v>19</v>
      </c>
      <c r="B102" s="122"/>
      <c r="C102" s="182"/>
      <c r="D102" s="123"/>
      <c r="E102" s="176"/>
      <c r="F102" s="122"/>
      <c r="G102" s="124"/>
      <c r="H102" s="123"/>
      <c r="I102" s="176"/>
      <c r="J102" s="122"/>
      <c r="K102" s="124"/>
      <c r="L102" s="123"/>
      <c r="M102" s="122"/>
      <c r="N102" s="175"/>
      <c r="O102" s="177"/>
      <c r="P102" s="122"/>
      <c r="Q102" s="124"/>
      <c r="R102" s="123"/>
      <c r="S102" s="176"/>
      <c r="T102" s="122"/>
      <c r="U102" s="124"/>
      <c r="V102" s="123"/>
      <c r="W102" s="176"/>
      <c r="X102" s="122"/>
      <c r="Y102" s="124"/>
      <c r="Z102" s="180"/>
      <c r="AA102" s="181"/>
      <c r="AB102" s="166">
        <f>B102+D102+F102+H102+J102+L102+N102+P102+R102+T102+V102+X102+Z102</f>
        <v>0</v>
      </c>
      <c r="AC102" s="167">
        <f>C102+E102+G102+I102+K102+M102+O102+Q102+S102+U102+W102+Y102+AA102</f>
        <v>0</v>
      </c>
      <c r="AE102" s="246" t="str">
        <f>$AE$9</f>
        <v>07:00 - 07:59</v>
      </c>
      <c r="AF102" s="247">
        <f>SUMIF($A$9:$A$32,$AE102,B$102:B$125)</f>
        <v>2402</v>
      </c>
      <c r="AG102" s="248">
        <f t="shared" ref="AG102:AV104" si="225">SUMIF($A$9:$A$32,$AE102,C$102:C$125)</f>
        <v>719</v>
      </c>
      <c r="AH102" s="249">
        <f t="shared" si="225"/>
        <v>764</v>
      </c>
      <c r="AI102" s="250">
        <f t="shared" si="225"/>
        <v>534</v>
      </c>
      <c r="AJ102" s="247">
        <f t="shared" si="225"/>
        <v>257</v>
      </c>
      <c r="AK102" s="251">
        <f t="shared" si="225"/>
        <v>194</v>
      </c>
      <c r="AL102" s="249">
        <f t="shared" si="225"/>
        <v>831</v>
      </c>
      <c r="AM102" s="250">
        <f t="shared" si="225"/>
        <v>1165</v>
      </c>
      <c r="AN102" s="247">
        <f t="shared" si="225"/>
        <v>83</v>
      </c>
      <c r="AO102" s="251">
        <f t="shared" si="225"/>
        <v>273</v>
      </c>
      <c r="AP102" s="249">
        <f t="shared" si="225"/>
        <v>171</v>
      </c>
      <c r="AQ102" s="247">
        <f t="shared" si="225"/>
        <v>614</v>
      </c>
      <c r="AR102" s="252">
        <f t="shared" si="225"/>
        <v>889</v>
      </c>
      <c r="AS102" s="253">
        <f t="shared" si="225"/>
        <v>1327</v>
      </c>
      <c r="AT102" s="247">
        <f t="shared" si="225"/>
        <v>542</v>
      </c>
      <c r="AU102" s="251">
        <f t="shared" si="225"/>
        <v>556</v>
      </c>
      <c r="AV102" s="249">
        <f t="shared" si="225"/>
        <v>814</v>
      </c>
      <c r="AW102" s="250">
        <f t="shared" ref="AW102:BE104" si="226">SUMIF($A$9:$A$32,$AE102,S$102:S$125)</f>
        <v>752</v>
      </c>
      <c r="AX102" s="247">
        <f t="shared" si="226"/>
        <v>143</v>
      </c>
      <c r="AY102" s="251">
        <f t="shared" si="226"/>
        <v>394</v>
      </c>
      <c r="AZ102" s="249">
        <f t="shared" si="226"/>
        <v>722</v>
      </c>
      <c r="BA102" s="250">
        <f t="shared" si="226"/>
        <v>816</v>
      </c>
      <c r="BB102" s="247">
        <f t="shared" si="226"/>
        <v>688</v>
      </c>
      <c r="BC102" s="251">
        <f t="shared" si="226"/>
        <v>636</v>
      </c>
      <c r="BD102" s="20">
        <f t="shared" si="226"/>
        <v>1902</v>
      </c>
      <c r="BE102" s="254">
        <f t="shared" si="226"/>
        <v>1490</v>
      </c>
      <c r="BF102" s="255">
        <f>AF102+AH102+AJ102+AL102+AN102+AP102+AR102+AT102+AV102+AX102+AZ102+BB102+BD102</f>
        <v>10208</v>
      </c>
      <c r="BG102" s="256">
        <f>AG102+AI102+AK102+AM102+AO102+AQ102+AS102+AU102+AW102+AY102+BA102+BC102+BE102</f>
        <v>9470</v>
      </c>
      <c r="BI102" s="121" t="s">
        <v>19</v>
      </c>
      <c r="BJ102" s="125">
        <f>B102/B126</f>
        <v>0</v>
      </c>
      <c r="BK102" s="126">
        <f t="shared" ref="BK102" si="227">C102/C126</f>
        <v>0</v>
      </c>
      <c r="BL102" s="127">
        <f t="shared" ref="BL102" si="228">D102/D126</f>
        <v>0</v>
      </c>
      <c r="BM102" s="128">
        <f t="shared" ref="BM102" si="229">E102/E126</f>
        <v>0</v>
      </c>
      <c r="BN102" s="125">
        <f t="shared" ref="BN102" si="230">F102/F126</f>
        <v>0</v>
      </c>
      <c r="BO102" s="126">
        <f t="shared" ref="BO102" si="231">G102/G126</f>
        <v>0</v>
      </c>
      <c r="BP102" s="127">
        <f t="shared" ref="BP102" si="232">H102/H126</f>
        <v>0</v>
      </c>
      <c r="BQ102" s="128">
        <f t="shared" ref="BQ102" si="233">I102/I126</f>
        <v>0</v>
      </c>
      <c r="BR102" s="125">
        <f t="shared" ref="BR102" si="234">J102/J126</f>
        <v>0</v>
      </c>
      <c r="BS102" s="126">
        <f t="shared" ref="BS102" si="235">K102/K126</f>
        <v>0</v>
      </c>
      <c r="BT102" s="127">
        <f t="shared" ref="BT102" si="236">L102/L126</f>
        <v>0</v>
      </c>
      <c r="BU102" s="125">
        <f t="shared" ref="BU102" si="237">M102/M126</f>
        <v>0</v>
      </c>
      <c r="BV102" s="129">
        <f t="shared" ref="BV102" si="238">N102/N126</f>
        <v>0</v>
      </c>
      <c r="BW102" s="130">
        <f t="shared" ref="BW102" si="239">O102/O126</f>
        <v>0</v>
      </c>
      <c r="BX102" s="125">
        <f t="shared" ref="BX102" si="240">P102/P126</f>
        <v>0</v>
      </c>
      <c r="BY102" s="126">
        <f t="shared" ref="BY102" si="241">Q102/Q126</f>
        <v>0</v>
      </c>
      <c r="BZ102" s="127">
        <f t="shared" ref="BZ102" si="242">R102/R126</f>
        <v>0</v>
      </c>
      <c r="CA102" s="128">
        <f t="shared" ref="CA102" si="243">S102/S126</f>
        <v>0</v>
      </c>
      <c r="CB102" s="125">
        <f t="shared" ref="CB102" si="244">T102/T126</f>
        <v>0</v>
      </c>
      <c r="CC102" s="126">
        <f t="shared" ref="CC102" si="245">U102/U126</f>
        <v>0</v>
      </c>
      <c r="CD102" s="127">
        <f t="shared" ref="CD102" si="246">V102/V126</f>
        <v>0</v>
      </c>
      <c r="CE102" s="128">
        <f t="shared" ref="CE102" si="247">W102/W126</f>
        <v>0</v>
      </c>
      <c r="CF102" s="125">
        <f t="shared" ref="CF102" si="248">X102/X126</f>
        <v>0</v>
      </c>
      <c r="CG102" s="126">
        <f t="shared" ref="CG102" si="249">Y102/Y126</f>
        <v>0</v>
      </c>
      <c r="CH102" s="127">
        <f t="shared" ref="CH102" si="250">Z102/Z126</f>
        <v>0</v>
      </c>
      <c r="CI102" s="125">
        <f t="shared" ref="CI102" si="251">AA102/AA126</f>
        <v>0</v>
      </c>
      <c r="CJ102" s="131">
        <f t="shared" ref="CJ102" si="252">AB102/AB126</f>
        <v>0</v>
      </c>
      <c r="CK102" s="132">
        <f t="shared" ref="CK102" si="253">AC102/AC126</f>
        <v>0</v>
      </c>
    </row>
    <row r="103" spans="1:89">
      <c r="A103" s="133" t="s">
        <v>20</v>
      </c>
      <c r="B103" s="185">
        <v>236</v>
      </c>
      <c r="C103" s="186">
        <v>0</v>
      </c>
      <c r="D103" s="187">
        <v>65</v>
      </c>
      <c r="E103" s="188">
        <v>0</v>
      </c>
      <c r="F103" s="185">
        <v>24</v>
      </c>
      <c r="G103" s="189">
        <v>0</v>
      </c>
      <c r="H103" s="187">
        <v>137</v>
      </c>
      <c r="I103" s="188">
        <v>2</v>
      </c>
      <c r="J103" s="185">
        <v>6</v>
      </c>
      <c r="K103" s="189">
        <v>3</v>
      </c>
      <c r="L103" s="187">
        <v>3</v>
      </c>
      <c r="M103" s="185">
        <v>0</v>
      </c>
      <c r="N103" s="190">
        <v>21</v>
      </c>
      <c r="O103" s="191">
        <v>0</v>
      </c>
      <c r="P103" s="185">
        <v>5</v>
      </c>
      <c r="Q103" s="189">
        <v>0</v>
      </c>
      <c r="R103" s="187">
        <v>5</v>
      </c>
      <c r="S103" s="188">
        <v>0</v>
      </c>
      <c r="T103" s="185">
        <v>0</v>
      </c>
      <c r="U103" s="189">
        <v>0</v>
      </c>
      <c r="V103" s="187">
        <v>0</v>
      </c>
      <c r="W103" s="188">
        <v>0</v>
      </c>
      <c r="X103" s="185">
        <v>0</v>
      </c>
      <c r="Y103" s="189">
        <v>0</v>
      </c>
      <c r="Z103" s="187">
        <v>0</v>
      </c>
      <c r="AA103" s="185">
        <v>0</v>
      </c>
      <c r="AB103" s="168">
        <f t="shared" ref="AB103:AB104" si="254">B103+D103+F103+H103+J103+L103+N103+P103+R103+T103+V103+X103+Z103</f>
        <v>502</v>
      </c>
      <c r="AC103" s="169">
        <f t="shared" ref="AC103:AC123" si="255">C103+E103+G103+I103+K103+M103+O103+Q103+S103+U103+W103+Y103+AA103</f>
        <v>5</v>
      </c>
      <c r="AE103" s="258" t="str">
        <f>$AE$10</f>
        <v>08:00 - 08:59</v>
      </c>
      <c r="AF103" s="247">
        <f>SUMIF($A$9:$A$32,$AE103,B$102:B$125)</f>
        <v>2769</v>
      </c>
      <c r="AG103" s="259">
        <f t="shared" si="225"/>
        <v>938</v>
      </c>
      <c r="AH103" s="260">
        <f t="shared" si="225"/>
        <v>922</v>
      </c>
      <c r="AI103" s="261">
        <f t="shared" si="225"/>
        <v>537</v>
      </c>
      <c r="AJ103" s="262">
        <f t="shared" si="225"/>
        <v>312</v>
      </c>
      <c r="AK103" s="263">
        <f t="shared" si="225"/>
        <v>233</v>
      </c>
      <c r="AL103" s="260">
        <f t="shared" si="225"/>
        <v>941</v>
      </c>
      <c r="AM103" s="261">
        <f t="shared" si="225"/>
        <v>1386</v>
      </c>
      <c r="AN103" s="262">
        <f t="shared" si="225"/>
        <v>96</v>
      </c>
      <c r="AO103" s="263">
        <f t="shared" si="225"/>
        <v>350</v>
      </c>
      <c r="AP103" s="260">
        <f t="shared" si="225"/>
        <v>140</v>
      </c>
      <c r="AQ103" s="262">
        <f t="shared" si="225"/>
        <v>916</v>
      </c>
      <c r="AR103" s="264">
        <f t="shared" si="225"/>
        <v>936</v>
      </c>
      <c r="AS103" s="265">
        <f t="shared" si="225"/>
        <v>1622</v>
      </c>
      <c r="AT103" s="262">
        <f t="shared" si="225"/>
        <v>570</v>
      </c>
      <c r="AU103" s="263">
        <f t="shared" si="225"/>
        <v>724</v>
      </c>
      <c r="AV103" s="260">
        <f t="shared" si="225"/>
        <v>919</v>
      </c>
      <c r="AW103" s="261">
        <f t="shared" si="226"/>
        <v>731</v>
      </c>
      <c r="AX103" s="262">
        <f t="shared" si="226"/>
        <v>179</v>
      </c>
      <c r="AY103" s="263">
        <f t="shared" si="226"/>
        <v>358</v>
      </c>
      <c r="AZ103" s="260">
        <f t="shared" si="226"/>
        <v>572</v>
      </c>
      <c r="BA103" s="261">
        <f t="shared" si="226"/>
        <v>1020</v>
      </c>
      <c r="BB103" s="262">
        <f t="shared" si="226"/>
        <v>653</v>
      </c>
      <c r="BC103" s="263">
        <f t="shared" si="226"/>
        <v>700</v>
      </c>
      <c r="BD103" s="260">
        <f t="shared" si="226"/>
        <v>2098</v>
      </c>
      <c r="BE103" s="262">
        <f t="shared" si="226"/>
        <v>1601</v>
      </c>
      <c r="BF103" s="266">
        <f>SUM(AF103,AH103,AJ103,AL103,AN103,AP103,AR103,AT103,AV103,AX103,AZ103,BB103,BD103)</f>
        <v>11107</v>
      </c>
      <c r="BG103" s="16">
        <f>SUM(AG103,AI103,AK103,AM103,AO103,AQ103,AS103,AU103,AW103,AY103,BA103,BC103,BE103)</f>
        <v>11116</v>
      </c>
      <c r="BI103" s="133" t="s">
        <v>20</v>
      </c>
      <c r="BJ103" s="125">
        <f>B103/B126</f>
        <v>6.9849350341847456E-3</v>
      </c>
      <c r="BK103" s="126">
        <f t="shared" ref="BK103" si="256">C103/C126</f>
        <v>0</v>
      </c>
      <c r="BL103" s="127">
        <f t="shared" ref="BL103" si="257">D103/D126</f>
        <v>5.0920485703094395E-3</v>
      </c>
      <c r="BM103" s="128">
        <f t="shared" ref="BM103" si="258">E103/E126</f>
        <v>0</v>
      </c>
      <c r="BN103" s="125">
        <f t="shared" ref="BN103" si="259">F103/F126</f>
        <v>4.9792531120331947E-3</v>
      </c>
      <c r="BO103" s="126">
        <f t="shared" ref="BO103" si="260">G103/G126</f>
        <v>0</v>
      </c>
      <c r="BP103" s="127">
        <f t="shared" ref="BP103" si="261">H103/H126</f>
        <v>6.3812939587311939E-3</v>
      </c>
      <c r="BQ103" s="128">
        <f t="shared" ref="BQ103" si="262">I103/I126</f>
        <v>6.9338510608792125E-5</v>
      </c>
      <c r="BR103" s="125">
        <f t="shared" ref="BR103" si="263">J103/J126</f>
        <v>2.2667170381564035E-3</v>
      </c>
      <c r="BS103" s="126">
        <f t="shared" ref="BS103" si="264">K103/K126</f>
        <v>8.0385852090032153E-4</v>
      </c>
      <c r="BT103" s="127">
        <f t="shared" ref="BT103" si="265">L103/L126</f>
        <v>6.3707793586748778E-4</v>
      </c>
      <c r="BU103" s="125">
        <f t="shared" ref="BU103" si="266">M103/M126</f>
        <v>0</v>
      </c>
      <c r="BV103" s="129">
        <f t="shared" ref="BV103" si="267">N103/N126</f>
        <v>1.204473759678807E-3</v>
      </c>
      <c r="BW103" s="130">
        <f t="shared" ref="BW103" si="268">O103/O126</f>
        <v>0</v>
      </c>
      <c r="BX103" s="125">
        <f t="shared" ref="BX103" si="269">P103/P126</f>
        <v>5.2803886366036543E-4</v>
      </c>
      <c r="BY103" s="126">
        <f t="shared" ref="BY103" si="270">Q103/Q126</f>
        <v>0</v>
      </c>
      <c r="BZ103" s="127">
        <f t="shared" ref="BZ103" si="271">R103/R126</f>
        <v>3.3797485467081248E-4</v>
      </c>
      <c r="CA103" s="128">
        <f t="shared" ref="CA103" si="272">S103/S126</f>
        <v>0</v>
      </c>
      <c r="CB103" s="125">
        <f t="shared" ref="CB103" si="273">T103/T126</f>
        <v>0</v>
      </c>
      <c r="CC103" s="126">
        <f t="shared" ref="CC103" si="274">U103/U126</f>
        <v>0</v>
      </c>
      <c r="CD103" s="127">
        <f t="shared" ref="CD103" si="275">V103/V126</f>
        <v>0</v>
      </c>
      <c r="CE103" s="128">
        <f t="shared" ref="CE103" si="276">W103/W126</f>
        <v>0</v>
      </c>
      <c r="CF103" s="125">
        <f t="shared" ref="CF103" si="277">X103/X126</f>
        <v>0</v>
      </c>
      <c r="CG103" s="126">
        <f t="shared" ref="CG103" si="278">Y103/Y126</f>
        <v>0</v>
      </c>
      <c r="CH103" s="127">
        <f t="shared" ref="CH103" si="279">Z103/Z126</f>
        <v>0</v>
      </c>
      <c r="CI103" s="125">
        <f t="shared" ref="CI103" si="280">AA103/AA126</f>
        <v>0</v>
      </c>
      <c r="CJ103" s="131">
        <f t="shared" ref="CJ103" si="281">AB103/AB126</f>
        <v>2.6723449560819802E-3</v>
      </c>
      <c r="CK103" s="132">
        <f t="shared" ref="CK103" si="282">AC103/AC126</f>
        <v>2.6674775798509414E-5</v>
      </c>
    </row>
    <row r="104" spans="1:89" ht="14.1" thickBot="1">
      <c r="A104" s="142" t="s">
        <v>21</v>
      </c>
      <c r="B104" s="192">
        <v>1226</v>
      </c>
      <c r="C104" s="193">
        <v>2</v>
      </c>
      <c r="D104" s="194">
        <v>409</v>
      </c>
      <c r="E104" s="195">
        <v>1</v>
      </c>
      <c r="F104" s="192">
        <v>146</v>
      </c>
      <c r="G104" s="196">
        <v>2</v>
      </c>
      <c r="H104" s="194">
        <v>643</v>
      </c>
      <c r="I104" s="195">
        <v>76</v>
      </c>
      <c r="J104" s="192">
        <v>29</v>
      </c>
      <c r="K104" s="196">
        <v>19</v>
      </c>
      <c r="L104" s="194">
        <v>29</v>
      </c>
      <c r="M104" s="192">
        <v>156</v>
      </c>
      <c r="N104" s="197">
        <v>251</v>
      </c>
      <c r="O104" s="198">
        <v>244</v>
      </c>
      <c r="P104" s="192">
        <v>99</v>
      </c>
      <c r="Q104" s="196">
        <v>142</v>
      </c>
      <c r="R104" s="194">
        <v>160</v>
      </c>
      <c r="S104" s="195">
        <v>176</v>
      </c>
      <c r="T104" s="192">
        <v>26</v>
      </c>
      <c r="U104" s="196">
        <v>119</v>
      </c>
      <c r="V104" s="194">
        <v>104</v>
      </c>
      <c r="W104" s="195">
        <v>211</v>
      </c>
      <c r="X104" s="192">
        <v>149</v>
      </c>
      <c r="Y104" s="196">
        <v>179</v>
      </c>
      <c r="Z104" s="194">
        <v>474</v>
      </c>
      <c r="AA104" s="192">
        <v>393</v>
      </c>
      <c r="AB104" s="168">
        <f t="shared" si="254"/>
        <v>3745</v>
      </c>
      <c r="AC104" s="169">
        <f t="shared" si="255"/>
        <v>1720</v>
      </c>
      <c r="AE104" s="246" t="str">
        <f>$AE$11</f>
        <v>-</v>
      </c>
      <c r="AF104" s="247">
        <f>SUMIF($A$9:$A$32,$AE104,B$102:B$125)</f>
        <v>0</v>
      </c>
      <c r="AG104" s="267">
        <f t="shared" si="225"/>
        <v>0</v>
      </c>
      <c r="AH104" s="268">
        <f t="shared" si="225"/>
        <v>0</v>
      </c>
      <c r="AI104" s="269">
        <f t="shared" si="225"/>
        <v>0</v>
      </c>
      <c r="AJ104" s="270">
        <f t="shared" si="225"/>
        <v>0</v>
      </c>
      <c r="AK104" s="271">
        <f t="shared" si="225"/>
        <v>0</v>
      </c>
      <c r="AL104" s="268">
        <f t="shared" si="225"/>
        <v>0</v>
      </c>
      <c r="AM104" s="269">
        <f t="shared" si="225"/>
        <v>0</v>
      </c>
      <c r="AN104" s="270">
        <f t="shared" si="225"/>
        <v>0</v>
      </c>
      <c r="AO104" s="271">
        <f t="shared" si="225"/>
        <v>0</v>
      </c>
      <c r="AP104" s="268">
        <f t="shared" si="225"/>
        <v>0</v>
      </c>
      <c r="AQ104" s="270">
        <f t="shared" si="225"/>
        <v>0</v>
      </c>
      <c r="AR104" s="272">
        <f t="shared" si="225"/>
        <v>0</v>
      </c>
      <c r="AS104" s="273">
        <f t="shared" si="225"/>
        <v>0</v>
      </c>
      <c r="AT104" s="270">
        <f t="shared" si="225"/>
        <v>0</v>
      </c>
      <c r="AU104" s="271">
        <f t="shared" si="225"/>
        <v>0</v>
      </c>
      <c r="AV104" s="268">
        <f t="shared" si="225"/>
        <v>0</v>
      </c>
      <c r="AW104" s="269">
        <f t="shared" si="226"/>
        <v>0</v>
      </c>
      <c r="AX104" s="270">
        <f t="shared" si="226"/>
        <v>0</v>
      </c>
      <c r="AY104" s="271">
        <f t="shared" si="226"/>
        <v>0</v>
      </c>
      <c r="AZ104" s="268">
        <f t="shared" si="226"/>
        <v>0</v>
      </c>
      <c r="BA104" s="269">
        <f t="shared" si="226"/>
        <v>0</v>
      </c>
      <c r="BB104" s="270">
        <f t="shared" si="226"/>
        <v>0</v>
      </c>
      <c r="BC104" s="271">
        <f t="shared" si="226"/>
        <v>0</v>
      </c>
      <c r="BD104" s="268">
        <f t="shared" si="226"/>
        <v>0</v>
      </c>
      <c r="BE104" s="270">
        <f t="shared" si="226"/>
        <v>0</v>
      </c>
      <c r="BF104" s="266">
        <f>SUM(AF104,AH104,AJ104,AL104,AN104,AP104,AR104,AT104,AV104,AX104,AZ104,BB104,BD104)</f>
        <v>0</v>
      </c>
      <c r="BG104" s="16">
        <f>SUM(AG104,AI104,AK104,AM104,AO104,AQ104,AS104,AU104,AW104,AY104,BA104,BC104,BE104)</f>
        <v>0</v>
      </c>
      <c r="BI104" s="142" t="s">
        <v>21</v>
      </c>
      <c r="BJ104" s="125">
        <f>B104/B126</f>
        <v>3.6286145558942787E-2</v>
      </c>
      <c r="BK104" s="126">
        <f t="shared" ref="BK104" si="283">C104/C126</f>
        <v>8.3198136361745502E-5</v>
      </c>
      <c r="BL104" s="127">
        <f t="shared" ref="BL104" si="284">D104/D126</f>
        <v>3.2040736388562474E-2</v>
      </c>
      <c r="BM104" s="128">
        <f t="shared" ref="BM104" si="285">E104/E126</f>
        <v>9.8212531919072876E-5</v>
      </c>
      <c r="BN104" s="125">
        <f t="shared" ref="BN104" si="286">F104/F126</f>
        <v>3.029045643153527E-2</v>
      </c>
      <c r="BO104" s="126">
        <f t="shared" ref="BO104" si="287">G104/G126</f>
        <v>5.2465897166841555E-4</v>
      </c>
      <c r="BP104" s="127">
        <f t="shared" ref="BP104" si="288">H104/H126</f>
        <v>2.9950160696818669E-2</v>
      </c>
      <c r="BQ104" s="128">
        <f t="shared" ref="BQ104" si="289">I104/I126</f>
        <v>2.6348634031341006E-3</v>
      </c>
      <c r="BR104" s="125">
        <f t="shared" ref="BR104" si="290">J104/J126</f>
        <v>1.095579901775595E-2</v>
      </c>
      <c r="BS104" s="126">
        <f t="shared" ref="BS104" si="291">K104/K126</f>
        <v>5.0911039657020362E-3</v>
      </c>
      <c r="BT104" s="127">
        <f t="shared" ref="BT104" si="292">L104/L126</f>
        <v>6.1584200467190483E-3</v>
      </c>
      <c r="BU104" s="125">
        <f t="shared" ref="BU104" si="293">M104/M126</f>
        <v>1.3833466347432828E-2</v>
      </c>
      <c r="BV104" s="129">
        <f t="shared" ref="BV104" si="294">N104/N126</f>
        <v>1.4396329222827646E-2</v>
      </c>
      <c r="BW104" s="130">
        <f t="shared" ref="BW104" si="295">O104/O126</f>
        <v>1.0914295938450528E-2</v>
      </c>
      <c r="BX104" s="125">
        <f t="shared" ref="BX104" si="296">P104/P126</f>
        <v>1.0455169500475234E-2</v>
      </c>
      <c r="BY104" s="126">
        <f t="shared" ref="BY104" si="297">Q104/Q126</f>
        <v>1.4111100069561761E-2</v>
      </c>
      <c r="BZ104" s="127">
        <f t="shared" ref="BZ104" si="298">R104/R126</f>
        <v>1.0815195349465999E-2</v>
      </c>
      <c r="CA104" s="128">
        <f t="shared" ref="CA104" si="299">S104/S126</f>
        <v>1.1933012407620855E-2</v>
      </c>
      <c r="CB104" s="125">
        <f t="shared" ref="CB104" si="300">T104/T126</f>
        <v>7.3157006190208212E-3</v>
      </c>
      <c r="CC104" s="126">
        <f t="shared" ref="CC104" si="301">U104/U126</f>
        <v>3.1972058033315424E-2</v>
      </c>
      <c r="CD104" s="127">
        <f t="shared" ref="CD104" si="302">V104/V126</f>
        <v>7.1635211461633834E-3</v>
      </c>
      <c r="CE104" s="128">
        <f t="shared" ref="CE104" si="303">W104/W126</f>
        <v>1.3751303441084464E-2</v>
      </c>
      <c r="CF104" s="125">
        <f t="shared" ref="CF104" si="304">X104/X126</f>
        <v>1.1834789515488484E-2</v>
      </c>
      <c r="CG104" s="126">
        <f t="shared" ref="CG104" si="305">Y104/Y126</f>
        <v>2.4557552476334201E-2</v>
      </c>
      <c r="CH104" s="127">
        <f t="shared" ref="CH104" si="306">Z104/Z126</f>
        <v>1.3430425296801066E-2</v>
      </c>
      <c r="CI104" s="125">
        <f t="shared" ref="CI104" si="307">AA104/AA126</f>
        <v>1.2268215021539615E-2</v>
      </c>
      <c r="CJ104" s="131">
        <f t="shared" ref="CJ104" si="308">AB104/AB126</f>
        <v>1.9936119244077722E-2</v>
      </c>
      <c r="CK104" s="132">
        <f t="shared" ref="CK104" si="309">AC104/AC126</f>
        <v>9.1761228746872377E-3</v>
      </c>
    </row>
    <row r="105" spans="1:89" ht="15" thickTop="1" thickBot="1">
      <c r="A105" s="133" t="s">
        <v>22</v>
      </c>
      <c r="B105" s="185">
        <v>1771</v>
      </c>
      <c r="C105" s="186">
        <v>246</v>
      </c>
      <c r="D105" s="187">
        <v>661</v>
      </c>
      <c r="E105" s="188">
        <v>194</v>
      </c>
      <c r="F105" s="185">
        <v>192</v>
      </c>
      <c r="G105" s="189">
        <v>101</v>
      </c>
      <c r="H105" s="187">
        <v>711</v>
      </c>
      <c r="I105" s="188">
        <v>627</v>
      </c>
      <c r="J105" s="185">
        <v>44</v>
      </c>
      <c r="K105" s="189">
        <v>123</v>
      </c>
      <c r="L105" s="187">
        <v>103</v>
      </c>
      <c r="M105" s="185">
        <v>332</v>
      </c>
      <c r="N105" s="190">
        <v>554</v>
      </c>
      <c r="O105" s="191">
        <v>582</v>
      </c>
      <c r="P105" s="185">
        <v>392</v>
      </c>
      <c r="Q105" s="189">
        <v>251</v>
      </c>
      <c r="R105" s="187">
        <v>571</v>
      </c>
      <c r="S105" s="188">
        <v>403</v>
      </c>
      <c r="T105" s="185">
        <v>135</v>
      </c>
      <c r="U105" s="189">
        <v>207</v>
      </c>
      <c r="V105" s="187">
        <v>435</v>
      </c>
      <c r="W105" s="188">
        <v>498</v>
      </c>
      <c r="X105" s="185">
        <v>559</v>
      </c>
      <c r="Y105" s="189">
        <v>386</v>
      </c>
      <c r="Z105" s="187">
        <v>1231</v>
      </c>
      <c r="AA105" s="185">
        <v>803</v>
      </c>
      <c r="AB105" s="168">
        <f>B105+D105+F105+H105+J105+L105+N105+P105+R105+T105+V105+X105+Z105</f>
        <v>7359</v>
      </c>
      <c r="AC105" s="169">
        <f t="shared" si="255"/>
        <v>4753</v>
      </c>
      <c r="AE105" s="295" t="s">
        <v>42</v>
      </c>
      <c r="AF105" s="12">
        <f t="shared" ref="AF105:BG105" si="310">SUM(AF102:AF104)</f>
        <v>5171</v>
      </c>
      <c r="AG105" s="1">
        <f t="shared" si="310"/>
        <v>1657</v>
      </c>
      <c r="AH105" s="12">
        <f t="shared" si="310"/>
        <v>1686</v>
      </c>
      <c r="AI105" s="1">
        <f t="shared" si="310"/>
        <v>1071</v>
      </c>
      <c r="AJ105" s="12">
        <f t="shared" si="310"/>
        <v>569</v>
      </c>
      <c r="AK105" s="1">
        <f t="shared" si="310"/>
        <v>427</v>
      </c>
      <c r="AL105" s="12">
        <f t="shared" si="310"/>
        <v>1772</v>
      </c>
      <c r="AM105" s="1">
        <f t="shared" si="310"/>
        <v>2551</v>
      </c>
      <c r="AN105" s="12">
        <f t="shared" si="310"/>
        <v>179</v>
      </c>
      <c r="AO105" s="1">
        <f t="shared" si="310"/>
        <v>623</v>
      </c>
      <c r="AP105" s="12">
        <f t="shared" si="310"/>
        <v>311</v>
      </c>
      <c r="AQ105" s="1">
        <f t="shared" si="310"/>
        <v>1530</v>
      </c>
      <c r="AR105" s="12">
        <f t="shared" si="310"/>
        <v>1825</v>
      </c>
      <c r="AS105" s="1">
        <f t="shared" si="310"/>
        <v>2949</v>
      </c>
      <c r="AT105" s="12">
        <f t="shared" si="310"/>
        <v>1112</v>
      </c>
      <c r="AU105" s="1">
        <f t="shared" si="310"/>
        <v>1280</v>
      </c>
      <c r="AV105" s="12">
        <f t="shared" si="310"/>
        <v>1733</v>
      </c>
      <c r="AW105" s="1">
        <f t="shared" si="310"/>
        <v>1483</v>
      </c>
      <c r="AX105" s="12">
        <f t="shared" si="310"/>
        <v>322</v>
      </c>
      <c r="AY105" s="1">
        <f t="shared" si="310"/>
        <v>752</v>
      </c>
      <c r="AZ105" s="12">
        <f t="shared" si="310"/>
        <v>1294</v>
      </c>
      <c r="BA105" s="1">
        <f t="shared" si="310"/>
        <v>1836</v>
      </c>
      <c r="BB105" s="12">
        <f t="shared" si="310"/>
        <v>1341</v>
      </c>
      <c r="BC105" s="1">
        <f t="shared" si="310"/>
        <v>1336</v>
      </c>
      <c r="BD105" s="12">
        <f t="shared" si="310"/>
        <v>4000</v>
      </c>
      <c r="BE105" s="1">
        <f t="shared" si="310"/>
        <v>3091</v>
      </c>
      <c r="BF105" s="51">
        <f t="shared" si="310"/>
        <v>21315</v>
      </c>
      <c r="BG105" s="47">
        <f t="shared" si="310"/>
        <v>20586</v>
      </c>
      <c r="BI105" s="133" t="s">
        <v>22</v>
      </c>
      <c r="BJ105" s="125">
        <f>B105/B126</f>
        <v>5.241660993873383E-2</v>
      </c>
      <c r="BK105" s="126">
        <f t="shared" ref="BK105" si="311">C105/C126</f>
        <v>1.0233370772494695E-2</v>
      </c>
      <c r="BL105" s="127">
        <f t="shared" ref="BL105" si="312">D105/D126</f>
        <v>5.1782216999608305E-2</v>
      </c>
      <c r="BM105" s="128">
        <f t="shared" ref="BM105" si="313">E105/E126</f>
        <v>1.9053231192300138E-2</v>
      </c>
      <c r="BN105" s="125">
        <f t="shared" ref="BN105" si="314">F105/F126</f>
        <v>3.9834024896265557E-2</v>
      </c>
      <c r="BO105" s="126">
        <f t="shared" ref="BO105" si="315">G105/G126</f>
        <v>2.6495278069254984E-2</v>
      </c>
      <c r="BP105" s="127">
        <f t="shared" ref="BP105" si="316">H105/H126</f>
        <v>3.3117518282174296E-2</v>
      </c>
      <c r="BQ105" s="128">
        <f t="shared" ref="BQ105" si="317">I105/I126</f>
        <v>2.1737623075856329E-2</v>
      </c>
      <c r="BR105" s="125">
        <f t="shared" ref="BR105" si="318">J105/J126</f>
        <v>1.6622591613146959E-2</v>
      </c>
      <c r="BS105" s="126">
        <f t="shared" ref="BS105" si="319">K105/K126</f>
        <v>3.295819935691318E-2</v>
      </c>
      <c r="BT105" s="127">
        <f t="shared" ref="BT105" si="320">L105/L126</f>
        <v>2.1873009131450415E-2</v>
      </c>
      <c r="BU105" s="125">
        <f t="shared" ref="BU105" si="321">M105/M126</f>
        <v>2.944045402145961E-2</v>
      </c>
      <c r="BV105" s="129">
        <f t="shared" ref="BV105" si="322">N105/N126</f>
        <v>3.1775164898193292E-2</v>
      </c>
      <c r="BW105" s="130">
        <f t="shared" ref="BW105" si="323">O105/O126</f>
        <v>2.6033279656468063E-2</v>
      </c>
      <c r="BX105" s="125">
        <f t="shared" ref="BX105" si="324">P105/P126</f>
        <v>4.1398246910972644E-2</v>
      </c>
      <c r="BY105" s="126">
        <f t="shared" ref="BY105" si="325">Q105/Q126</f>
        <v>2.4942859982112691E-2</v>
      </c>
      <c r="BZ105" s="127">
        <f t="shared" ref="BZ105" si="326">R105/R126</f>
        <v>3.8596728403406784E-2</v>
      </c>
      <c r="CA105" s="128">
        <f t="shared" ref="CA105" si="327">S105/S126</f>
        <v>2.73238863651773E-2</v>
      </c>
      <c r="CB105" s="125">
        <f t="shared" ref="CB105" si="328">T105/T126</f>
        <v>3.7985368598761955E-2</v>
      </c>
      <c r="CC105" s="126">
        <f t="shared" ref="CC105" si="329">U105/U126</f>
        <v>5.5615260612573887E-2</v>
      </c>
      <c r="CD105" s="127">
        <f t="shared" ref="CD105" si="330">V105/V126</f>
        <v>2.9962804794048767E-2</v>
      </c>
      <c r="CE105" s="128">
        <f t="shared" ref="CE105" si="331">W105/W126</f>
        <v>3.2455683003128261E-2</v>
      </c>
      <c r="CF105" s="125">
        <f t="shared" ref="CF105" si="332">X105/X126</f>
        <v>4.4400317712470216E-2</v>
      </c>
      <c r="CG105" s="126">
        <f t="shared" ref="CG105" si="333">Y105/Y126</f>
        <v>5.2956509809301687E-2</v>
      </c>
      <c r="CH105" s="127">
        <f t="shared" ref="CH105" si="334">Z105/Z126</f>
        <v>3.4879437848865213E-2</v>
      </c>
      <c r="CI105" s="125">
        <f t="shared" ref="CI105" si="335">AA105/AA126</f>
        <v>2.5067116189049134E-2</v>
      </c>
      <c r="CJ105" s="131">
        <f t="shared" ref="CJ105" si="336">AB105/AB126</f>
        <v>3.9174873569337236E-2</v>
      </c>
      <c r="CK105" s="132">
        <f t="shared" ref="CK105" si="337">AC105/AC126</f>
        <v>2.5357041874063048E-2</v>
      </c>
    </row>
    <row r="106" spans="1:89" ht="14.1" thickTop="1">
      <c r="A106" s="142" t="s">
        <v>23</v>
      </c>
      <c r="B106" s="192">
        <v>2402</v>
      </c>
      <c r="C106" s="193">
        <v>719</v>
      </c>
      <c r="D106" s="194">
        <v>764</v>
      </c>
      <c r="E106" s="195">
        <v>534</v>
      </c>
      <c r="F106" s="192">
        <v>257</v>
      </c>
      <c r="G106" s="196">
        <v>194</v>
      </c>
      <c r="H106" s="194">
        <v>831</v>
      </c>
      <c r="I106" s="195">
        <v>1165</v>
      </c>
      <c r="J106" s="192">
        <v>83</v>
      </c>
      <c r="K106" s="196">
        <v>273</v>
      </c>
      <c r="L106" s="194">
        <v>171</v>
      </c>
      <c r="M106" s="192">
        <v>614</v>
      </c>
      <c r="N106" s="197">
        <v>889</v>
      </c>
      <c r="O106" s="198">
        <v>1327</v>
      </c>
      <c r="P106" s="192">
        <v>542</v>
      </c>
      <c r="Q106" s="196">
        <v>556</v>
      </c>
      <c r="R106" s="194">
        <v>814</v>
      </c>
      <c r="S106" s="195">
        <v>752</v>
      </c>
      <c r="T106" s="192">
        <v>143</v>
      </c>
      <c r="U106" s="196">
        <v>394</v>
      </c>
      <c r="V106" s="194">
        <v>722</v>
      </c>
      <c r="W106" s="195">
        <v>816</v>
      </c>
      <c r="X106" s="192">
        <v>688</v>
      </c>
      <c r="Y106" s="196">
        <v>636</v>
      </c>
      <c r="Z106" s="194">
        <v>1902</v>
      </c>
      <c r="AA106" s="192">
        <v>1490</v>
      </c>
      <c r="AB106" s="168">
        <f t="shared" ref="AB106:AB122" si="338">B106+D106+F106+H106+J106+L106+N106+P106+R106+T106+V106+X106+Z106</f>
        <v>10208</v>
      </c>
      <c r="AC106" s="169">
        <f t="shared" si="255"/>
        <v>9470</v>
      </c>
      <c r="BI106" s="142" t="s">
        <v>23</v>
      </c>
      <c r="BJ106" s="125">
        <f>B106/B126</f>
        <v>7.1092432000473549E-2</v>
      </c>
      <c r="BK106" s="126">
        <f t="shared" ref="BK106" si="339">C106/C126</f>
        <v>2.9909730022047505E-2</v>
      </c>
      <c r="BL106" s="127">
        <f t="shared" ref="BL106" si="340">D106/D126</f>
        <v>5.9851155503329416E-2</v>
      </c>
      <c r="BM106" s="128">
        <f t="shared" ref="BM106" si="341">E106/E126</f>
        <v>5.2445492044784915E-2</v>
      </c>
      <c r="BN106" s="125">
        <f t="shared" ref="BN106" si="342">F106/F126</f>
        <v>5.3319502074688795E-2</v>
      </c>
      <c r="BO106" s="126">
        <f t="shared" ref="BO106" si="343">G106/G126</f>
        <v>5.0891920251836309E-2</v>
      </c>
      <c r="BP106" s="127">
        <f t="shared" ref="BP106" si="344">H106/H126</f>
        <v>3.8706972844566583E-2</v>
      </c>
      <c r="BQ106" s="128">
        <f t="shared" ref="BQ106" si="345">I106/I126</f>
        <v>4.0389682429621411E-2</v>
      </c>
      <c r="BR106" s="125">
        <f t="shared" ref="BR106" si="346">J106/J126</f>
        <v>3.1356252361163579E-2</v>
      </c>
      <c r="BS106" s="126">
        <f t="shared" ref="BS106" si="347">K106/K126</f>
        <v>7.3151125401929265E-2</v>
      </c>
      <c r="BT106" s="127">
        <f t="shared" ref="BT106" si="348">L106/L126</f>
        <v>3.6313442344446806E-2</v>
      </c>
      <c r="BU106" s="125">
        <f t="shared" ref="BU106" si="349">M106/M126</f>
        <v>5.4447104726434332E-2</v>
      </c>
      <c r="BV106" s="129">
        <f t="shared" ref="BV106" si="350">N106/N126</f>
        <v>5.0989389159736165E-2</v>
      </c>
      <c r="BW106" s="130">
        <f t="shared" ref="BW106" si="351">O106/O126</f>
        <v>5.9357666845589553E-2</v>
      </c>
      <c r="BX106" s="125">
        <f t="shared" ref="BX106" si="352">P106/P126</f>
        <v>5.7239412820783611E-2</v>
      </c>
      <c r="BY106" s="126">
        <f t="shared" ref="BY106" si="353">Q106/Q126</f>
        <v>5.5251912948424922E-2</v>
      </c>
      <c r="BZ106" s="127">
        <f t="shared" ref="BZ106" si="354">R106/R126</f>
        <v>5.5022306340408271E-2</v>
      </c>
      <c r="CA106" s="128">
        <f t="shared" ref="CA106" si="355">S106/S126</f>
        <v>5.0986507559834568E-2</v>
      </c>
      <c r="CB106" s="125">
        <f t="shared" ref="CB106" si="356">T106/T126</f>
        <v>4.0236353404614518E-2</v>
      </c>
      <c r="CC106" s="126">
        <f t="shared" ref="CC106" si="357">U106/U126</f>
        <v>0.10585706609349813</v>
      </c>
      <c r="CD106" s="127">
        <f t="shared" ref="CD106" si="358">V106/V126</f>
        <v>4.9731367957018872E-2</v>
      </c>
      <c r="CE106" s="128">
        <f t="shared" ref="CE106" si="359">W106/W126</f>
        <v>5.3180396246089674E-2</v>
      </c>
      <c r="CF106" s="125">
        <f t="shared" ref="CF106" si="360">X106/X126</f>
        <v>5.4646544876886416E-2</v>
      </c>
      <c r="CG106" s="126">
        <f t="shared" ref="CG106" si="361">Y106/Y126</f>
        <v>8.7254767457813145E-2</v>
      </c>
      <c r="CH106" s="127">
        <f t="shared" ref="CH106" si="362">Z106/Z126</f>
        <v>5.3891706570708076E-2</v>
      </c>
      <c r="CI106" s="125">
        <f t="shared" ref="CI106" si="363">AA106/AA126</f>
        <v>4.6513079852656555E-2</v>
      </c>
      <c r="CJ106" s="131">
        <f t="shared" ref="CJ106" si="364">AB106/AB126</f>
        <v>5.4341229704551505E-2</v>
      </c>
      <c r="CK106" s="132">
        <f t="shared" ref="CK106" si="365">AC106/AC126</f>
        <v>5.0522025362376828E-2</v>
      </c>
    </row>
    <row r="107" spans="1:89" ht="14.1" thickBot="1">
      <c r="A107" s="133" t="s">
        <v>24</v>
      </c>
      <c r="B107" s="185">
        <v>2769</v>
      </c>
      <c r="C107" s="186">
        <v>938</v>
      </c>
      <c r="D107" s="187">
        <v>922</v>
      </c>
      <c r="E107" s="188">
        <v>537</v>
      </c>
      <c r="F107" s="185">
        <v>312</v>
      </c>
      <c r="G107" s="189">
        <v>233</v>
      </c>
      <c r="H107" s="187">
        <v>941</v>
      </c>
      <c r="I107" s="188">
        <v>1386</v>
      </c>
      <c r="J107" s="185">
        <v>96</v>
      </c>
      <c r="K107" s="189">
        <v>350</v>
      </c>
      <c r="L107" s="187">
        <v>140</v>
      </c>
      <c r="M107" s="185">
        <v>916</v>
      </c>
      <c r="N107" s="190">
        <v>936</v>
      </c>
      <c r="O107" s="191">
        <v>1622</v>
      </c>
      <c r="P107" s="185">
        <v>570</v>
      </c>
      <c r="Q107" s="189">
        <v>724</v>
      </c>
      <c r="R107" s="187">
        <v>919</v>
      </c>
      <c r="S107" s="188">
        <v>731</v>
      </c>
      <c r="T107" s="185">
        <v>179</v>
      </c>
      <c r="U107" s="189">
        <v>358</v>
      </c>
      <c r="V107" s="187">
        <v>572</v>
      </c>
      <c r="W107" s="188">
        <v>1020</v>
      </c>
      <c r="X107" s="185">
        <v>653</v>
      </c>
      <c r="Y107" s="189">
        <v>700</v>
      </c>
      <c r="Z107" s="187">
        <v>2098</v>
      </c>
      <c r="AA107" s="185">
        <v>1601</v>
      </c>
      <c r="AB107" s="168">
        <f t="shared" si="338"/>
        <v>11107</v>
      </c>
      <c r="AC107" s="169">
        <f t="shared" si="255"/>
        <v>11116</v>
      </c>
      <c r="AE107" t="s">
        <v>51</v>
      </c>
      <c r="BI107" s="133" t="s">
        <v>24</v>
      </c>
      <c r="BJ107" s="125">
        <f>B107/B126</f>
        <v>8.19545979222778E-2</v>
      </c>
      <c r="BK107" s="126">
        <f t="shared" ref="BK107" si="366">C107/C126</f>
        <v>3.9019925953658635E-2</v>
      </c>
      <c r="BL107" s="127">
        <f t="shared" ref="BL107" si="367">D107/D126</f>
        <v>7.2228750489620061E-2</v>
      </c>
      <c r="BM107" s="128">
        <f t="shared" ref="BM107" si="368">E107/E126</f>
        <v>5.274012964054213E-2</v>
      </c>
      <c r="BN107" s="125">
        <f t="shared" ref="BN107" si="369">F107/F126</f>
        <v>6.4730290456431541E-2</v>
      </c>
      <c r="BO107" s="126">
        <f t="shared" ref="BO107" si="370">G107/G126</f>
        <v>6.1122770199370409E-2</v>
      </c>
      <c r="BP107" s="127">
        <f t="shared" ref="BP107" si="371">H107/H126</f>
        <v>4.3830639526759516E-2</v>
      </c>
      <c r="BQ107" s="128">
        <f t="shared" ref="BQ107" si="372">I107/I126</f>
        <v>4.8051587851892938E-2</v>
      </c>
      <c r="BR107" s="125">
        <f t="shared" ref="BR107" si="373">J107/J126</f>
        <v>3.6267472610502456E-2</v>
      </c>
      <c r="BS107" s="126">
        <f t="shared" ref="BS107" si="374">K107/K126</f>
        <v>9.3783494105037515E-2</v>
      </c>
      <c r="BT107" s="127">
        <f t="shared" ref="BT107" si="375">L107/L126</f>
        <v>2.9730303673816096E-2</v>
      </c>
      <c r="BU107" s="125">
        <f t="shared" ref="BU107" si="376">M107/M126</f>
        <v>8.1227276758003009E-2</v>
      </c>
      <c r="BV107" s="129">
        <f t="shared" ref="BV107" si="377">N107/N126</f>
        <v>5.368511614568397E-2</v>
      </c>
      <c r="BW107" s="130">
        <f t="shared" ref="BW107" si="378">O107/O126</f>
        <v>7.255322955806047E-2</v>
      </c>
      <c r="BX107" s="125">
        <f t="shared" ref="BX107" si="379">P107/P126</f>
        <v>6.0196430457281659E-2</v>
      </c>
      <c r="BY107" s="126">
        <f t="shared" ref="BY107" si="380">Q107/Q126</f>
        <v>7.1946735565934616E-2</v>
      </c>
      <c r="BZ107" s="127">
        <f t="shared" ref="BZ107" si="381">R107/R126</f>
        <v>6.2119778288495339E-2</v>
      </c>
      <c r="CA107" s="128">
        <f t="shared" ref="CA107" si="382">S107/S126</f>
        <v>4.9562682215743441E-2</v>
      </c>
      <c r="CB107" s="125">
        <f t="shared" ref="CB107" si="383">T107/T126</f>
        <v>5.0365785030951044E-2</v>
      </c>
      <c r="CC107" s="126">
        <f t="shared" ref="CC107" si="384">U107/U126</f>
        <v>9.6184846856528741E-2</v>
      </c>
      <c r="CD107" s="127">
        <f t="shared" ref="CD107" si="385">V107/V126</f>
        <v>3.9399366303898606E-2</v>
      </c>
      <c r="CE107" s="128">
        <f t="shared" ref="CE107" si="386">W107/W126</f>
        <v>6.6475495307612098E-2</v>
      </c>
      <c r="CF107" s="125">
        <f t="shared" ref="CF107" si="387">X107/X126</f>
        <v>5.1866560762509929E-2</v>
      </c>
      <c r="CG107" s="126">
        <f t="shared" ref="CG107" si="388">Y107/Y126</f>
        <v>9.6035121415832078E-2</v>
      </c>
      <c r="CH107" s="127">
        <f t="shared" ref="CH107" si="389">Z107/Z126</f>
        <v>5.9445215765165899E-2</v>
      </c>
      <c r="CI107" s="125">
        <f t="shared" ref="CI107" si="390">AA107/AA126</f>
        <v>4.9978148217518885E-2</v>
      </c>
      <c r="CJ107" s="131">
        <f t="shared" ref="CJ107" si="391">AB107/AB126</f>
        <v>5.9126963002395526E-2</v>
      </c>
      <c r="CK107" s="132">
        <f t="shared" ref="CK107" si="392">AC107/AC126</f>
        <v>5.9303361555246126E-2</v>
      </c>
    </row>
    <row r="108" spans="1:89" ht="15" thickTop="1" thickBot="1">
      <c r="A108" s="142" t="s">
        <v>25</v>
      </c>
      <c r="B108" s="192">
        <v>2408</v>
      </c>
      <c r="C108" s="193">
        <v>975</v>
      </c>
      <c r="D108" s="194">
        <v>924</v>
      </c>
      <c r="E108" s="195">
        <v>458</v>
      </c>
      <c r="F108" s="192">
        <v>261</v>
      </c>
      <c r="G108" s="196">
        <v>244</v>
      </c>
      <c r="H108" s="194">
        <v>1114</v>
      </c>
      <c r="I108" s="195">
        <v>1316</v>
      </c>
      <c r="J108" s="192">
        <v>117</v>
      </c>
      <c r="K108" s="196">
        <v>443</v>
      </c>
      <c r="L108" s="194">
        <v>163</v>
      </c>
      <c r="M108" s="192">
        <v>919</v>
      </c>
      <c r="N108" s="197">
        <v>946</v>
      </c>
      <c r="O108" s="198">
        <v>1774</v>
      </c>
      <c r="P108" s="192">
        <v>556</v>
      </c>
      <c r="Q108" s="196">
        <v>569</v>
      </c>
      <c r="R108" s="194">
        <v>1009</v>
      </c>
      <c r="S108" s="195">
        <v>752</v>
      </c>
      <c r="T108" s="192">
        <v>175</v>
      </c>
      <c r="U108" s="196">
        <v>319</v>
      </c>
      <c r="V108" s="194">
        <v>547</v>
      </c>
      <c r="W108" s="195">
        <v>1294</v>
      </c>
      <c r="X108" s="192">
        <v>644</v>
      </c>
      <c r="Y108" s="196">
        <v>630</v>
      </c>
      <c r="Z108" s="194">
        <v>2203</v>
      </c>
      <c r="AA108" s="192">
        <v>1902</v>
      </c>
      <c r="AB108" s="168">
        <f t="shared" si="338"/>
        <v>11067</v>
      </c>
      <c r="AC108" s="169">
        <f t="shared" si="255"/>
        <v>11595</v>
      </c>
      <c r="AE108" s="309" t="s">
        <v>2</v>
      </c>
      <c r="AF108" s="303" t="s">
        <v>3</v>
      </c>
      <c r="AG108" s="304"/>
      <c r="AH108" s="303" t="s">
        <v>4</v>
      </c>
      <c r="AI108" s="304"/>
      <c r="AJ108" s="303" t="s">
        <v>5</v>
      </c>
      <c r="AK108" s="304"/>
      <c r="AL108" s="303" t="s">
        <v>6</v>
      </c>
      <c r="AM108" s="304"/>
      <c r="AN108" s="303" t="s">
        <v>7</v>
      </c>
      <c r="AO108" s="304"/>
      <c r="AP108" s="303" t="s">
        <v>8</v>
      </c>
      <c r="AQ108" s="304"/>
      <c r="AR108" s="303" t="s">
        <v>9</v>
      </c>
      <c r="AS108" s="304"/>
      <c r="AT108" s="303" t="s">
        <v>10</v>
      </c>
      <c r="AU108" s="304"/>
      <c r="AV108" s="303" t="s">
        <v>11</v>
      </c>
      <c r="AW108" s="304"/>
      <c r="AX108" s="303" t="s">
        <v>12</v>
      </c>
      <c r="AY108" s="304"/>
      <c r="AZ108" s="303" t="s">
        <v>13</v>
      </c>
      <c r="BA108" s="304"/>
      <c r="BB108" s="303" t="s">
        <v>14</v>
      </c>
      <c r="BC108" s="304"/>
      <c r="BD108" s="305" t="s">
        <v>15</v>
      </c>
      <c r="BE108" s="306"/>
      <c r="BF108" s="307" t="s">
        <v>16</v>
      </c>
      <c r="BG108" s="308"/>
      <c r="BI108" s="142" t="s">
        <v>25</v>
      </c>
      <c r="BJ108" s="125">
        <f>B108/B126</f>
        <v>7.1270015094563002E-2</v>
      </c>
      <c r="BK108" s="126">
        <f t="shared" ref="BK108" si="393">C108/C126</f>
        <v>4.0559091476350929E-2</v>
      </c>
      <c r="BL108" s="127">
        <f t="shared" ref="BL108" si="394">D108/D126</f>
        <v>7.2385428907168037E-2</v>
      </c>
      <c r="BM108" s="128">
        <f t="shared" ref="BM108" si="395">E108/E126</f>
        <v>4.4981339618935377E-2</v>
      </c>
      <c r="BN108" s="125">
        <f t="shared" ref="BN108" si="396">F108/F126</f>
        <v>5.4149377593360998E-2</v>
      </c>
      <c r="BO108" s="126">
        <f t="shared" ref="BO108" si="397">G108/G126</f>
        <v>6.400839454354669E-2</v>
      </c>
      <c r="BP108" s="127">
        <f t="shared" ref="BP108" si="398">H108/H126</f>
        <v>5.1888769854208393E-2</v>
      </c>
      <c r="BQ108" s="128">
        <f t="shared" ref="BQ108" si="399">I108/I126</f>
        <v>4.5624739980585215E-2</v>
      </c>
      <c r="BR108" s="125">
        <f t="shared" ref="BR108" si="400">J108/J126</f>
        <v>4.420098224404987E-2</v>
      </c>
      <c r="BS108" s="126">
        <f t="shared" ref="BS108" si="401">K108/K126</f>
        <v>0.11870310825294748</v>
      </c>
      <c r="BT108" s="127">
        <f t="shared" ref="BT108" si="402">L108/L126</f>
        <v>3.4614567848800168E-2</v>
      </c>
      <c r="BU108" s="125">
        <f t="shared" ref="BU108" si="403">M108/M126</f>
        <v>8.1493304956992113E-2</v>
      </c>
      <c r="BV108" s="129">
        <f t="shared" ref="BV108" si="404">N108/N126</f>
        <v>5.4258675078864352E-2</v>
      </c>
      <c r="BW108" s="130">
        <f t="shared" ref="BW108" si="405">O108/O126</f>
        <v>7.9352299159062445E-2</v>
      </c>
      <c r="BX108" s="125">
        <f t="shared" ref="BX108" si="406">P108/P126</f>
        <v>5.8717921639032632E-2</v>
      </c>
      <c r="BY108" s="126">
        <f t="shared" ref="BY108" si="407">Q108/Q126</f>
        <v>5.6543774222398889E-2</v>
      </c>
      <c r="BZ108" s="127">
        <f t="shared" ref="BZ108" si="408">R108/R126</f>
        <v>6.8203325672569967E-2</v>
      </c>
      <c r="CA108" s="128">
        <f t="shared" ref="CA108" si="409">S108/S126</f>
        <v>5.0986507559834568E-2</v>
      </c>
      <c r="CB108" s="125">
        <f t="shared" ref="CB108" si="410">T108/T126</f>
        <v>4.9240292628024762E-2</v>
      </c>
      <c r="CC108" s="126">
        <f t="shared" ref="CC108" si="411">U108/U126</f>
        <v>8.5706609349811932E-2</v>
      </c>
      <c r="CD108" s="127">
        <f t="shared" ref="CD108" si="412">V108/V126</f>
        <v>3.7677366028378567E-2</v>
      </c>
      <c r="CE108" s="128">
        <f t="shared" ref="CE108" si="413">W108/W126</f>
        <v>8.4332638164754947E-2</v>
      </c>
      <c r="CF108" s="125">
        <f t="shared" ref="CF108" si="414">X108/X126</f>
        <v>5.1151707704527399E-2</v>
      </c>
      <c r="CG108" s="126">
        <f t="shared" ref="CG108" si="415">Y108/Y126</f>
        <v>8.6431609274248866E-2</v>
      </c>
      <c r="CH108" s="127">
        <f t="shared" ref="CH108" si="416">Z108/Z126</f>
        <v>6.2420309976482589E-2</v>
      </c>
      <c r="CI108" s="125">
        <f t="shared" ref="CI108" si="417">AA108/AA126</f>
        <v>5.937441468439783E-2</v>
      </c>
      <c r="CJ108" s="131">
        <f t="shared" ref="CJ108" si="418">AB108/AB126</f>
        <v>5.8914027149321264E-2</v>
      </c>
      <c r="CK108" s="132">
        <f t="shared" ref="CK108" si="419">AC108/AC126</f>
        <v>6.185880507674333E-2</v>
      </c>
    </row>
    <row r="109" spans="1:89" ht="15" thickTop="1" thickBot="1">
      <c r="A109" s="133" t="s">
        <v>26</v>
      </c>
      <c r="B109" s="185">
        <v>2418</v>
      </c>
      <c r="C109" s="186">
        <v>1107</v>
      </c>
      <c r="D109" s="187">
        <v>802</v>
      </c>
      <c r="E109" s="188">
        <v>501</v>
      </c>
      <c r="F109" s="185">
        <v>322</v>
      </c>
      <c r="G109" s="189">
        <v>189</v>
      </c>
      <c r="H109" s="187">
        <v>1152</v>
      </c>
      <c r="I109" s="188">
        <v>1554</v>
      </c>
      <c r="J109" s="185">
        <v>143</v>
      </c>
      <c r="K109" s="189">
        <v>382</v>
      </c>
      <c r="L109" s="187">
        <v>148</v>
      </c>
      <c r="M109" s="185">
        <v>764</v>
      </c>
      <c r="N109" s="190">
        <v>991</v>
      </c>
      <c r="O109" s="191">
        <v>1434</v>
      </c>
      <c r="P109" s="185">
        <v>582</v>
      </c>
      <c r="Q109" s="189">
        <v>447</v>
      </c>
      <c r="R109" s="187">
        <v>1033</v>
      </c>
      <c r="S109" s="188">
        <v>737</v>
      </c>
      <c r="T109" s="185">
        <v>174</v>
      </c>
      <c r="U109" s="189">
        <v>210</v>
      </c>
      <c r="V109" s="187">
        <v>542</v>
      </c>
      <c r="W109" s="188">
        <v>1104</v>
      </c>
      <c r="X109" s="185">
        <v>695</v>
      </c>
      <c r="Y109" s="189">
        <v>408</v>
      </c>
      <c r="Z109" s="187">
        <v>2088</v>
      </c>
      <c r="AA109" s="185">
        <v>1637</v>
      </c>
      <c r="AB109" s="168">
        <f t="shared" si="338"/>
        <v>11090</v>
      </c>
      <c r="AC109" s="169">
        <f t="shared" si="255"/>
        <v>10474</v>
      </c>
      <c r="AE109" s="310"/>
      <c r="AF109" s="235" t="s">
        <v>17</v>
      </c>
      <c r="AG109" s="236" t="s">
        <v>18</v>
      </c>
      <c r="AH109" s="237" t="s">
        <v>17</v>
      </c>
      <c r="AI109" s="238" t="s">
        <v>18</v>
      </c>
      <c r="AJ109" s="235" t="s">
        <v>17</v>
      </c>
      <c r="AK109" s="236" t="s">
        <v>18</v>
      </c>
      <c r="AL109" s="237" t="s">
        <v>17</v>
      </c>
      <c r="AM109" s="238" t="s">
        <v>18</v>
      </c>
      <c r="AN109" s="235" t="s">
        <v>17</v>
      </c>
      <c r="AO109" s="236" t="s">
        <v>18</v>
      </c>
      <c r="AP109" s="237" t="s">
        <v>17</v>
      </c>
      <c r="AQ109" s="235" t="s">
        <v>18</v>
      </c>
      <c r="AR109" s="239" t="s">
        <v>17</v>
      </c>
      <c r="AS109" s="240" t="s">
        <v>18</v>
      </c>
      <c r="AT109" s="235" t="s">
        <v>17</v>
      </c>
      <c r="AU109" s="236" t="s">
        <v>18</v>
      </c>
      <c r="AV109" s="237" t="s">
        <v>17</v>
      </c>
      <c r="AW109" s="238" t="s">
        <v>18</v>
      </c>
      <c r="AX109" s="235" t="s">
        <v>17</v>
      </c>
      <c r="AY109" s="236" t="s">
        <v>18</v>
      </c>
      <c r="AZ109" s="237" t="s">
        <v>17</v>
      </c>
      <c r="BA109" s="238" t="s">
        <v>18</v>
      </c>
      <c r="BB109" s="235" t="s">
        <v>17</v>
      </c>
      <c r="BC109" s="236" t="s">
        <v>18</v>
      </c>
      <c r="BD109" s="241" t="s">
        <v>17</v>
      </c>
      <c r="BE109" s="242" t="s">
        <v>18</v>
      </c>
      <c r="BF109" s="243" t="s">
        <v>17</v>
      </c>
      <c r="BG109" s="244" t="s">
        <v>18</v>
      </c>
      <c r="BI109" s="133" t="s">
        <v>26</v>
      </c>
      <c r="BJ109" s="125">
        <f>B109/B126</f>
        <v>7.1565986918045402E-2</v>
      </c>
      <c r="BK109" s="126">
        <f t="shared" ref="BK109" si="420">C109/C126</f>
        <v>4.605016847622613E-2</v>
      </c>
      <c r="BL109" s="127">
        <f t="shared" ref="BL109" si="421">D109/D126</f>
        <v>6.2828045436741087E-2</v>
      </c>
      <c r="BM109" s="128">
        <f t="shared" ref="BM109" si="422">E109/E126</f>
        <v>4.9204478491455511E-2</v>
      </c>
      <c r="BN109" s="125">
        <f t="shared" ref="BN109" si="423">F109/F126</f>
        <v>6.6804979253112032E-2</v>
      </c>
      <c r="BO109" s="126">
        <f t="shared" ref="BO109" si="424">G109/G126</f>
        <v>4.9580272822665271E-2</v>
      </c>
      <c r="BP109" s="127">
        <f t="shared" ref="BP109" si="425">H109/H126</f>
        <v>5.3658763798965954E-2</v>
      </c>
      <c r="BQ109" s="128">
        <f t="shared" ref="BQ109" si="426">I109/I126</f>
        <v>5.3876022743031479E-2</v>
      </c>
      <c r="BR109" s="125">
        <f t="shared" ref="BR109" si="427">J109/J126</f>
        <v>5.4023422742727617E-2</v>
      </c>
      <c r="BS109" s="126">
        <f t="shared" ref="BS109" si="428">K109/K126</f>
        <v>0.10235798499464094</v>
      </c>
      <c r="BT109" s="127">
        <f t="shared" ref="BT109" si="429">L109/L126</f>
        <v>3.1429178169462731E-2</v>
      </c>
      <c r="BU109" s="125">
        <f t="shared" ref="BU109" si="430">M109/M126</f>
        <v>6.7748514675888979E-2</v>
      </c>
      <c r="BV109" s="129">
        <f t="shared" ref="BV109" si="431">N109/N126</f>
        <v>5.6839690278176085E-2</v>
      </c>
      <c r="BW109" s="130">
        <f t="shared" ref="BW109" si="432">O109/O126</f>
        <v>6.4143853998926456E-2</v>
      </c>
      <c r="BX109" s="125">
        <f t="shared" ref="BX109" si="433">P109/P126</f>
        <v>6.1463723730066533E-2</v>
      </c>
      <c r="BY109" s="126">
        <f t="shared" ref="BY109" si="434">Q109/Q126</f>
        <v>4.4420153035873995E-2</v>
      </c>
      <c r="BZ109" s="127">
        <f t="shared" ref="BZ109" si="435">R109/R126</f>
        <v>6.9825604974989866E-2</v>
      </c>
      <c r="CA109" s="128">
        <f t="shared" ref="CA109" si="436">S109/S126</f>
        <v>4.9969489456912333E-2</v>
      </c>
      <c r="CB109" s="125">
        <f t="shared" ref="CB109" si="437">T109/T126</f>
        <v>4.8958919527293192E-2</v>
      </c>
      <c r="CC109" s="126">
        <f t="shared" ref="CC109" si="438">U109/U126</f>
        <v>5.6421278882321332E-2</v>
      </c>
      <c r="CD109" s="127">
        <f t="shared" ref="CD109" si="439">V109/V126</f>
        <v>3.7332965973274554E-2</v>
      </c>
      <c r="CE109" s="128">
        <f t="shared" ref="CE109" si="440">W109/W126</f>
        <v>7.1949947862356617E-2</v>
      </c>
      <c r="CF109" s="125">
        <f t="shared" ref="CF109" si="441">X109/X126</f>
        <v>5.5202541699761715E-2</v>
      </c>
      <c r="CG109" s="126">
        <f t="shared" ref="CG109" si="442">Y109/Y126</f>
        <v>5.5974756482370693E-2</v>
      </c>
      <c r="CH109" s="127">
        <f t="shared" ref="CH109" si="443">Z109/Z126</f>
        <v>5.9161873459326213E-2</v>
      </c>
      <c r="CI109" s="125">
        <f t="shared" ref="CI109" si="444">AA109/AA126</f>
        <v>5.1101954173690456E-2</v>
      </c>
      <c r="CJ109" s="131">
        <f t="shared" ref="CJ109" si="445">AB109/AB126</f>
        <v>5.9036465264838967E-2</v>
      </c>
      <c r="CK109" s="132">
        <f t="shared" ref="CK109" si="446">AC109/AC126</f>
        <v>5.5878320342717516E-2</v>
      </c>
    </row>
    <row r="110" spans="1:89" ht="14.1" thickTop="1">
      <c r="A110" s="142" t="s">
        <v>27</v>
      </c>
      <c r="B110" s="199">
        <v>2438</v>
      </c>
      <c r="C110" s="193">
        <v>1268</v>
      </c>
      <c r="D110" s="194">
        <v>914</v>
      </c>
      <c r="E110" s="195">
        <v>478</v>
      </c>
      <c r="F110" s="192">
        <v>317</v>
      </c>
      <c r="G110" s="196">
        <v>222</v>
      </c>
      <c r="H110" s="194">
        <v>1509</v>
      </c>
      <c r="I110" s="195">
        <v>1511</v>
      </c>
      <c r="J110" s="192">
        <v>139</v>
      </c>
      <c r="K110" s="196">
        <v>308</v>
      </c>
      <c r="L110" s="194">
        <v>176</v>
      </c>
      <c r="M110" s="192">
        <v>936</v>
      </c>
      <c r="N110" s="197">
        <v>1036</v>
      </c>
      <c r="O110" s="200">
        <v>1582</v>
      </c>
      <c r="P110" s="192">
        <v>663</v>
      </c>
      <c r="Q110" s="196">
        <v>547</v>
      </c>
      <c r="R110" s="194">
        <v>1107</v>
      </c>
      <c r="S110" s="195">
        <v>805</v>
      </c>
      <c r="T110" s="192">
        <v>125</v>
      </c>
      <c r="U110" s="196">
        <v>249</v>
      </c>
      <c r="V110" s="194">
        <v>653</v>
      </c>
      <c r="W110" s="201">
        <v>1340</v>
      </c>
      <c r="X110" s="192">
        <v>681</v>
      </c>
      <c r="Y110" s="196">
        <v>396</v>
      </c>
      <c r="Z110" s="194">
        <v>2238</v>
      </c>
      <c r="AA110" s="192">
        <v>1992</v>
      </c>
      <c r="AB110" s="168">
        <f t="shared" si="338"/>
        <v>11996</v>
      </c>
      <c r="AC110" s="169">
        <f t="shared" si="255"/>
        <v>11634</v>
      </c>
      <c r="AE110" s="246" t="str">
        <f>$AE$17</f>
        <v>17:00 - 17:59</v>
      </c>
      <c r="AF110" s="247">
        <f t="shared" ref="AF110:AU112" si="447">SUMIF($A$9:$A$32,$AE110,B$102:B$125)</f>
        <v>2171</v>
      </c>
      <c r="AG110" s="248">
        <f t="shared" si="447"/>
        <v>1898</v>
      </c>
      <c r="AH110" s="249">
        <f t="shared" si="447"/>
        <v>877</v>
      </c>
      <c r="AI110" s="250">
        <f t="shared" si="447"/>
        <v>897</v>
      </c>
      <c r="AJ110" s="247">
        <f t="shared" si="447"/>
        <v>434</v>
      </c>
      <c r="AK110" s="251">
        <f t="shared" si="447"/>
        <v>322</v>
      </c>
      <c r="AL110" s="249">
        <f t="shared" si="447"/>
        <v>1796</v>
      </c>
      <c r="AM110" s="250">
        <f t="shared" si="447"/>
        <v>2210</v>
      </c>
      <c r="AN110" s="247">
        <f t="shared" si="447"/>
        <v>267</v>
      </c>
      <c r="AO110" s="251">
        <f t="shared" si="447"/>
        <v>180</v>
      </c>
      <c r="AP110" s="249">
        <f t="shared" si="447"/>
        <v>527</v>
      </c>
      <c r="AQ110" s="247">
        <f t="shared" si="447"/>
        <v>725</v>
      </c>
      <c r="AR110" s="252">
        <f t="shared" si="447"/>
        <v>1546</v>
      </c>
      <c r="AS110" s="253">
        <f t="shared" si="447"/>
        <v>1485</v>
      </c>
      <c r="AT110" s="247">
        <f t="shared" si="447"/>
        <v>718</v>
      </c>
      <c r="AU110" s="251">
        <f t="shared" si="447"/>
        <v>777</v>
      </c>
      <c r="AV110" s="249">
        <f t="shared" ref="AP110:BE112" si="448">SUMIF($A$9:$A$32,$AE110,R$102:R$125)</f>
        <v>994</v>
      </c>
      <c r="AW110" s="250">
        <f t="shared" si="448"/>
        <v>1386</v>
      </c>
      <c r="AX110" s="247">
        <f t="shared" si="448"/>
        <v>364</v>
      </c>
      <c r="AY110" s="251">
        <f t="shared" si="448"/>
        <v>257</v>
      </c>
      <c r="AZ110" s="249">
        <f t="shared" si="448"/>
        <v>1095</v>
      </c>
      <c r="BA110" s="250">
        <f t="shared" si="448"/>
        <v>1041</v>
      </c>
      <c r="BB110" s="247">
        <f t="shared" si="448"/>
        <v>1225</v>
      </c>
      <c r="BC110" s="251">
        <f t="shared" si="448"/>
        <v>405</v>
      </c>
      <c r="BD110" s="20">
        <f t="shared" si="448"/>
        <v>2989</v>
      </c>
      <c r="BE110" s="254">
        <f t="shared" si="448"/>
        <v>3069</v>
      </c>
      <c r="BF110" s="255">
        <f>AF110+AH110+AJ110+AL110+AN110+AP110+AR110+AT110+AV110+AX110+AZ110+BB110+BD110</f>
        <v>15003</v>
      </c>
      <c r="BG110" s="256">
        <f>AG110+AI110+AK110+AM110+AO110+AQ110+AS110+AU110+AW110+AY110+BA110+BC110+BE110</f>
        <v>14652</v>
      </c>
      <c r="BI110" s="142" t="s">
        <v>27</v>
      </c>
      <c r="BJ110" s="125">
        <f>B110/B126</f>
        <v>7.2157930565010214E-2</v>
      </c>
      <c r="BK110" s="126">
        <f t="shared" ref="BK110" si="449">C110/C126</f>
        <v>5.2747618453346648E-2</v>
      </c>
      <c r="BL110" s="127">
        <f t="shared" ref="BL110" si="450">D110/D126</f>
        <v>7.160203681942813E-2</v>
      </c>
      <c r="BM110" s="128">
        <f t="shared" ref="BM110" si="451">E110/E126</f>
        <v>4.6945590257316837E-2</v>
      </c>
      <c r="BN110" s="125">
        <f t="shared" ref="BN110" si="452">F110/F126</f>
        <v>6.5767634854771787E-2</v>
      </c>
      <c r="BO110" s="126">
        <f t="shared" ref="BO110" si="453">G110/G126</f>
        <v>5.8237145855194121E-2</v>
      </c>
      <c r="BP110" s="127">
        <f t="shared" ref="BP110" si="454">H110/H126</f>
        <v>7.0287391122083001E-2</v>
      </c>
      <c r="BQ110" s="128">
        <f t="shared" ref="BQ110" si="455">I110/I126</f>
        <v>5.2385244764942447E-2</v>
      </c>
      <c r="BR110" s="125">
        <f t="shared" ref="BR110" si="456">J110/J126</f>
        <v>5.2512278050623348E-2</v>
      </c>
      <c r="BS110" s="126">
        <f t="shared" ref="BS110" si="457">K110/K126</f>
        <v>8.2529474812433015E-2</v>
      </c>
      <c r="BT110" s="127">
        <f t="shared" ref="BT110" si="458">L110/L126</f>
        <v>3.7375238904225949E-2</v>
      </c>
      <c r="BU110" s="125">
        <f t="shared" ref="BU110" si="459">M110/M126</f>
        <v>8.3000798084596969E-2</v>
      </c>
      <c r="BV110" s="129">
        <f t="shared" ref="BV110" si="460">N110/N126</f>
        <v>5.942070547748781E-2</v>
      </c>
      <c r="BW110" s="130">
        <f t="shared" ref="BW110" si="461">O110/O126</f>
        <v>7.0764000715691541E-2</v>
      </c>
      <c r="BX110" s="125">
        <f t="shared" ref="BX110" si="462">P110/P126</f>
        <v>7.0017953321364457E-2</v>
      </c>
      <c r="BY110" s="126">
        <f t="shared" ref="BY110" si="463">Q110/Q126</f>
        <v>5.4357547451058336E-2</v>
      </c>
      <c r="BZ110" s="127">
        <f t="shared" ref="BZ110" si="464">R110/R126</f>
        <v>7.482763282411789E-2</v>
      </c>
      <c r="CA110" s="128">
        <f t="shared" ref="CA110" si="465">S110/S126</f>
        <v>5.4579971523493115E-2</v>
      </c>
      <c r="CB110" s="125">
        <f t="shared" ref="CB110" si="466">T110/T126</f>
        <v>3.5171637591446259E-2</v>
      </c>
      <c r="CC110" s="126">
        <f t="shared" ref="CC110" si="467">U110/U126</f>
        <v>6.6899516389038155E-2</v>
      </c>
      <c r="CD110" s="127">
        <f t="shared" ref="CD110" si="468">V110/V126</f>
        <v>4.4978647196583552E-2</v>
      </c>
      <c r="CE110" s="128">
        <f t="shared" ref="CE110" si="469">W110/W126</f>
        <v>8.7330552659019817E-2</v>
      </c>
      <c r="CF110" s="125">
        <f t="shared" ref="CF110" si="470">X110/X126</f>
        <v>5.4090548054011117E-2</v>
      </c>
      <c r="CG110" s="126">
        <f t="shared" ref="CG110" si="471">Y110/Y126</f>
        <v>5.4328440115242148E-2</v>
      </c>
      <c r="CH110" s="127">
        <f t="shared" ref="CH110" si="472">Z110/Z126</f>
        <v>6.3412008046921486E-2</v>
      </c>
      <c r="CI110" s="125">
        <f t="shared" ref="CI110" si="473">AA110/AA126</f>
        <v>6.2183929574826748E-2</v>
      </c>
      <c r="CJ110" s="131">
        <f t="shared" ref="CJ110" si="474">AB110/AB126</f>
        <v>6.3859462336970985E-2</v>
      </c>
      <c r="CK110" s="132">
        <f t="shared" ref="CK110" si="475">AC110/AC126</f>
        <v>6.2066868327971703E-2</v>
      </c>
    </row>
    <row r="111" spans="1:89">
      <c r="A111" s="133" t="s">
        <v>28</v>
      </c>
      <c r="B111" s="202">
        <v>2767</v>
      </c>
      <c r="C111" s="186">
        <v>1831</v>
      </c>
      <c r="D111" s="187">
        <v>1045</v>
      </c>
      <c r="E111" s="188">
        <v>515</v>
      </c>
      <c r="F111" s="185">
        <v>379</v>
      </c>
      <c r="G111" s="189">
        <v>199</v>
      </c>
      <c r="H111" s="187">
        <v>1537</v>
      </c>
      <c r="I111" s="188">
        <v>1914</v>
      </c>
      <c r="J111" s="185">
        <v>207</v>
      </c>
      <c r="K111" s="186">
        <v>281</v>
      </c>
      <c r="L111" s="187">
        <v>325</v>
      </c>
      <c r="M111" s="185">
        <v>1018</v>
      </c>
      <c r="N111" s="190">
        <v>1085</v>
      </c>
      <c r="O111" s="203">
        <v>1710</v>
      </c>
      <c r="P111" s="185">
        <v>721</v>
      </c>
      <c r="Q111" s="186">
        <v>581</v>
      </c>
      <c r="R111" s="187">
        <v>1150</v>
      </c>
      <c r="S111" s="188">
        <v>849</v>
      </c>
      <c r="T111" s="194">
        <v>245</v>
      </c>
      <c r="U111" s="185">
        <v>240</v>
      </c>
      <c r="V111" s="187">
        <v>822</v>
      </c>
      <c r="W111" s="204">
        <v>1351</v>
      </c>
      <c r="X111" s="185">
        <v>874</v>
      </c>
      <c r="Y111" s="189">
        <v>458</v>
      </c>
      <c r="Z111" s="187">
        <v>2552</v>
      </c>
      <c r="AA111" s="185">
        <v>1867</v>
      </c>
      <c r="AB111" s="168">
        <f t="shared" si="338"/>
        <v>13709</v>
      </c>
      <c r="AC111" s="169">
        <f t="shared" si="255"/>
        <v>12814</v>
      </c>
      <c r="AE111" s="258" t="str">
        <f>$AE$18</f>
        <v>18:00 - 18:59</v>
      </c>
      <c r="AF111" s="247">
        <f t="shared" si="447"/>
        <v>1856</v>
      </c>
      <c r="AG111" s="259">
        <f t="shared" si="447"/>
        <v>2446</v>
      </c>
      <c r="AH111" s="260">
        <f t="shared" si="447"/>
        <v>726</v>
      </c>
      <c r="AI111" s="261">
        <f t="shared" si="447"/>
        <v>902</v>
      </c>
      <c r="AJ111" s="262">
        <f t="shared" si="447"/>
        <v>353</v>
      </c>
      <c r="AK111" s="263">
        <f t="shared" si="447"/>
        <v>271</v>
      </c>
      <c r="AL111" s="260">
        <f t="shared" si="447"/>
        <v>1549</v>
      </c>
      <c r="AM111" s="261">
        <f t="shared" si="447"/>
        <v>2781</v>
      </c>
      <c r="AN111" s="262">
        <f t="shared" si="447"/>
        <v>252</v>
      </c>
      <c r="AO111" s="263">
        <f t="shared" si="447"/>
        <v>167</v>
      </c>
      <c r="AP111" s="260">
        <f t="shared" si="448"/>
        <v>448</v>
      </c>
      <c r="AQ111" s="262">
        <f t="shared" si="448"/>
        <v>615</v>
      </c>
      <c r="AR111" s="264">
        <f t="shared" si="448"/>
        <v>1335</v>
      </c>
      <c r="AS111" s="265">
        <f t="shared" si="448"/>
        <v>1513</v>
      </c>
      <c r="AT111" s="262">
        <f t="shared" si="448"/>
        <v>642</v>
      </c>
      <c r="AU111" s="263">
        <f t="shared" si="448"/>
        <v>800</v>
      </c>
      <c r="AV111" s="260">
        <f t="shared" si="448"/>
        <v>819</v>
      </c>
      <c r="AW111" s="261">
        <f t="shared" si="448"/>
        <v>1197</v>
      </c>
      <c r="AX111" s="262">
        <f t="shared" si="448"/>
        <v>295</v>
      </c>
      <c r="AY111" s="263">
        <f t="shared" si="448"/>
        <v>170</v>
      </c>
      <c r="AZ111" s="260">
        <f t="shared" si="448"/>
        <v>1207</v>
      </c>
      <c r="BA111" s="261">
        <f t="shared" si="448"/>
        <v>892</v>
      </c>
      <c r="BB111" s="262">
        <f t="shared" si="448"/>
        <v>1005</v>
      </c>
      <c r="BC111" s="263">
        <f t="shared" si="448"/>
        <v>463</v>
      </c>
      <c r="BD111" s="260">
        <f t="shared" si="448"/>
        <v>2461</v>
      </c>
      <c r="BE111" s="262">
        <f t="shared" si="448"/>
        <v>2683</v>
      </c>
      <c r="BF111" s="266">
        <f>SUM(AF111,AH111,AJ111,AL111,AN111,AP111,AR111,AT111,AV111,AX111,AZ111,BB111,BD111)</f>
        <v>12948</v>
      </c>
      <c r="BG111" s="16">
        <f>SUM(AG111,AI111,AK111,AM111,AO111,AQ111,AS111,AU111,AW111,AY111,BA111,BC111,BE111)</f>
        <v>14900</v>
      </c>
      <c r="BI111" s="133" t="s">
        <v>28</v>
      </c>
      <c r="BJ111" s="125">
        <f>B111/B126</f>
        <v>8.189540355758132E-2</v>
      </c>
      <c r="BK111" s="126">
        <f t="shared" ref="BK111" si="476">C111/C126</f>
        <v>7.6167893839178005E-2</v>
      </c>
      <c r="BL111" s="127">
        <f t="shared" ref="BL111" si="477">D111/D126</f>
        <v>8.1864473168820992E-2</v>
      </c>
      <c r="BM111" s="128">
        <f t="shared" ref="BM111" si="478">E111/E126</f>
        <v>5.0579453938322527E-2</v>
      </c>
      <c r="BN111" s="125">
        <f t="shared" ref="BN111" si="479">F111/F126</f>
        <v>7.863070539419087E-2</v>
      </c>
      <c r="BO111" s="126">
        <f t="shared" ref="BO111" si="480">G111/G126</f>
        <v>5.2203567681007347E-2</v>
      </c>
      <c r="BP111" s="127">
        <f t="shared" ref="BP111" si="481">H111/H126</f>
        <v>7.1591597186641209E-2</v>
      </c>
      <c r="BQ111" s="128">
        <f t="shared" ref="BQ111" si="482">I111/I126</f>
        <v>6.6356954652614056E-2</v>
      </c>
      <c r="BR111" s="125">
        <f t="shared" ref="BR111" si="483">J111/J126</f>
        <v>7.8201737816395916E-2</v>
      </c>
      <c r="BS111" s="126">
        <f t="shared" ref="BS111" si="484">K111/K126</f>
        <v>7.5294748124330124E-2</v>
      </c>
      <c r="BT111" s="127">
        <f t="shared" ref="BT111" si="485">L111/L126</f>
        <v>6.9016776385644504E-2</v>
      </c>
      <c r="BU111" s="125">
        <f t="shared" ref="BU111" si="486">M111/M126</f>
        <v>9.0272235523632172E-2</v>
      </c>
      <c r="BV111" s="129">
        <f t="shared" ref="BV111" si="487">N111/N126</f>
        <v>6.2231144250071695E-2</v>
      </c>
      <c r="BW111" s="130">
        <f t="shared" ref="BW111" si="488">O111/O126</f>
        <v>7.6489533011272148E-2</v>
      </c>
      <c r="BX111" s="125">
        <f t="shared" ref="BX111" si="489">P111/P126</f>
        <v>7.6143204139824686E-2</v>
      </c>
      <c r="BY111" s="126">
        <f t="shared" ref="BY111" si="490">Q111/Q126</f>
        <v>5.7736261552221009E-2</v>
      </c>
      <c r="BZ111" s="127">
        <f t="shared" ref="BZ111" si="491">R111/R126</f>
        <v>7.7734216574286877E-2</v>
      </c>
      <c r="CA111" s="128">
        <f t="shared" ref="CA111" si="492">S111/S126</f>
        <v>5.7563224625398333E-2</v>
      </c>
      <c r="CB111" s="125">
        <f t="shared" ref="CB111" si="493">T111/T126</f>
        <v>6.8936409679234659E-2</v>
      </c>
      <c r="CC111" s="126">
        <f t="shared" ref="CC111" si="494">U111/U126</f>
        <v>6.4481461579795812E-2</v>
      </c>
      <c r="CD111" s="127">
        <f t="shared" ref="CD111" si="495">V111/V126</f>
        <v>5.6619369059099048E-2</v>
      </c>
      <c r="CE111" s="128">
        <f t="shared" ref="CE111" si="496">W111/W126</f>
        <v>8.8047445255474449E-2</v>
      </c>
      <c r="CF111" s="125">
        <f t="shared" ref="CF111" si="497">X111/X126</f>
        <v>6.9420174741858617E-2</v>
      </c>
      <c r="CG111" s="126">
        <f t="shared" ref="CG111" si="498">Y111/Y126</f>
        <v>6.283440801207299E-2</v>
      </c>
      <c r="CH111" s="127">
        <f t="shared" ref="CH111" si="499">Z111/Z126</f>
        <v>7.2308956450287593E-2</v>
      </c>
      <c r="CI111" s="125">
        <f t="shared" ref="CI111" si="500">AA111/AA126</f>
        <v>5.8281825560342136E-2</v>
      </c>
      <c r="CJ111" s="131">
        <f t="shared" ref="CJ111" si="501">AB111/AB126</f>
        <v>7.2978440244876236E-2</v>
      </c>
      <c r="CK111" s="132">
        <f t="shared" ref="CK111" si="502">AC111/AC126</f>
        <v>6.8362115416419927E-2</v>
      </c>
    </row>
    <row r="112" spans="1:89" ht="14.1" thickBot="1">
      <c r="A112" s="142" t="s">
        <v>29</v>
      </c>
      <c r="B112" s="199">
        <v>2253</v>
      </c>
      <c r="C112" s="193">
        <v>1674</v>
      </c>
      <c r="D112" s="194">
        <v>930</v>
      </c>
      <c r="E112" s="195">
        <v>617</v>
      </c>
      <c r="F112" s="192">
        <v>301</v>
      </c>
      <c r="G112" s="196">
        <v>277</v>
      </c>
      <c r="H112" s="194">
        <v>1570</v>
      </c>
      <c r="I112" s="195">
        <v>2068</v>
      </c>
      <c r="J112" s="192">
        <v>185</v>
      </c>
      <c r="K112" s="193">
        <v>269</v>
      </c>
      <c r="L112" s="194">
        <v>312</v>
      </c>
      <c r="M112" s="192">
        <v>957</v>
      </c>
      <c r="N112" s="197">
        <v>1172</v>
      </c>
      <c r="O112" s="200">
        <v>1614</v>
      </c>
      <c r="P112" s="192">
        <v>639</v>
      </c>
      <c r="Q112" s="193">
        <v>623</v>
      </c>
      <c r="R112" s="194">
        <v>1189</v>
      </c>
      <c r="S112" s="195">
        <v>862</v>
      </c>
      <c r="T112" s="192">
        <v>250</v>
      </c>
      <c r="U112" s="196">
        <v>220</v>
      </c>
      <c r="V112" s="194">
        <v>844</v>
      </c>
      <c r="W112" s="201">
        <v>1332</v>
      </c>
      <c r="X112" s="192">
        <v>784</v>
      </c>
      <c r="Y112" s="196">
        <v>455</v>
      </c>
      <c r="Z112" s="194">
        <v>2407</v>
      </c>
      <c r="AA112" s="192">
        <v>2163</v>
      </c>
      <c r="AB112" s="168">
        <f t="shared" si="338"/>
        <v>12836</v>
      </c>
      <c r="AC112" s="169">
        <f t="shared" si="255"/>
        <v>13131</v>
      </c>
      <c r="AE112" s="246" t="str">
        <f>$AE$19</f>
        <v>-</v>
      </c>
      <c r="AF112" s="247">
        <f t="shared" si="447"/>
        <v>0</v>
      </c>
      <c r="AG112" s="267">
        <f t="shared" si="447"/>
        <v>0</v>
      </c>
      <c r="AH112" s="268">
        <f t="shared" si="447"/>
        <v>0</v>
      </c>
      <c r="AI112" s="269">
        <f t="shared" si="447"/>
        <v>0</v>
      </c>
      <c r="AJ112" s="270">
        <f t="shared" si="447"/>
        <v>0</v>
      </c>
      <c r="AK112" s="271">
        <f t="shared" si="447"/>
        <v>0</v>
      </c>
      <c r="AL112" s="268">
        <f t="shared" si="447"/>
        <v>0</v>
      </c>
      <c r="AM112" s="269">
        <f t="shared" si="447"/>
        <v>0</v>
      </c>
      <c r="AN112" s="270">
        <f t="shared" si="447"/>
        <v>0</v>
      </c>
      <c r="AO112" s="271">
        <f t="shared" si="447"/>
        <v>0</v>
      </c>
      <c r="AP112" s="268">
        <f t="shared" si="448"/>
        <v>0</v>
      </c>
      <c r="AQ112" s="270">
        <f t="shared" si="448"/>
        <v>0</v>
      </c>
      <c r="AR112" s="272">
        <f t="shared" si="448"/>
        <v>0</v>
      </c>
      <c r="AS112" s="273">
        <f t="shared" si="448"/>
        <v>0</v>
      </c>
      <c r="AT112" s="270">
        <f t="shared" si="448"/>
        <v>0</v>
      </c>
      <c r="AU112" s="271">
        <f t="shared" si="448"/>
        <v>0</v>
      </c>
      <c r="AV112" s="268">
        <f t="shared" si="448"/>
        <v>0</v>
      </c>
      <c r="AW112" s="269">
        <f t="shared" si="448"/>
        <v>0</v>
      </c>
      <c r="AX112" s="270">
        <f t="shared" si="448"/>
        <v>0</v>
      </c>
      <c r="AY112" s="271">
        <f t="shared" si="448"/>
        <v>0</v>
      </c>
      <c r="AZ112" s="268">
        <f t="shared" si="448"/>
        <v>0</v>
      </c>
      <c r="BA112" s="269">
        <f t="shared" si="448"/>
        <v>0</v>
      </c>
      <c r="BB112" s="270">
        <f t="shared" si="448"/>
        <v>0</v>
      </c>
      <c r="BC112" s="271">
        <f t="shared" si="448"/>
        <v>0</v>
      </c>
      <c r="BD112" s="268">
        <f t="shared" si="448"/>
        <v>0</v>
      </c>
      <c r="BE112" s="270">
        <f t="shared" si="448"/>
        <v>0</v>
      </c>
      <c r="BF112" s="266">
        <f>SUM(AF112,AH112,AJ112,AL112,AN112,AP112,AR112,AT112,AV112,AX112,AZ112,BB112,BD112)</f>
        <v>0</v>
      </c>
      <c r="BG112" s="16">
        <f>SUM(AG112,AI112,AK112,AM112,AO112,AQ112,AS112,AU112,AW112,AY112,BA112,BC112,BE112)</f>
        <v>0</v>
      </c>
      <c r="BI112" s="142" t="s">
        <v>29</v>
      </c>
      <c r="BJ112" s="125">
        <f>B112/B126</f>
        <v>6.6682451830585729E-2</v>
      </c>
      <c r="BK112" s="126">
        <f t="shared" ref="BK112" si="503">C112/C126</f>
        <v>6.9636840134780983E-2</v>
      </c>
      <c r="BL112" s="127">
        <f t="shared" ref="BL112" si="504">D112/D126</f>
        <v>7.2855464159811992E-2</v>
      </c>
      <c r="BM112" s="128">
        <f t="shared" ref="BM112" si="505">E112/E126</f>
        <v>6.0597132194067961E-2</v>
      </c>
      <c r="BN112" s="125">
        <f t="shared" ref="BN112" si="506">F112/F126</f>
        <v>6.2448132780082988E-2</v>
      </c>
      <c r="BO112" s="126">
        <f t="shared" ref="BO112" si="507">G112/G126</f>
        <v>7.2665267576075554E-2</v>
      </c>
      <c r="BP112" s="127">
        <f t="shared" ref="BP112" si="508">H112/H126</f>
        <v>7.312869719129908E-2</v>
      </c>
      <c r="BQ112" s="128">
        <f t="shared" ref="BQ112" si="509">I112/I126</f>
        <v>7.1696019969491057E-2</v>
      </c>
      <c r="BR112" s="125">
        <f t="shared" ref="BR112" si="510">J112/J126</f>
        <v>6.9890442009822445E-2</v>
      </c>
      <c r="BS112" s="126">
        <f t="shared" ref="BS112" si="511">K112/K126</f>
        <v>7.2079314040728829E-2</v>
      </c>
      <c r="BT112" s="127">
        <f t="shared" ref="BT112" si="512">L112/L126</f>
        <v>6.6256105330218737E-2</v>
      </c>
      <c r="BU112" s="125">
        <f t="shared" ref="BU112" si="513">M112/M126</f>
        <v>8.4862995477520617E-2</v>
      </c>
      <c r="BV112" s="129">
        <f t="shared" ref="BV112" si="514">N112/N126</f>
        <v>6.7221106968741035E-2</v>
      </c>
      <c r="BW112" s="130">
        <f t="shared" ref="BW112" si="515">O112/O126</f>
        <v>7.219538378958669E-2</v>
      </c>
      <c r="BX112" s="125">
        <f t="shared" ref="BX112" si="516">P112/P126</f>
        <v>6.7483366775794695E-2</v>
      </c>
      <c r="BY112" s="126">
        <f t="shared" ref="BY112" si="517">Q112/Q126</f>
        <v>6.1909967206598429E-2</v>
      </c>
      <c r="BZ112" s="127">
        <f t="shared" ref="BZ112" si="518">R112/R126</f>
        <v>8.0370420440719209E-2</v>
      </c>
      <c r="CA112" s="128">
        <f t="shared" ref="CA112" si="519">S112/S126</f>
        <v>5.8444640314597597E-2</v>
      </c>
      <c r="CB112" s="125">
        <f t="shared" ref="CB112" si="520">T112/T126</f>
        <v>7.0343275182892517E-2</v>
      </c>
      <c r="CC112" s="126">
        <f t="shared" ref="CC112" si="521">U112/U126</f>
        <v>5.9108006448146157E-2</v>
      </c>
      <c r="CD112" s="127">
        <f t="shared" ref="CD112" si="522">V112/V126</f>
        <v>5.8134729301556685E-2</v>
      </c>
      <c r="CE112" s="128">
        <f t="shared" ref="CE112" si="523">W112/W126</f>
        <v>8.6809176225234624E-2</v>
      </c>
      <c r="CF112" s="125">
        <f t="shared" ref="CF112" si="524">X112/X126</f>
        <v>6.227164416203336E-2</v>
      </c>
      <c r="CG112" s="126">
        <f t="shared" ref="CG112" si="525">Y112/Y126</f>
        <v>6.242282892029085E-2</v>
      </c>
      <c r="CH112" s="127">
        <f t="shared" ref="CH112" si="526">Z112/Z126</f>
        <v>6.8200493015612165E-2</v>
      </c>
      <c r="CI112" s="125">
        <f t="shared" ref="CI112" si="527">AA112/AA126</f>
        <v>6.7522007866641698E-2</v>
      </c>
      <c r="CJ112" s="131">
        <f t="shared" ref="CJ112" si="528">AB112/AB126</f>
        <v>6.8331115251530475E-2</v>
      </c>
      <c r="CK112" s="132">
        <f t="shared" ref="CK112" si="529">AC112/AC126</f>
        <v>7.0053296202045423E-2</v>
      </c>
    </row>
    <row r="113" spans="1:89" ht="15" thickTop="1" thickBot="1">
      <c r="A113" s="133" t="s">
        <v>30</v>
      </c>
      <c r="B113" s="202">
        <v>1868</v>
      </c>
      <c r="C113" s="186">
        <v>1693</v>
      </c>
      <c r="D113" s="187">
        <v>804</v>
      </c>
      <c r="E113" s="188">
        <v>678</v>
      </c>
      <c r="F113" s="185">
        <v>302</v>
      </c>
      <c r="G113" s="189">
        <v>244</v>
      </c>
      <c r="H113" s="187">
        <v>1652</v>
      </c>
      <c r="I113" s="188">
        <v>1935</v>
      </c>
      <c r="J113" s="185">
        <v>194</v>
      </c>
      <c r="K113" s="186">
        <v>234</v>
      </c>
      <c r="L113" s="187">
        <v>377</v>
      </c>
      <c r="M113" s="185">
        <v>833</v>
      </c>
      <c r="N113" s="190">
        <v>1182</v>
      </c>
      <c r="O113" s="203">
        <v>1560</v>
      </c>
      <c r="P113" s="185">
        <v>701</v>
      </c>
      <c r="Q113" s="186">
        <v>592</v>
      </c>
      <c r="R113" s="187">
        <v>1151</v>
      </c>
      <c r="S113" s="188">
        <v>1032</v>
      </c>
      <c r="T113" s="185">
        <v>266</v>
      </c>
      <c r="U113" s="189">
        <v>203</v>
      </c>
      <c r="V113" s="187">
        <v>935</v>
      </c>
      <c r="W113" s="204">
        <v>1018</v>
      </c>
      <c r="X113" s="185">
        <v>863</v>
      </c>
      <c r="Y113" s="189">
        <v>445</v>
      </c>
      <c r="Z113" s="187">
        <v>2441</v>
      </c>
      <c r="AA113" s="185">
        <v>2407</v>
      </c>
      <c r="AB113" s="168">
        <f t="shared" si="338"/>
        <v>12736</v>
      </c>
      <c r="AC113" s="169">
        <f t="shared" si="255"/>
        <v>12874</v>
      </c>
      <c r="AE113" s="295" t="s">
        <v>42</v>
      </c>
      <c r="AF113" s="12">
        <f t="shared" ref="AF113:BG113" si="530">SUM(AF110:AF112)</f>
        <v>4027</v>
      </c>
      <c r="AG113" s="1">
        <f t="shared" si="530"/>
        <v>4344</v>
      </c>
      <c r="AH113" s="12">
        <f t="shared" si="530"/>
        <v>1603</v>
      </c>
      <c r="AI113" s="1">
        <f t="shared" si="530"/>
        <v>1799</v>
      </c>
      <c r="AJ113" s="12">
        <f t="shared" si="530"/>
        <v>787</v>
      </c>
      <c r="AK113" s="1">
        <f t="shared" si="530"/>
        <v>593</v>
      </c>
      <c r="AL113" s="12">
        <f t="shared" si="530"/>
        <v>3345</v>
      </c>
      <c r="AM113" s="1">
        <f t="shared" si="530"/>
        <v>4991</v>
      </c>
      <c r="AN113" s="12">
        <f t="shared" si="530"/>
        <v>519</v>
      </c>
      <c r="AO113" s="1">
        <f t="shared" si="530"/>
        <v>347</v>
      </c>
      <c r="AP113" s="12">
        <f t="shared" si="530"/>
        <v>975</v>
      </c>
      <c r="AQ113" s="1">
        <f t="shared" si="530"/>
        <v>1340</v>
      </c>
      <c r="AR113" s="12">
        <f t="shared" si="530"/>
        <v>2881</v>
      </c>
      <c r="AS113" s="1">
        <f t="shared" si="530"/>
        <v>2998</v>
      </c>
      <c r="AT113" s="12">
        <f t="shared" si="530"/>
        <v>1360</v>
      </c>
      <c r="AU113" s="1">
        <f t="shared" si="530"/>
        <v>1577</v>
      </c>
      <c r="AV113" s="12">
        <f t="shared" si="530"/>
        <v>1813</v>
      </c>
      <c r="AW113" s="1">
        <f t="shared" si="530"/>
        <v>2583</v>
      </c>
      <c r="AX113" s="12">
        <f t="shared" si="530"/>
        <v>659</v>
      </c>
      <c r="AY113" s="1">
        <f t="shared" si="530"/>
        <v>427</v>
      </c>
      <c r="AZ113" s="12">
        <f t="shared" si="530"/>
        <v>2302</v>
      </c>
      <c r="BA113" s="1">
        <f t="shared" si="530"/>
        <v>1933</v>
      </c>
      <c r="BB113" s="12">
        <f t="shared" si="530"/>
        <v>2230</v>
      </c>
      <c r="BC113" s="1">
        <f t="shared" si="530"/>
        <v>868</v>
      </c>
      <c r="BD113" s="12">
        <f t="shared" si="530"/>
        <v>5450</v>
      </c>
      <c r="BE113" s="1">
        <f t="shared" si="530"/>
        <v>5752</v>
      </c>
      <c r="BF113" s="51">
        <f t="shared" si="530"/>
        <v>27951</v>
      </c>
      <c r="BG113" s="47">
        <f t="shared" si="530"/>
        <v>29552</v>
      </c>
      <c r="BI113" s="133" t="s">
        <v>30</v>
      </c>
      <c r="BJ113" s="125">
        <f>B113/B126</f>
        <v>5.5287536626513159E-2</v>
      </c>
      <c r="BK113" s="126">
        <f t="shared" ref="BK113" si="531">C113/C126</f>
        <v>7.0427222430217568E-2</v>
      </c>
      <c r="BL113" s="127">
        <f t="shared" ref="BL113" si="532">D113/D126</f>
        <v>6.2984723854289076E-2</v>
      </c>
      <c r="BM113" s="128">
        <f t="shared" ref="BM113" si="533">E113/E126</f>
        <v>6.6588096641131411E-2</v>
      </c>
      <c r="BN113" s="125">
        <f t="shared" ref="BN113" si="534">F113/F126</f>
        <v>6.2655601659751037E-2</v>
      </c>
      <c r="BO113" s="126">
        <f t="shared" ref="BO113" si="535">G113/G126</f>
        <v>6.400839454354669E-2</v>
      </c>
      <c r="BP113" s="127">
        <f t="shared" ref="BP113" si="536">H113/H126</f>
        <v>7.6948157808933812E-2</v>
      </c>
      <c r="BQ113" s="128">
        <f t="shared" ref="BQ113" si="537">I113/I126</f>
        <v>6.708500901400638E-2</v>
      </c>
      <c r="BR113" s="125">
        <f t="shared" ref="BR113" si="538">J113/J126</f>
        <v>7.329051756705704E-2</v>
      </c>
      <c r="BS113" s="126">
        <f t="shared" ref="BS113" si="539">K113/K126</f>
        <v>6.2700964630225078E-2</v>
      </c>
      <c r="BT113" s="127">
        <f t="shared" ref="BT113" si="540">L113/L126</f>
        <v>8.0059460607347629E-2</v>
      </c>
      <c r="BU113" s="125">
        <f t="shared" ref="BU113" si="541">M113/M126</f>
        <v>7.3867163252638118E-2</v>
      </c>
      <c r="BV113" s="129">
        <f t="shared" ref="BV113" si="542">N113/N126</f>
        <v>6.7794665901921417E-2</v>
      </c>
      <c r="BW113" s="130">
        <f t="shared" ref="BW113" si="543">O113/O126</f>
        <v>6.9779924852388625E-2</v>
      </c>
      <c r="BX113" s="125">
        <f t="shared" ref="BX113" si="544">P113/P126</f>
        <v>7.4031048685183232E-2</v>
      </c>
      <c r="BY113" s="126">
        <f t="shared" ref="BY113" si="545">Q113/Q126</f>
        <v>5.8829374937891282E-2</v>
      </c>
      <c r="BZ113" s="127">
        <f t="shared" ref="BZ113" si="546">R113/R126</f>
        <v>7.7801811545221033E-2</v>
      </c>
      <c r="CA113" s="128">
        <f t="shared" ref="CA113" si="547">S113/S126</f>
        <v>6.9970845481049565E-2</v>
      </c>
      <c r="CB113" s="125">
        <f t="shared" ref="CB113" si="548">T113/T126</f>
        <v>7.4845244794597643E-2</v>
      </c>
      <c r="CC113" s="126">
        <f t="shared" ref="CC113" si="549">U113/U126</f>
        <v>5.4540569586243953E-2</v>
      </c>
      <c r="CD113" s="127">
        <f t="shared" ref="CD113" si="550">V113/V126</f>
        <v>6.4402810304449651E-2</v>
      </c>
      <c r="CE113" s="128">
        <f t="shared" ref="CE113" si="551">W113/W126</f>
        <v>6.63451511991658E-2</v>
      </c>
      <c r="CF113" s="125">
        <f t="shared" ref="CF113" si="552">X113/X126</f>
        <v>6.854646544876887E-2</v>
      </c>
      <c r="CG113" s="126">
        <f t="shared" ref="CG113" si="553">Y113/Y126</f>
        <v>6.1050898614350389E-2</v>
      </c>
      <c r="CH113" s="127">
        <f t="shared" ref="CH113" si="554">Z113/Z126</f>
        <v>6.9163856855467096E-2</v>
      </c>
      <c r="CI113" s="125">
        <f t="shared" ref="CI113" si="555">AA113/AA126</f>
        <v>7.5138914902915646E-2</v>
      </c>
      <c r="CJ113" s="131">
        <f t="shared" ref="CJ113" si="556">AB113/AB126</f>
        <v>6.7798775618844828E-2</v>
      </c>
      <c r="CK113" s="132">
        <f t="shared" ref="CK113" si="557">AC113/AC126</f>
        <v>6.8682212726002043E-2</v>
      </c>
    </row>
    <row r="114" spans="1:89" ht="14.1" thickTop="1">
      <c r="A114" s="142" t="s">
        <v>31</v>
      </c>
      <c r="B114" s="199">
        <v>1798</v>
      </c>
      <c r="C114" s="193">
        <v>1882</v>
      </c>
      <c r="D114" s="194">
        <v>891</v>
      </c>
      <c r="E114" s="195">
        <v>720</v>
      </c>
      <c r="F114" s="192">
        <v>351</v>
      </c>
      <c r="G114" s="196">
        <v>239</v>
      </c>
      <c r="H114" s="194">
        <v>1730</v>
      </c>
      <c r="I114" s="195">
        <v>2122</v>
      </c>
      <c r="J114" s="192">
        <v>201</v>
      </c>
      <c r="K114" s="193">
        <v>186</v>
      </c>
      <c r="L114" s="194">
        <v>428</v>
      </c>
      <c r="M114" s="192">
        <v>760</v>
      </c>
      <c r="N114" s="197">
        <v>1314</v>
      </c>
      <c r="O114" s="200">
        <v>1475</v>
      </c>
      <c r="P114" s="192">
        <v>760</v>
      </c>
      <c r="Q114" s="193">
        <v>621</v>
      </c>
      <c r="R114" s="194">
        <v>1113</v>
      </c>
      <c r="S114" s="195">
        <v>1069</v>
      </c>
      <c r="T114" s="192">
        <v>332</v>
      </c>
      <c r="U114" s="196">
        <v>162</v>
      </c>
      <c r="V114" s="194">
        <v>1133</v>
      </c>
      <c r="W114" s="201">
        <v>905</v>
      </c>
      <c r="X114" s="192">
        <v>994</v>
      </c>
      <c r="Y114" s="196">
        <v>365</v>
      </c>
      <c r="Z114" s="194">
        <v>2601</v>
      </c>
      <c r="AA114" s="192">
        <v>2371</v>
      </c>
      <c r="AB114" s="168">
        <f t="shared" si="338"/>
        <v>13646</v>
      </c>
      <c r="AC114" s="169">
        <f t="shared" si="255"/>
        <v>12877</v>
      </c>
      <c r="BI114" s="142" t="s">
        <v>31</v>
      </c>
      <c r="BJ114" s="125">
        <f>B114/B126</f>
        <v>5.3215733862136322E-2</v>
      </c>
      <c r="BK114" s="126">
        <f t="shared" ref="BK114" si="558">C114/C126</f>
        <v>7.8289446316402514E-2</v>
      </c>
      <c r="BL114" s="127">
        <f t="shared" ref="BL114" si="559">D114/D126</f>
        <v>6.9800235017626319E-2</v>
      </c>
      <c r="BM114" s="128">
        <f t="shared" ref="BM114" si="560">E114/E126</f>
        <v>7.0713022981732473E-2</v>
      </c>
      <c r="BN114" s="125">
        <f t="shared" ref="BN114" si="561">F114/F126</f>
        <v>7.2821576763485482E-2</v>
      </c>
      <c r="BO114" s="126">
        <f t="shared" ref="BO114" si="562">G114/G126</f>
        <v>6.2696747114375659E-2</v>
      </c>
      <c r="BP114" s="127">
        <f t="shared" ref="BP114" si="563">H114/H126</f>
        <v>8.05813032744888E-2</v>
      </c>
      <c r="BQ114" s="128">
        <f t="shared" ref="BQ114" si="564">I114/I126</f>
        <v>7.3568159755928439E-2</v>
      </c>
      <c r="BR114" s="125">
        <f t="shared" ref="BR114" si="565">J114/J126</f>
        <v>7.593502077823952E-2</v>
      </c>
      <c r="BS114" s="126">
        <f t="shared" ref="BS114" si="566">K114/K126</f>
        <v>4.9839228295819937E-2</v>
      </c>
      <c r="BT114" s="127">
        <f t="shared" ref="BT114" si="567">L114/L126</f>
        <v>9.0889785517094923E-2</v>
      </c>
      <c r="BU114" s="125">
        <f t="shared" ref="BU114" si="568">M114/M126</f>
        <v>6.7393810410570187E-2</v>
      </c>
      <c r="BV114" s="129">
        <f t="shared" ref="BV114" si="569">N114/N126</f>
        <v>7.5365643819902489E-2</v>
      </c>
      <c r="BW114" s="130">
        <f t="shared" ref="BW114" si="570">O114/O126</f>
        <v>6.5977813562354631E-2</v>
      </c>
      <c r="BX114" s="125">
        <f t="shared" ref="BX114" si="571">P114/P126</f>
        <v>8.0261907276375541E-2</v>
      </c>
      <c r="BY114" s="126">
        <f t="shared" ref="BY114" si="572">Q114/Q126</f>
        <v>6.1711219318294742E-2</v>
      </c>
      <c r="BZ114" s="127">
        <f t="shared" ref="BZ114" si="573">R114/R126</f>
        <v>7.5233202649722858E-2</v>
      </c>
      <c r="CA114" s="128">
        <f t="shared" ref="CA114" si="574">S114/S126</f>
        <v>7.2479490134924399E-2</v>
      </c>
      <c r="CB114" s="125">
        <f t="shared" ref="CB114" si="575">T114/T126</f>
        <v>9.3415869442881258E-2</v>
      </c>
      <c r="CC114" s="126">
        <f t="shared" ref="CC114" si="576">U114/U126</f>
        <v>4.3524986566362174E-2</v>
      </c>
      <c r="CD114" s="127">
        <f t="shared" ref="CD114" si="577">V114/V126</f>
        <v>7.8041052486568396E-2</v>
      </c>
      <c r="CE114" s="128">
        <f t="shared" ref="CE114" si="578">W114/W126</f>
        <v>5.8980709071949945E-2</v>
      </c>
      <c r="CF114" s="125">
        <f t="shared" ref="CF114" si="579">X114/X126</f>
        <v>7.8951548848292294E-2</v>
      </c>
      <c r="CG114" s="126">
        <f t="shared" ref="CG114" si="580">Y114/Y126</f>
        <v>5.0075456166826723E-2</v>
      </c>
      <c r="CH114" s="127">
        <f t="shared" ref="CH114" si="581">Z114/Z126</f>
        <v>7.3697333748902055E-2</v>
      </c>
      <c r="CI114" s="125">
        <f t="shared" ref="CI114" si="582">AA114/AA126</f>
        <v>7.4015108946744082E-2</v>
      </c>
      <c r="CJ114" s="131">
        <f t="shared" ref="CJ114" si="583">AB114/AB126</f>
        <v>7.2643066276284265E-2</v>
      </c>
      <c r="CK114" s="132">
        <f t="shared" ref="CK114" si="584">AC114/AC126</f>
        <v>6.8698217591481148E-2</v>
      </c>
    </row>
    <row r="115" spans="1:89">
      <c r="A115" s="133" t="s">
        <v>32</v>
      </c>
      <c r="B115" s="202">
        <v>1997</v>
      </c>
      <c r="C115" s="186">
        <v>2012</v>
      </c>
      <c r="D115" s="187">
        <v>907</v>
      </c>
      <c r="E115" s="188">
        <v>809</v>
      </c>
      <c r="F115" s="185">
        <v>437</v>
      </c>
      <c r="G115" s="189">
        <v>321</v>
      </c>
      <c r="H115" s="187">
        <v>1765</v>
      </c>
      <c r="I115" s="188">
        <v>2654</v>
      </c>
      <c r="J115" s="185">
        <v>231</v>
      </c>
      <c r="K115" s="186">
        <v>186</v>
      </c>
      <c r="L115" s="187">
        <v>474</v>
      </c>
      <c r="M115" s="185">
        <v>674</v>
      </c>
      <c r="N115" s="190">
        <v>1523</v>
      </c>
      <c r="O115" s="203">
        <v>1412</v>
      </c>
      <c r="P115" s="185">
        <v>796</v>
      </c>
      <c r="Q115" s="186">
        <v>703</v>
      </c>
      <c r="R115" s="187">
        <v>1173</v>
      </c>
      <c r="S115" s="188">
        <v>1094</v>
      </c>
      <c r="T115" s="185">
        <v>457</v>
      </c>
      <c r="U115" s="189">
        <v>146</v>
      </c>
      <c r="V115" s="187">
        <v>1472</v>
      </c>
      <c r="W115" s="204">
        <v>833</v>
      </c>
      <c r="X115" s="185">
        <v>977</v>
      </c>
      <c r="Y115" s="189">
        <v>383</v>
      </c>
      <c r="Z115" s="187">
        <v>2990</v>
      </c>
      <c r="AA115" s="185">
        <v>2123</v>
      </c>
      <c r="AB115" s="168">
        <f t="shared" si="338"/>
        <v>15199</v>
      </c>
      <c r="AC115" s="169">
        <f t="shared" si="255"/>
        <v>13350</v>
      </c>
      <c r="BI115" s="133" t="s">
        <v>32</v>
      </c>
      <c r="BJ115" s="125">
        <f>B115/B126</f>
        <v>5.9105573149436173E-2</v>
      </c>
      <c r="BK115" s="126">
        <f t="shared" ref="BK115" si="585">C115/C126</f>
        <v>8.3697325179915974E-2</v>
      </c>
      <c r="BL115" s="127">
        <f t="shared" ref="BL115" si="586">D115/D126</f>
        <v>7.1053662358010181E-2</v>
      </c>
      <c r="BM115" s="128">
        <f t="shared" ref="BM115" si="587">E115/E126</f>
        <v>7.9453938322529949E-2</v>
      </c>
      <c r="BN115" s="125">
        <f t="shared" ref="BN115" si="588">F115/F126</f>
        <v>9.0663900414937756E-2</v>
      </c>
      <c r="BO115" s="126">
        <f t="shared" ref="BO115" si="589">G115/G126</f>
        <v>8.4207764952780692E-2</v>
      </c>
      <c r="BP115" s="127">
        <f t="shared" ref="BP115" si="590">H115/H126</f>
        <v>8.221156085518655E-2</v>
      </c>
      <c r="BQ115" s="128">
        <f t="shared" ref="BQ115" si="591">I115/I126</f>
        <v>9.2012203577867144E-2</v>
      </c>
      <c r="BR115" s="125">
        <f t="shared" ref="BR115" si="592">J115/J126</f>
        <v>8.7268605969021529E-2</v>
      </c>
      <c r="BS115" s="126">
        <f t="shared" ref="BS115" si="593">K115/K126</f>
        <v>4.9839228295819937E-2</v>
      </c>
      <c r="BT115" s="127">
        <f t="shared" ref="BT115" si="594">L115/L126</f>
        <v>0.10065831386706307</v>
      </c>
      <c r="BU115" s="125">
        <f t="shared" ref="BU115" si="595">M115/M126</f>
        <v>5.9767668706216193E-2</v>
      </c>
      <c r="BV115" s="129">
        <f t="shared" ref="BV115" si="596">N115/N126</f>
        <v>8.7353025523372527E-2</v>
      </c>
      <c r="BW115" s="130">
        <f t="shared" ref="BW115" si="597">O115/O126</f>
        <v>6.315977813562354E-2</v>
      </c>
      <c r="BX115" s="125">
        <f t="shared" ref="BX115" si="598">P115/P126</f>
        <v>8.4063787094730169E-2</v>
      </c>
      <c r="BY115" s="126">
        <f t="shared" ref="BY115" si="599">Q115/Q126</f>
        <v>6.9859882738745896E-2</v>
      </c>
      <c r="BZ115" s="127">
        <f t="shared" ref="BZ115" si="600">R115/R126</f>
        <v>7.9288900905772605E-2</v>
      </c>
      <c r="CA115" s="128">
        <f t="shared" ref="CA115" si="601">S115/S126</f>
        <v>7.4174520306461461E-2</v>
      </c>
      <c r="CB115" s="125">
        <f t="shared" ref="CB115" si="602">T115/T126</f>
        <v>0.12858750703432753</v>
      </c>
      <c r="CC115" s="126">
        <f t="shared" ref="CC115" si="603">U115/U126</f>
        <v>3.9226222461042452E-2</v>
      </c>
      <c r="CD115" s="127">
        <f t="shared" ref="CD115" si="604">V115/V126</f>
        <v>0.10139137622262019</v>
      </c>
      <c r="CE115" s="128">
        <f t="shared" ref="CE115" si="605">W115/W126</f>
        <v>5.4288321167883215E-2</v>
      </c>
      <c r="CF115" s="125">
        <f t="shared" ref="CF115" si="606">X115/X126</f>
        <v>7.760127084988086E-2</v>
      </c>
      <c r="CG115" s="126">
        <f t="shared" ref="CG115" si="607">Y115/Y126</f>
        <v>5.2544930717519547E-2</v>
      </c>
      <c r="CH115" s="127">
        <f t="shared" ref="CH115" si="608">Z115/Z126</f>
        <v>8.4719349446065795E-2</v>
      </c>
      <c r="CI115" s="125">
        <f t="shared" ref="CI115" si="609">AA115/AA126</f>
        <v>6.6273334582006613E-2</v>
      </c>
      <c r="CJ115" s="131">
        <f t="shared" ref="CJ115" si="610">AB115/AB126</f>
        <v>8.0910300771892471E-2</v>
      </c>
      <c r="CK115" s="132">
        <f t="shared" ref="CK115" si="611">AC115/AC126</f>
        <v>7.1221651382020135E-2</v>
      </c>
    </row>
    <row r="116" spans="1:89">
      <c r="A116" s="142" t="s">
        <v>33</v>
      </c>
      <c r="B116" s="199">
        <v>2171</v>
      </c>
      <c r="C116" s="193">
        <v>1898</v>
      </c>
      <c r="D116" s="194">
        <v>877</v>
      </c>
      <c r="E116" s="195">
        <v>897</v>
      </c>
      <c r="F116" s="192">
        <v>434</v>
      </c>
      <c r="G116" s="196">
        <v>322</v>
      </c>
      <c r="H116" s="194">
        <v>1796</v>
      </c>
      <c r="I116" s="195">
        <v>2210</v>
      </c>
      <c r="J116" s="192">
        <v>267</v>
      </c>
      <c r="K116" s="193">
        <v>180</v>
      </c>
      <c r="L116" s="194">
        <v>527</v>
      </c>
      <c r="M116" s="192">
        <v>725</v>
      </c>
      <c r="N116" s="197">
        <v>1546</v>
      </c>
      <c r="O116" s="200">
        <v>1485</v>
      </c>
      <c r="P116" s="192">
        <v>718</v>
      </c>
      <c r="Q116" s="193">
        <v>777</v>
      </c>
      <c r="R116" s="194">
        <v>994</v>
      </c>
      <c r="S116" s="195">
        <v>1386</v>
      </c>
      <c r="T116" s="192">
        <v>364</v>
      </c>
      <c r="U116" s="196">
        <v>257</v>
      </c>
      <c r="V116" s="194">
        <v>1095</v>
      </c>
      <c r="W116" s="201">
        <v>1041</v>
      </c>
      <c r="X116" s="192">
        <v>1225</v>
      </c>
      <c r="Y116" s="196">
        <v>405</v>
      </c>
      <c r="Z116" s="194">
        <v>2989</v>
      </c>
      <c r="AA116" s="192">
        <v>3069</v>
      </c>
      <c r="AB116" s="168">
        <f t="shared" si="338"/>
        <v>15003</v>
      </c>
      <c r="AC116" s="169">
        <f t="shared" si="255"/>
        <v>14652</v>
      </c>
      <c r="BI116" s="142" t="s">
        <v>33</v>
      </c>
      <c r="BJ116" s="125">
        <f>B116/B126</f>
        <v>6.4255482878030012E-2</v>
      </c>
      <c r="BK116" s="126">
        <f t="shared" ref="BK116" si="612">C116/C126</f>
        <v>7.8955031407296483E-2</v>
      </c>
      <c r="BL116" s="127">
        <f t="shared" ref="BL116" si="613">D116/D126</f>
        <v>6.8703486094790447E-2</v>
      </c>
      <c r="BM116" s="128">
        <f t="shared" ref="BM116" si="614">E116/E126</f>
        <v>8.8096641131408374E-2</v>
      </c>
      <c r="BN116" s="125">
        <f t="shared" ref="BN116" si="615">F116/F126</f>
        <v>9.0041493775933609E-2</v>
      </c>
      <c r="BO116" s="126">
        <f t="shared" ref="BO116" si="616">G116/G126</f>
        <v>8.4470094438614904E-2</v>
      </c>
      <c r="BP116" s="127">
        <f t="shared" ref="BP116" si="617">H116/H126</f>
        <v>8.3655503283804555E-2</v>
      </c>
      <c r="BQ116" s="128">
        <f t="shared" ref="BQ116" si="618">I116/I126</f>
        <v>7.6619054222715297E-2</v>
      </c>
      <c r="BR116" s="125">
        <f t="shared" ref="BR116" si="619">J116/J126</f>
        <v>0.10086890819795996</v>
      </c>
      <c r="BS116" s="126">
        <f t="shared" ref="BS116" si="620">K116/K126</f>
        <v>4.8231511254019289E-2</v>
      </c>
      <c r="BT116" s="127">
        <f t="shared" ref="BT116" si="621">L116/L126</f>
        <v>0.11191335740072202</v>
      </c>
      <c r="BU116" s="125">
        <f t="shared" ref="BU116" si="622">M116/M126</f>
        <v>6.4290148089030774E-2</v>
      </c>
      <c r="BV116" s="129">
        <f t="shared" ref="BV116" si="623">N116/N126</f>
        <v>8.8672211069687409E-2</v>
      </c>
      <c r="BW116" s="130">
        <f t="shared" ref="BW116" si="624">O116/O126</f>
        <v>6.6425120772946863E-2</v>
      </c>
      <c r="BX116" s="125">
        <f t="shared" ref="BX116" si="625">P116/P126</f>
        <v>7.5826380821628472E-2</v>
      </c>
      <c r="BY116" s="126">
        <f t="shared" ref="BY116" si="626">Q116/Q126</f>
        <v>7.721355460598231E-2</v>
      </c>
      <c r="BZ116" s="127">
        <f t="shared" ref="BZ116" si="627">R116/R126</f>
        <v>6.718940110855752E-2</v>
      </c>
      <c r="CA116" s="128">
        <f t="shared" ref="CA116" si="628">S116/S126</f>
        <v>9.3972472710014243E-2</v>
      </c>
      <c r="CB116" s="125">
        <f t="shared" ref="CB116" si="629">T116/T126</f>
        <v>0.10241980866629151</v>
      </c>
      <c r="CC116" s="126">
        <f t="shared" ref="CC116" si="630">U116/U126</f>
        <v>6.9048898441698009E-2</v>
      </c>
      <c r="CD116" s="127">
        <f t="shared" ref="CD116" si="631">V116/V126</f>
        <v>7.5423612067777937E-2</v>
      </c>
      <c r="CE116" s="128">
        <f t="shared" ref="CE116" si="632">W116/W126</f>
        <v>6.7844108446298221E-2</v>
      </c>
      <c r="CF116" s="125">
        <f t="shared" ref="CF116" si="633">X116/X126</f>
        <v>9.7299444003177124E-2</v>
      </c>
      <c r="CG116" s="126">
        <f t="shared" ref="CG116" si="634">Y116/Y126</f>
        <v>5.556317739058856E-2</v>
      </c>
      <c r="CH116" s="127">
        <f t="shared" ref="CH116" si="635">Z116/Z126</f>
        <v>8.4691015215481821E-2</v>
      </c>
      <c r="CI116" s="125">
        <f t="shared" ref="CI116" si="636">AA116/AA126</f>
        <v>9.5804457763626144E-2</v>
      </c>
      <c r="CJ116" s="131">
        <f t="shared" ref="CJ116" si="637">AB116/AB126</f>
        <v>7.9866915091828583E-2</v>
      </c>
      <c r="CK116" s="132">
        <f t="shared" ref="CK116" si="638">AC116/AC126</f>
        <v>7.8167762999951984E-2</v>
      </c>
    </row>
    <row r="117" spans="1:89">
      <c r="A117" s="133" t="s">
        <v>34</v>
      </c>
      <c r="B117" s="202">
        <v>1856</v>
      </c>
      <c r="C117" s="186">
        <v>2446</v>
      </c>
      <c r="D117" s="187">
        <v>726</v>
      </c>
      <c r="E117" s="188">
        <v>902</v>
      </c>
      <c r="F117" s="185">
        <v>353</v>
      </c>
      <c r="G117" s="189">
        <v>271</v>
      </c>
      <c r="H117" s="187">
        <v>1549</v>
      </c>
      <c r="I117" s="188">
        <v>2781</v>
      </c>
      <c r="J117" s="185">
        <v>252</v>
      </c>
      <c r="K117" s="186">
        <v>167</v>
      </c>
      <c r="L117" s="187">
        <v>448</v>
      </c>
      <c r="M117" s="185">
        <v>615</v>
      </c>
      <c r="N117" s="190">
        <v>1335</v>
      </c>
      <c r="O117" s="203">
        <v>1513</v>
      </c>
      <c r="P117" s="185">
        <v>642</v>
      </c>
      <c r="Q117" s="186">
        <v>800</v>
      </c>
      <c r="R117" s="187">
        <v>819</v>
      </c>
      <c r="S117" s="188">
        <v>1197</v>
      </c>
      <c r="T117" s="185">
        <v>295</v>
      </c>
      <c r="U117" s="189">
        <v>170</v>
      </c>
      <c r="V117" s="187">
        <v>1207</v>
      </c>
      <c r="W117" s="204">
        <v>892</v>
      </c>
      <c r="X117" s="185">
        <v>1005</v>
      </c>
      <c r="Y117" s="189">
        <v>463</v>
      </c>
      <c r="Z117" s="187">
        <v>2461</v>
      </c>
      <c r="AA117" s="185">
        <v>2683</v>
      </c>
      <c r="AB117" s="168">
        <f t="shared" si="338"/>
        <v>12948</v>
      </c>
      <c r="AC117" s="169">
        <f t="shared" si="255"/>
        <v>14900</v>
      </c>
      <c r="BI117" s="133" t="s">
        <v>34</v>
      </c>
      <c r="BJ117" s="125">
        <f>B117/B126</f>
        <v>5.4932370438334273E-2</v>
      </c>
      <c r="BK117" s="126">
        <f t="shared" ref="BK117" si="639">C117/C126</f>
        <v>0.10175132077041474</v>
      </c>
      <c r="BL117" s="127">
        <f t="shared" ref="BL117" si="640">D117/D126</f>
        <v>5.6874265569917745E-2</v>
      </c>
      <c r="BM117" s="128">
        <f t="shared" ref="BM117" si="641">E117/E126</f>
        <v>8.8587703791003738E-2</v>
      </c>
      <c r="BN117" s="125">
        <f t="shared" ref="BN117" si="642">F117/F126</f>
        <v>7.323651452282158E-2</v>
      </c>
      <c r="BO117" s="126">
        <f t="shared" ref="BO117" si="643">G117/G126</f>
        <v>7.1091290661070311E-2</v>
      </c>
      <c r="BP117" s="127">
        <f t="shared" ref="BP117" si="644">H117/H126</f>
        <v>7.2150542642880428E-2</v>
      </c>
      <c r="BQ117" s="128">
        <f t="shared" ref="BQ117" si="645">I117/I126</f>
        <v>9.6415199001525453E-2</v>
      </c>
      <c r="BR117" s="125">
        <f t="shared" ref="BR117" si="646">J117/J126</f>
        <v>9.5202115602568943E-2</v>
      </c>
      <c r="BS117" s="126">
        <f t="shared" ref="BS117" si="647">K117/K126</f>
        <v>4.4748124330117899E-2</v>
      </c>
      <c r="BT117" s="127">
        <f t="shared" ref="BT117" si="648">L117/L126</f>
        <v>9.5136971756211511E-2</v>
      </c>
      <c r="BU117" s="125">
        <f t="shared" ref="BU117" si="649">M117/M126</f>
        <v>5.4535780792764034E-2</v>
      </c>
      <c r="BV117" s="129">
        <f t="shared" ref="BV117" si="650">N117/N126</f>
        <v>7.6570117579581307E-2</v>
      </c>
      <c r="BW117" s="130">
        <f t="shared" ref="BW117" si="651">O117/O126</f>
        <v>6.7677580962605122E-2</v>
      </c>
      <c r="BX117" s="125">
        <f t="shared" ref="BX117" si="652">P117/P126</f>
        <v>6.7800190093990922E-2</v>
      </c>
      <c r="BY117" s="126">
        <f t="shared" ref="BY117" si="653">Q117/Q126</f>
        <v>7.949915532147471E-2</v>
      </c>
      <c r="BZ117" s="127">
        <f t="shared" ref="BZ117" si="654">R117/R126</f>
        <v>5.5360281195079089E-2</v>
      </c>
      <c r="CA117" s="128">
        <f t="shared" ref="CA117" si="655">S117/S126</f>
        <v>8.1158044613194119E-2</v>
      </c>
      <c r="CB117" s="125">
        <f t="shared" ref="CB117" si="656">T117/T126</f>
        <v>8.3005064715813162E-2</v>
      </c>
      <c r="CC117" s="126">
        <f t="shared" ref="CC117" si="657">U117/U126</f>
        <v>4.5674368619022028E-2</v>
      </c>
      <c r="CD117" s="127">
        <f t="shared" ref="CD117" si="658">V117/V126</f>
        <v>8.3138173302107723E-2</v>
      </c>
      <c r="CE117" s="128">
        <f t="shared" ref="CE117" si="659">W117/W126</f>
        <v>5.8133472367049008E-2</v>
      </c>
      <c r="CF117" s="125">
        <f t="shared" ref="CF117" si="660">X117/X126</f>
        <v>7.9825258141382055E-2</v>
      </c>
      <c r="CG117" s="126">
        <f t="shared" ref="CG117" si="661">Y117/Y126</f>
        <v>6.352037316504322E-2</v>
      </c>
      <c r="CH117" s="127">
        <f t="shared" ref="CH117" si="662">Z117/Z126</f>
        <v>6.9730541467146454E-2</v>
      </c>
      <c r="CI117" s="125">
        <f t="shared" ref="CI117" si="663">AA117/AA126</f>
        <v>8.3754760566897665E-2</v>
      </c>
      <c r="CJ117" s="131">
        <f t="shared" ref="CJ117" si="664">AB117/AB126</f>
        <v>6.8927335640138407E-2</v>
      </c>
      <c r="CK117" s="132">
        <f t="shared" ref="CK117" si="665">AC117/AC126</f>
        <v>7.9490831879558049E-2</v>
      </c>
    </row>
    <row r="118" spans="1:89">
      <c r="A118" s="142" t="s">
        <v>35</v>
      </c>
      <c r="B118" s="199">
        <v>1748</v>
      </c>
      <c r="C118" s="193">
        <v>2297</v>
      </c>
      <c r="D118" s="194">
        <v>601</v>
      </c>
      <c r="E118" s="195">
        <v>917</v>
      </c>
      <c r="F118" s="192">
        <v>239</v>
      </c>
      <c r="G118" s="196">
        <v>329</v>
      </c>
      <c r="H118" s="194">
        <v>1307</v>
      </c>
      <c r="I118" s="195">
        <v>2148</v>
      </c>
      <c r="J118" s="192">
        <v>189</v>
      </c>
      <c r="K118" s="193">
        <v>143</v>
      </c>
      <c r="L118" s="194">
        <v>366</v>
      </c>
      <c r="M118" s="192">
        <v>430</v>
      </c>
      <c r="N118" s="197">
        <v>1086</v>
      </c>
      <c r="O118" s="200">
        <v>1217</v>
      </c>
      <c r="P118" s="192">
        <v>486</v>
      </c>
      <c r="Q118" s="193">
        <v>851</v>
      </c>
      <c r="R118" s="194">
        <v>641</v>
      </c>
      <c r="S118" s="195">
        <v>1315</v>
      </c>
      <c r="T118" s="192">
        <v>161</v>
      </c>
      <c r="U118" s="196">
        <v>174</v>
      </c>
      <c r="V118" s="194">
        <v>1233</v>
      </c>
      <c r="W118" s="201">
        <v>646</v>
      </c>
      <c r="X118" s="192">
        <v>778</v>
      </c>
      <c r="Y118" s="196">
        <v>355</v>
      </c>
      <c r="Z118" s="194">
        <v>1981</v>
      </c>
      <c r="AA118" s="192">
        <v>2074</v>
      </c>
      <c r="AB118" s="168">
        <f t="shared" si="338"/>
        <v>10816</v>
      </c>
      <c r="AC118" s="169">
        <f t="shared" si="255"/>
        <v>12896</v>
      </c>
      <c r="BI118" s="142" t="s">
        <v>35</v>
      </c>
      <c r="BJ118" s="125">
        <f>B118/B126</f>
        <v>5.1735874744724304E-2</v>
      </c>
      <c r="BK118" s="126">
        <f t="shared" ref="BK118" si="666">C118/C126</f>
        <v>9.5553059611464708E-2</v>
      </c>
      <c r="BL118" s="127">
        <f t="shared" ref="BL118" si="667">D118/D126</f>
        <v>4.7081864473168818E-2</v>
      </c>
      <c r="BM118" s="128">
        <f t="shared" ref="BM118" si="668">E118/E126</f>
        <v>9.0060891769789819E-2</v>
      </c>
      <c r="BN118" s="125">
        <f t="shared" ref="BN118" si="669">F118/F126</f>
        <v>4.9585062240663898E-2</v>
      </c>
      <c r="BO118" s="126">
        <f t="shared" ref="BO118" si="670">G118/G126</f>
        <v>8.6306400839454359E-2</v>
      </c>
      <c r="BP118" s="127">
        <f t="shared" ref="BP118" si="671">H118/H126</f>
        <v>6.087847594205599E-2</v>
      </c>
      <c r="BQ118" s="128">
        <f t="shared" ref="BQ118" si="672">I118/I126</f>
        <v>7.446956039384274E-2</v>
      </c>
      <c r="BR118" s="125">
        <f t="shared" ref="BR118" si="673">J118/J126</f>
        <v>7.1401586701926714E-2</v>
      </c>
      <c r="BS118" s="126">
        <f t="shared" ref="BS118" si="674">K118/K126</f>
        <v>3.8317256162915328E-2</v>
      </c>
      <c r="BT118" s="127">
        <f t="shared" ref="BT118" si="675">L118/L126</f>
        <v>7.7723508175833511E-2</v>
      </c>
      <c r="BU118" s="125">
        <f t="shared" ref="BU118" si="676">M118/M126</f>
        <v>3.8130708521769974E-2</v>
      </c>
      <c r="BV118" s="129">
        <f t="shared" ref="BV118" si="677">N118/N126</f>
        <v>6.2288500143389734E-2</v>
      </c>
      <c r="BW118" s="130">
        <f t="shared" ref="BW118" si="678">O118/O126</f>
        <v>5.4437287529074965E-2</v>
      </c>
      <c r="BX118" s="125">
        <f t="shared" ref="BX118" si="679">P118/P126</f>
        <v>5.1325377547787515E-2</v>
      </c>
      <c r="BY118" s="126">
        <f t="shared" ref="BY118" si="680">Q118/Q126</f>
        <v>8.4567226473218723E-2</v>
      </c>
      <c r="BZ118" s="127">
        <f t="shared" ref="BZ118" si="681">R118/R126</f>
        <v>4.332837636879816E-2</v>
      </c>
      <c r="CA118" s="128">
        <f t="shared" ref="CA118" si="682">S118/S126</f>
        <v>8.9158587022849012E-2</v>
      </c>
      <c r="CB118" s="125">
        <f t="shared" ref="CB118" si="683">T118/T126</f>
        <v>4.5301069217782777E-2</v>
      </c>
      <c r="CC118" s="126">
        <f t="shared" ref="CC118" si="684">U118/U126</f>
        <v>4.6749059645351962E-2</v>
      </c>
      <c r="CD118" s="127">
        <f t="shared" ref="CD118" si="685">V118/V126</f>
        <v>8.4929053588648579E-2</v>
      </c>
      <c r="CE118" s="128">
        <f t="shared" ref="CE118" si="686">W118/W126</f>
        <v>4.2101147028154325E-2</v>
      </c>
      <c r="CF118" s="125">
        <f t="shared" ref="CF118" si="687">X118/X126</f>
        <v>6.1795075456711673E-2</v>
      </c>
      <c r="CG118" s="126">
        <f t="shared" ref="CG118" si="688">Y118/Y126</f>
        <v>4.870352586088627E-2</v>
      </c>
      <c r="CH118" s="127">
        <f t="shared" ref="CH118" si="689">Z118/Z126</f>
        <v>5.6130110786841582E-2</v>
      </c>
      <c r="CI118" s="125">
        <f t="shared" ref="CI118" si="690">AA118/AA126</f>
        <v>6.4743709808328651E-2</v>
      </c>
      <c r="CJ118" s="131">
        <f t="shared" ref="CJ118" si="691">AB118/AB126</f>
        <v>5.7577854671280279E-2</v>
      </c>
      <c r="CK118" s="132">
        <f t="shared" ref="CK118" si="692">AC118/AC126</f>
        <v>6.8799581739515475E-2</v>
      </c>
    </row>
    <row r="119" spans="1:89">
      <c r="A119" s="133" t="s">
        <v>36</v>
      </c>
      <c r="B119" s="202">
        <v>1509</v>
      </c>
      <c r="C119" s="186">
        <v>1323</v>
      </c>
      <c r="D119" s="187">
        <v>423</v>
      </c>
      <c r="E119" s="188">
        <v>633</v>
      </c>
      <c r="F119" s="185">
        <v>146</v>
      </c>
      <c r="G119" s="189">
        <v>186</v>
      </c>
      <c r="H119" s="187">
        <v>1138</v>
      </c>
      <c r="I119" s="188">
        <v>1523</v>
      </c>
      <c r="J119" s="185">
        <v>142</v>
      </c>
      <c r="K119" s="186">
        <v>89</v>
      </c>
      <c r="L119" s="187">
        <v>307</v>
      </c>
      <c r="M119" s="185">
        <v>359</v>
      </c>
      <c r="N119" s="190">
        <v>868</v>
      </c>
      <c r="O119" s="203">
        <v>983</v>
      </c>
      <c r="P119" s="185">
        <v>277</v>
      </c>
      <c r="Q119" s="186">
        <v>690</v>
      </c>
      <c r="R119" s="187">
        <v>537</v>
      </c>
      <c r="S119" s="188">
        <v>955</v>
      </c>
      <c r="T119" s="185">
        <v>97</v>
      </c>
      <c r="U119" s="189">
        <v>180</v>
      </c>
      <c r="V119" s="187">
        <v>979</v>
      </c>
      <c r="W119" s="204">
        <v>633</v>
      </c>
      <c r="X119" s="185">
        <v>556</v>
      </c>
      <c r="Y119" s="189">
        <v>327</v>
      </c>
      <c r="Z119" s="187">
        <v>1473</v>
      </c>
      <c r="AA119" s="185">
        <v>1801</v>
      </c>
      <c r="AB119" s="168">
        <f t="shared" si="338"/>
        <v>8452</v>
      </c>
      <c r="AC119" s="169">
        <f t="shared" si="255"/>
        <v>9682</v>
      </c>
      <c r="BI119" s="133" t="s">
        <v>36</v>
      </c>
      <c r="BJ119" s="125">
        <f>B119/B126</f>
        <v>4.4662148163494834E-2</v>
      </c>
      <c r="BK119" s="126">
        <f t="shared" ref="BK119" si="693">C119/C126</f>
        <v>5.5035567203294646E-2</v>
      </c>
      <c r="BL119" s="127">
        <f t="shared" ref="BL119" si="694">D119/D126</f>
        <v>3.3137485311398353E-2</v>
      </c>
      <c r="BM119" s="128">
        <f t="shared" ref="BM119" si="695">E119/E126</f>
        <v>6.2168532704773127E-2</v>
      </c>
      <c r="BN119" s="125">
        <f t="shared" ref="BN119" si="696">F119/F126</f>
        <v>3.029045643153527E-2</v>
      </c>
      <c r="BO119" s="126">
        <f t="shared" ref="BO119" si="697">G119/G126</f>
        <v>4.8793284365162642E-2</v>
      </c>
      <c r="BP119" s="127">
        <f t="shared" ref="BP119" si="698">H119/H126</f>
        <v>5.300666076668685E-2</v>
      </c>
      <c r="BQ119" s="128">
        <f t="shared" ref="BQ119" si="699">I119/I126</f>
        <v>5.2801275828595201E-2</v>
      </c>
      <c r="BR119" s="125">
        <f t="shared" ref="BR119" si="700">J119/J126</f>
        <v>5.3645636569701546E-2</v>
      </c>
      <c r="BS119" s="126">
        <f t="shared" ref="BS119" si="701">K119/K126</f>
        <v>2.3847802786709539E-2</v>
      </c>
      <c r="BT119" s="127">
        <f t="shared" ref="BT119" si="702">L119/L126</f>
        <v>6.519430877043958E-2</v>
      </c>
      <c r="BU119" s="125">
        <f t="shared" ref="BU119" si="703">M119/M126</f>
        <v>3.1834707812361446E-2</v>
      </c>
      <c r="BV119" s="129">
        <f t="shared" ref="BV119" si="704">N119/N126</f>
        <v>4.9784915400057354E-2</v>
      </c>
      <c r="BW119" s="130">
        <f t="shared" ref="BW119" si="705">O119/O126</f>
        <v>4.3970298801216674E-2</v>
      </c>
      <c r="BX119" s="125">
        <f t="shared" ref="BX119" si="706">P119/P126</f>
        <v>2.9253353046784242E-2</v>
      </c>
      <c r="BY119" s="126">
        <f t="shared" ref="BY119" si="707">Q119/Q126</f>
        <v>6.8568021464771936E-2</v>
      </c>
      <c r="BZ119" s="127">
        <f t="shared" ref="BZ119" si="708">R119/R126</f>
        <v>3.6298499391645263E-2</v>
      </c>
      <c r="CA119" s="128">
        <f t="shared" ref="CA119" si="709">S119/S126</f>
        <v>6.4750152552715434E-2</v>
      </c>
      <c r="CB119" s="125">
        <f t="shared" ref="CB119" si="710">T119/T126</f>
        <v>2.7293190770962296E-2</v>
      </c>
      <c r="CC119" s="126">
        <f t="shared" ref="CC119" si="711">U119/U126</f>
        <v>4.8361096184846859E-2</v>
      </c>
      <c r="CD119" s="127">
        <f t="shared" ref="CD119" si="712">V119/V126</f>
        <v>6.7433530789364926E-2</v>
      </c>
      <c r="CE119" s="128">
        <f t="shared" ref="CE119" si="713">W119/W126</f>
        <v>4.1253910323253387E-2</v>
      </c>
      <c r="CF119" s="125">
        <f t="shared" ref="CF119" si="714">X119/X126</f>
        <v>4.4162033359809373E-2</v>
      </c>
      <c r="CG119" s="126">
        <f t="shared" ref="CG119" si="715">Y119/Y126</f>
        <v>4.4862121004252985E-2</v>
      </c>
      <c r="CH119" s="127">
        <f t="shared" ref="CH119" si="716">Z119/Z126</f>
        <v>4.1736321650185586E-2</v>
      </c>
      <c r="CI119" s="125">
        <f t="shared" ref="CI119" si="717">AA119/AA126</f>
        <v>5.6221514640694262E-2</v>
      </c>
      <c r="CJ119" s="131">
        <f t="shared" ref="CJ119" si="718">AB119/AB126</f>
        <v>4.4993345754591428E-2</v>
      </c>
      <c r="CK119" s="132">
        <f t="shared" ref="CK119" si="719">AC119/AC126</f>
        <v>5.1653035856233626E-2</v>
      </c>
    </row>
    <row r="120" spans="1:89">
      <c r="A120" s="142" t="s">
        <v>37</v>
      </c>
      <c r="B120" s="199">
        <v>152</v>
      </c>
      <c r="C120" s="193">
        <v>943</v>
      </c>
      <c r="D120" s="194">
        <v>99</v>
      </c>
      <c r="E120" s="195">
        <v>444</v>
      </c>
      <c r="F120" s="192">
        <v>45</v>
      </c>
      <c r="G120" s="196">
        <v>166</v>
      </c>
      <c r="H120" s="194">
        <v>360</v>
      </c>
      <c r="I120" s="195">
        <v>1207</v>
      </c>
      <c r="J120" s="192">
        <v>81</v>
      </c>
      <c r="K120" s="193">
        <v>47</v>
      </c>
      <c r="L120" s="194">
        <v>162</v>
      </c>
      <c r="M120" s="192">
        <v>246</v>
      </c>
      <c r="N120" s="197">
        <v>520</v>
      </c>
      <c r="O120" s="200">
        <v>622</v>
      </c>
      <c r="P120" s="192">
        <v>249</v>
      </c>
      <c r="Q120" s="193">
        <v>488</v>
      </c>
      <c r="R120" s="194">
        <v>346</v>
      </c>
      <c r="S120" s="195">
        <v>554</v>
      </c>
      <c r="T120" s="192">
        <v>109</v>
      </c>
      <c r="U120" s="196">
        <v>107</v>
      </c>
      <c r="V120" s="194">
        <v>980</v>
      </c>
      <c r="W120" s="201">
        <v>360</v>
      </c>
      <c r="X120" s="192">
        <v>379</v>
      </c>
      <c r="Y120" s="196">
        <v>254</v>
      </c>
      <c r="Z120" s="194">
        <v>1063</v>
      </c>
      <c r="AA120" s="192">
        <v>1497</v>
      </c>
      <c r="AB120" s="168">
        <f t="shared" si="338"/>
        <v>4545</v>
      </c>
      <c r="AC120" s="169">
        <f t="shared" si="255"/>
        <v>6935</v>
      </c>
      <c r="BI120" s="142" t="s">
        <v>37</v>
      </c>
      <c r="BJ120" s="125">
        <f>B120/B126</f>
        <v>4.4987717169325484E-3</v>
      </c>
      <c r="BK120" s="126">
        <f t="shared" ref="BK120" si="720">C120/C126</f>
        <v>3.9227921294563005E-2</v>
      </c>
      <c r="BL120" s="127">
        <f t="shared" ref="BL120" si="721">D120/D126</f>
        <v>7.7555816686251467E-3</v>
      </c>
      <c r="BM120" s="128">
        <f t="shared" ref="BM120" si="722">E120/E126</f>
        <v>4.3606364172068354E-2</v>
      </c>
      <c r="BN120" s="125">
        <f t="shared" ref="BN120" si="723">F120/F126</f>
        <v>9.3360995850622405E-3</v>
      </c>
      <c r="BO120" s="126">
        <f t="shared" ref="BO120" si="724">G120/G126</f>
        <v>4.354669464847849E-2</v>
      </c>
      <c r="BP120" s="127">
        <f t="shared" ref="BP120" si="725">H120/H126</f>
        <v>1.6768363687176858E-2</v>
      </c>
      <c r="BQ120" s="128">
        <f t="shared" ref="BQ120" si="726">I120/I126</f>
        <v>4.1845791152406046E-2</v>
      </c>
      <c r="BR120" s="125">
        <f t="shared" ref="BR120" si="727">J120/J126</f>
        <v>3.0600680015111448E-2</v>
      </c>
      <c r="BS120" s="126">
        <f t="shared" ref="BS120" si="728">K120/K126</f>
        <v>1.2593783494105037E-2</v>
      </c>
      <c r="BT120" s="127">
        <f t="shared" ref="BT120" si="729">L120/L126</f>
        <v>3.4402208536844343E-2</v>
      </c>
      <c r="BU120" s="125">
        <f t="shared" ref="BU120" si="730">M120/M126</f>
        <v>2.1814312317105611E-2</v>
      </c>
      <c r="BV120" s="129">
        <f t="shared" ref="BV120" si="731">N120/N126</f>
        <v>2.9825064525379984E-2</v>
      </c>
      <c r="BW120" s="130">
        <f t="shared" ref="BW120" si="732">O120/O126</f>
        <v>2.7822508498837002E-2</v>
      </c>
      <c r="BX120" s="125">
        <f t="shared" ref="BX120" si="733">P120/P126</f>
        <v>2.6296335410286198E-2</v>
      </c>
      <c r="BY120" s="126">
        <f t="shared" ref="BY120" si="734">Q120/Q126</f>
        <v>4.8494484746099575E-2</v>
      </c>
      <c r="BZ120" s="127">
        <f t="shared" ref="BZ120" si="735">R120/R126</f>
        <v>2.3387859943220225E-2</v>
      </c>
      <c r="CA120" s="128">
        <f t="shared" ref="CA120" si="736">S120/S126</f>
        <v>3.7561868601261102E-2</v>
      </c>
      <c r="CB120" s="125">
        <f t="shared" ref="CB120" si="737">T120/T126</f>
        <v>3.0669667979741137E-2</v>
      </c>
      <c r="CC120" s="126">
        <f t="shared" ref="CC120" si="738">U120/U126</f>
        <v>2.874798495432563E-2</v>
      </c>
      <c r="CD120" s="127">
        <f t="shared" ref="CD120" si="739">V120/V126</f>
        <v>6.7502410800385729E-2</v>
      </c>
      <c r="CE120" s="128">
        <f t="shared" ref="CE120" si="740">W120/W126</f>
        <v>2.346193952033368E-2</v>
      </c>
      <c r="CF120" s="125">
        <f t="shared" ref="CF120" si="741">X120/X126</f>
        <v>3.0103256552819698E-2</v>
      </c>
      <c r="CG120" s="126">
        <f t="shared" ref="CG120" si="742">Y120/Y126</f>
        <v>3.484702977088764E-2</v>
      </c>
      <c r="CH120" s="127">
        <f t="shared" ref="CH120" si="743">Z120/Z126</f>
        <v>3.0119287110758508E-2</v>
      </c>
      <c r="CI120" s="125">
        <f t="shared" ref="CI120" si="744">AA120/AA126</f>
        <v>4.6731597677467693E-2</v>
      </c>
      <c r="CJ120" s="131">
        <f t="shared" ref="CJ120" si="745">AB120/AB126</f>
        <v>2.4194836305562951E-2</v>
      </c>
      <c r="CK120" s="132">
        <f t="shared" ref="CK120" si="746">AC120/AC126</f>
        <v>3.699791403253256E-2</v>
      </c>
    </row>
    <row r="121" spans="1:89">
      <c r="A121" s="133" t="s">
        <v>38</v>
      </c>
      <c r="B121" s="202">
        <v>0</v>
      </c>
      <c r="C121" s="186">
        <v>700</v>
      </c>
      <c r="D121" s="187">
        <v>1</v>
      </c>
      <c r="E121" s="188">
        <v>307</v>
      </c>
      <c r="F121" s="185">
        <v>2</v>
      </c>
      <c r="G121" s="189">
        <v>73</v>
      </c>
      <c r="H121" s="187">
        <v>27</v>
      </c>
      <c r="I121" s="188">
        <v>645</v>
      </c>
      <c r="J121" s="185">
        <v>41</v>
      </c>
      <c r="K121" s="186">
        <v>49</v>
      </c>
      <c r="L121" s="187">
        <v>50</v>
      </c>
      <c r="M121" s="185">
        <v>23</v>
      </c>
      <c r="N121" s="190">
        <v>180</v>
      </c>
      <c r="O121" s="203">
        <v>200</v>
      </c>
      <c r="P121" s="185">
        <v>71</v>
      </c>
      <c r="Q121" s="186">
        <v>101</v>
      </c>
      <c r="R121" s="187">
        <v>63</v>
      </c>
      <c r="S121" s="188">
        <v>80</v>
      </c>
      <c r="T121" s="185">
        <v>21</v>
      </c>
      <c r="U121" s="189">
        <v>7</v>
      </c>
      <c r="V121" s="187">
        <v>243</v>
      </c>
      <c r="W121" s="204">
        <v>50</v>
      </c>
      <c r="X121" s="185">
        <v>86</v>
      </c>
      <c r="Y121" s="189">
        <v>44</v>
      </c>
      <c r="Z121" s="187">
        <v>101</v>
      </c>
      <c r="AA121" s="185">
        <v>161</v>
      </c>
      <c r="AB121" s="168">
        <f t="shared" si="338"/>
        <v>886</v>
      </c>
      <c r="AC121" s="169">
        <f t="shared" si="255"/>
        <v>2440</v>
      </c>
      <c r="BI121" s="133" t="s">
        <v>38</v>
      </c>
      <c r="BJ121" s="125">
        <f>B121/B126</f>
        <v>0</v>
      </c>
      <c r="BK121" s="126">
        <f t="shared" ref="BK121" si="747">C121/C126</f>
        <v>2.9119347726610924E-2</v>
      </c>
      <c r="BL121" s="127">
        <f t="shared" ref="BL121" si="748">D121/D126</f>
        <v>7.8339208773991377E-5</v>
      </c>
      <c r="BM121" s="128">
        <f t="shared" ref="BM121" si="749">E121/E126</f>
        <v>3.0151247299155373E-2</v>
      </c>
      <c r="BN121" s="125">
        <f t="shared" ref="BN121" si="750">F121/F126</f>
        <v>4.1493775933609957E-4</v>
      </c>
      <c r="BO121" s="126">
        <f t="shared" ref="BO121" si="751">G121/G126</f>
        <v>1.9150052465897165E-2</v>
      </c>
      <c r="BP121" s="127">
        <f t="shared" ref="BP121" si="752">H121/H126</f>
        <v>1.2576272765382644E-3</v>
      </c>
      <c r="BQ121" s="128">
        <f t="shared" ref="BQ121" si="753">I121/I126</f>
        <v>2.236166967133546E-2</v>
      </c>
      <c r="BR121" s="125">
        <f t="shared" ref="BR121" si="754">J121/J126</f>
        <v>1.5489233094068758E-2</v>
      </c>
      <c r="BS121" s="126">
        <f t="shared" ref="BS121" si="755">K121/K126</f>
        <v>1.3129689174705252E-2</v>
      </c>
      <c r="BT121" s="127">
        <f t="shared" ref="BT121" si="756">L121/L126</f>
        <v>1.0617965597791464E-2</v>
      </c>
      <c r="BU121" s="125">
        <f t="shared" ref="BU121" si="757">M121/M126</f>
        <v>2.0395495255830453E-3</v>
      </c>
      <c r="BV121" s="129">
        <f t="shared" ref="BV121" si="758">N121/N126</f>
        <v>1.0324060797246917E-2</v>
      </c>
      <c r="BW121" s="130">
        <f t="shared" ref="BW121" si="759">O121/O126</f>
        <v>8.9461442118446942E-3</v>
      </c>
      <c r="BX121" s="125">
        <f t="shared" ref="BX121" si="760">P121/P126</f>
        <v>7.498151863977189E-3</v>
      </c>
      <c r="BY121" s="126">
        <f t="shared" ref="BY121" si="761">Q121/Q126</f>
        <v>1.0036768359336182E-2</v>
      </c>
      <c r="BZ121" s="127">
        <f t="shared" ref="BZ121" si="762">R121/R126</f>
        <v>4.2584831688522373E-3</v>
      </c>
      <c r="CA121" s="128">
        <f t="shared" ref="CA121" si="763">S121/S126</f>
        <v>5.424096548918571E-3</v>
      </c>
      <c r="CB121" s="125">
        <f t="shared" ref="CB121" si="764">T121/T126</f>
        <v>5.9088351153629712E-3</v>
      </c>
      <c r="CC121" s="126">
        <f t="shared" ref="CC121" si="765">U121/U126</f>
        <v>1.8807092960773778E-3</v>
      </c>
      <c r="CD121" s="127">
        <f t="shared" ref="CD121" si="766">V121/V126</f>
        <v>1.6737842678054827E-2</v>
      </c>
      <c r="CE121" s="128">
        <f t="shared" ref="CE121" si="767">W121/W126</f>
        <v>3.2586027111574556E-3</v>
      </c>
      <c r="CF121" s="125">
        <f t="shared" ref="CF121" si="768">X121/X126</f>
        <v>6.830818109610802E-3</v>
      </c>
      <c r="CG121" s="126">
        <f t="shared" ref="CG121" si="769">Y121/Y126</f>
        <v>6.0364933461380162E-3</v>
      </c>
      <c r="CH121" s="127">
        <f t="shared" ref="CH121" si="770">Z121/Z126</f>
        <v>2.8617572889808179E-3</v>
      </c>
      <c r="CI121" s="125">
        <f t="shared" ref="CI121" si="771">AA121/AA126</f>
        <v>5.0259099706561781E-3</v>
      </c>
      <c r="CJ121" s="131">
        <f t="shared" ref="CJ121" si="772">AB121/AB126</f>
        <v>4.7165291455948891E-3</v>
      </c>
      <c r="CK121" s="132">
        <f t="shared" ref="CK121" si="773">AC121/AC126</f>
        <v>1.3017290589672595E-2</v>
      </c>
    </row>
    <row r="122" spans="1:89">
      <c r="A122" s="142" t="s">
        <v>39</v>
      </c>
      <c r="B122" s="199">
        <v>0</v>
      </c>
      <c r="C122" s="193">
        <v>85</v>
      </c>
      <c r="D122" s="194">
        <v>0</v>
      </c>
      <c r="E122" s="195">
        <v>40</v>
      </c>
      <c r="F122" s="192">
        <v>0</v>
      </c>
      <c r="G122" s="196">
        <v>0</v>
      </c>
      <c r="H122" s="194">
        <v>0</v>
      </c>
      <c r="I122" s="195">
        <v>0</v>
      </c>
      <c r="J122" s="192">
        <v>0</v>
      </c>
      <c r="K122" s="196">
        <v>0</v>
      </c>
      <c r="L122" s="194">
        <v>0</v>
      </c>
      <c r="M122" s="192">
        <v>0</v>
      </c>
      <c r="N122" s="197">
        <v>0</v>
      </c>
      <c r="O122" s="200">
        <v>0</v>
      </c>
      <c r="P122" s="192">
        <v>0</v>
      </c>
      <c r="Q122" s="196">
        <v>0</v>
      </c>
      <c r="R122" s="194">
        <v>0</v>
      </c>
      <c r="S122" s="195">
        <v>0</v>
      </c>
      <c r="T122" s="192">
        <v>0</v>
      </c>
      <c r="U122" s="196">
        <v>0</v>
      </c>
      <c r="V122" s="194">
        <v>0</v>
      </c>
      <c r="W122" s="195">
        <v>0</v>
      </c>
      <c r="X122" s="192">
        <v>0</v>
      </c>
      <c r="Y122" s="196">
        <v>0</v>
      </c>
      <c r="Z122" s="194">
        <v>0</v>
      </c>
      <c r="AA122" s="192">
        <v>0</v>
      </c>
      <c r="AB122" s="168">
        <f t="shared" si="338"/>
        <v>0</v>
      </c>
      <c r="AC122" s="169">
        <f t="shared" si="255"/>
        <v>125</v>
      </c>
      <c r="BI122" s="142" t="s">
        <v>39</v>
      </c>
      <c r="BJ122" s="125">
        <f>B122/B126</f>
        <v>0</v>
      </c>
      <c r="BK122" s="126">
        <f t="shared" ref="BK122" si="774">C122/C126</f>
        <v>3.5359207953741837E-3</v>
      </c>
      <c r="BL122" s="127">
        <f t="shared" ref="BL122" si="775">D122/D126</f>
        <v>0</v>
      </c>
      <c r="BM122" s="128">
        <f t="shared" ref="BM122" si="776">E122/E126</f>
        <v>3.9285012767629147E-3</v>
      </c>
      <c r="BN122" s="125">
        <f t="shared" ref="BN122" si="777">F122/F126</f>
        <v>0</v>
      </c>
      <c r="BO122" s="126">
        <f t="shared" ref="BO122" si="778">G122/G126</f>
        <v>0</v>
      </c>
      <c r="BP122" s="127">
        <f t="shared" ref="BP122" si="779">H122/H126</f>
        <v>0</v>
      </c>
      <c r="BQ122" s="128">
        <f t="shared" ref="BQ122" si="780">I122/I126</f>
        <v>0</v>
      </c>
      <c r="BR122" s="125">
        <f t="shared" ref="BR122" si="781">J122/J126</f>
        <v>0</v>
      </c>
      <c r="BS122" s="126">
        <f t="shared" ref="BS122" si="782">K122/K126</f>
        <v>0</v>
      </c>
      <c r="BT122" s="127">
        <f t="shared" ref="BT122" si="783">L122/L126</f>
        <v>0</v>
      </c>
      <c r="BU122" s="125">
        <f t="shared" ref="BU122" si="784">M122/M126</f>
        <v>0</v>
      </c>
      <c r="BV122" s="129">
        <f t="shared" ref="BV122" si="785">N122/N126</f>
        <v>0</v>
      </c>
      <c r="BW122" s="130">
        <f t="shared" ref="BW122" si="786">O122/O126</f>
        <v>0</v>
      </c>
      <c r="BX122" s="125">
        <f t="shared" ref="BX122" si="787">P122/P126</f>
        <v>0</v>
      </c>
      <c r="BY122" s="126">
        <f t="shared" ref="BY122" si="788">Q122/Q126</f>
        <v>0</v>
      </c>
      <c r="BZ122" s="127">
        <f t="shared" ref="BZ122" si="789">R122/R126</f>
        <v>0</v>
      </c>
      <c r="CA122" s="128">
        <f t="shared" ref="CA122" si="790">S122/S126</f>
        <v>0</v>
      </c>
      <c r="CB122" s="125">
        <f t="shared" ref="CB122" si="791">T122/T126</f>
        <v>0</v>
      </c>
      <c r="CC122" s="126">
        <f t="shared" ref="CC122" si="792">U122/U126</f>
        <v>0</v>
      </c>
      <c r="CD122" s="127">
        <f t="shared" ref="CD122" si="793">V122/V126</f>
        <v>0</v>
      </c>
      <c r="CE122" s="128">
        <f t="shared" ref="CE122" si="794">W122/W126</f>
        <v>0</v>
      </c>
      <c r="CF122" s="125">
        <f t="shared" ref="CF122" si="795">X122/X126</f>
        <v>0</v>
      </c>
      <c r="CG122" s="126">
        <f t="shared" ref="CG122" si="796">Y122/Y126</f>
        <v>0</v>
      </c>
      <c r="CH122" s="127">
        <f t="shared" ref="CH122" si="797">Z122/Z126</f>
        <v>0</v>
      </c>
      <c r="CI122" s="125">
        <f t="shared" ref="CI122" si="798">AA122/AA126</f>
        <v>0</v>
      </c>
      <c r="CJ122" s="131">
        <f t="shared" ref="CJ122" si="799">AB122/AB126</f>
        <v>0</v>
      </c>
      <c r="CK122" s="132">
        <f t="shared" ref="CK122" si="800">AC122/AC126</f>
        <v>6.6686939496273532E-4</v>
      </c>
    </row>
    <row r="123" spans="1:89">
      <c r="A123" s="133" t="s">
        <v>40</v>
      </c>
      <c r="B123" s="57">
        <v>0</v>
      </c>
      <c r="C123" s="58">
        <v>0</v>
      </c>
      <c r="D123" s="135">
        <v>0</v>
      </c>
      <c r="E123" s="136">
        <v>0</v>
      </c>
      <c r="F123" s="134">
        <v>0</v>
      </c>
      <c r="G123" s="137">
        <v>0</v>
      </c>
      <c r="H123" s="135">
        <v>0</v>
      </c>
      <c r="I123" s="136">
        <v>0</v>
      </c>
      <c r="J123" s="134">
        <v>0</v>
      </c>
      <c r="K123" s="137">
        <v>0</v>
      </c>
      <c r="L123" s="135">
        <v>0</v>
      </c>
      <c r="M123" s="134">
        <v>0</v>
      </c>
      <c r="N123" s="138">
        <v>0</v>
      </c>
      <c r="O123" s="139">
        <v>0</v>
      </c>
      <c r="P123" s="134">
        <v>0</v>
      </c>
      <c r="Q123" s="137">
        <v>0</v>
      </c>
      <c r="R123" s="135">
        <v>0</v>
      </c>
      <c r="S123" s="136">
        <v>0</v>
      </c>
      <c r="T123" s="134">
        <v>0</v>
      </c>
      <c r="U123" s="137">
        <v>0</v>
      </c>
      <c r="V123" s="135">
        <v>0</v>
      </c>
      <c r="W123" s="136">
        <v>0</v>
      </c>
      <c r="X123" s="134">
        <v>0</v>
      </c>
      <c r="Y123" s="137">
        <v>0</v>
      </c>
      <c r="Z123" s="140">
        <v>0</v>
      </c>
      <c r="AA123" s="141">
        <v>0</v>
      </c>
      <c r="AB123" s="168"/>
      <c r="AC123" s="169">
        <f t="shared" si="255"/>
        <v>0</v>
      </c>
      <c r="BI123" s="133" t="s">
        <v>40</v>
      </c>
      <c r="BJ123" s="125">
        <f>B123/B126</f>
        <v>0</v>
      </c>
      <c r="BK123" s="126">
        <f t="shared" ref="BK123" si="801">C123/C126</f>
        <v>0</v>
      </c>
      <c r="BL123" s="127">
        <f t="shared" ref="BL123" si="802">D123/D126</f>
        <v>0</v>
      </c>
      <c r="BM123" s="128">
        <f t="shared" ref="BM123" si="803">E123/E126</f>
        <v>0</v>
      </c>
      <c r="BN123" s="125">
        <f t="shared" ref="BN123" si="804">F123/F126</f>
        <v>0</v>
      </c>
      <c r="BO123" s="126">
        <f t="shared" ref="BO123" si="805">G123/G126</f>
        <v>0</v>
      </c>
      <c r="BP123" s="127">
        <f t="shared" ref="BP123" si="806">H123/H126</f>
        <v>0</v>
      </c>
      <c r="BQ123" s="128">
        <f t="shared" ref="BQ123" si="807">I123/I126</f>
        <v>0</v>
      </c>
      <c r="BR123" s="125">
        <f t="shared" ref="BR123" si="808">J123/J126</f>
        <v>0</v>
      </c>
      <c r="BS123" s="126">
        <f t="shared" ref="BS123" si="809">K123/K126</f>
        <v>0</v>
      </c>
      <c r="BT123" s="127">
        <f t="shared" ref="BT123" si="810">L123/L126</f>
        <v>0</v>
      </c>
      <c r="BU123" s="125">
        <f t="shared" ref="BU123" si="811">M123/M126</f>
        <v>0</v>
      </c>
      <c r="BV123" s="129">
        <f t="shared" ref="BV123" si="812">N123/N126</f>
        <v>0</v>
      </c>
      <c r="BW123" s="130">
        <f t="shared" ref="BW123" si="813">O123/O126</f>
        <v>0</v>
      </c>
      <c r="BX123" s="125">
        <f t="shared" ref="BX123" si="814">P123/P126</f>
        <v>0</v>
      </c>
      <c r="BY123" s="126">
        <f t="shared" ref="BY123" si="815">Q123/Q126</f>
        <v>0</v>
      </c>
      <c r="BZ123" s="127">
        <f t="shared" ref="BZ123" si="816">R123/R126</f>
        <v>0</v>
      </c>
      <c r="CA123" s="128">
        <f t="shared" ref="CA123" si="817">S123/S126</f>
        <v>0</v>
      </c>
      <c r="CB123" s="125">
        <f t="shared" ref="CB123" si="818">T123/T126</f>
        <v>0</v>
      </c>
      <c r="CC123" s="126">
        <f t="shared" ref="CC123" si="819">U123/U126</f>
        <v>0</v>
      </c>
      <c r="CD123" s="127">
        <f t="shared" ref="CD123" si="820">V123/V126</f>
        <v>0</v>
      </c>
      <c r="CE123" s="128">
        <f t="shared" ref="CE123" si="821">W123/W126</f>
        <v>0</v>
      </c>
      <c r="CF123" s="125">
        <f t="shared" ref="CF123" si="822">X123/X126</f>
        <v>0</v>
      </c>
      <c r="CG123" s="126">
        <f t="shared" ref="CG123" si="823">Y123/Y126</f>
        <v>0</v>
      </c>
      <c r="CH123" s="127">
        <f t="shared" ref="CH123" si="824">Z123/Z126</f>
        <v>0</v>
      </c>
      <c r="CI123" s="125">
        <f t="shared" ref="CI123" si="825">AA123/AA126</f>
        <v>0</v>
      </c>
      <c r="CJ123" s="131">
        <f t="shared" ref="CJ123" si="826">AB123/AB126</f>
        <v>0</v>
      </c>
      <c r="CK123" s="132">
        <f t="shared" ref="CK123" si="827">AC123/AC126</f>
        <v>0</v>
      </c>
    </row>
    <row r="124" spans="1:89">
      <c r="A124" s="142" t="s">
        <v>41</v>
      </c>
      <c r="B124" s="55"/>
      <c r="C124" s="56"/>
      <c r="D124" s="148"/>
      <c r="E124" s="145"/>
      <c r="F124" s="146"/>
      <c r="G124" s="147"/>
      <c r="H124" s="148"/>
      <c r="I124" s="145"/>
      <c r="J124" s="146"/>
      <c r="K124" s="147"/>
      <c r="L124" s="148"/>
      <c r="M124" s="146"/>
      <c r="N124" s="150"/>
      <c r="O124" s="149"/>
      <c r="P124" s="146"/>
      <c r="Q124" s="147"/>
      <c r="R124" s="148"/>
      <c r="S124" s="145"/>
      <c r="T124" s="146"/>
      <c r="U124" s="147"/>
      <c r="V124" s="148"/>
      <c r="W124" s="145"/>
      <c r="X124" s="146"/>
      <c r="Y124" s="147"/>
      <c r="Z124" s="144"/>
      <c r="AA124" s="143"/>
      <c r="AB124" s="168"/>
      <c r="AC124" s="169"/>
      <c r="BI124" s="142" t="s">
        <v>41</v>
      </c>
      <c r="BJ124" s="125">
        <f>B124/B126</f>
        <v>0</v>
      </c>
      <c r="BK124" s="126">
        <f t="shared" ref="BK124" si="828">C124/C126</f>
        <v>0</v>
      </c>
      <c r="BL124" s="127">
        <f t="shared" ref="BL124" si="829">D124/D126</f>
        <v>0</v>
      </c>
      <c r="BM124" s="128">
        <f t="shared" ref="BM124" si="830">E124/E126</f>
        <v>0</v>
      </c>
      <c r="BN124" s="125">
        <f t="shared" ref="BN124" si="831">F124/F126</f>
        <v>0</v>
      </c>
      <c r="BO124" s="126">
        <f t="shared" ref="BO124" si="832">G124/G126</f>
        <v>0</v>
      </c>
      <c r="BP124" s="127">
        <f t="shared" ref="BP124" si="833">H124/H126</f>
        <v>0</v>
      </c>
      <c r="BQ124" s="128">
        <f t="shared" ref="BQ124" si="834">I124/I126</f>
        <v>0</v>
      </c>
      <c r="BR124" s="125">
        <f t="shared" ref="BR124" si="835">J124/J126</f>
        <v>0</v>
      </c>
      <c r="BS124" s="126">
        <f t="shared" ref="BS124" si="836">K124/K126</f>
        <v>0</v>
      </c>
      <c r="BT124" s="127">
        <f t="shared" ref="BT124" si="837">L124/L126</f>
        <v>0</v>
      </c>
      <c r="BU124" s="125">
        <f t="shared" ref="BU124" si="838">M124/M126</f>
        <v>0</v>
      </c>
      <c r="BV124" s="129">
        <f t="shared" ref="BV124" si="839">N124/N126</f>
        <v>0</v>
      </c>
      <c r="BW124" s="130">
        <f t="shared" ref="BW124" si="840">O124/O126</f>
        <v>0</v>
      </c>
      <c r="BX124" s="125">
        <f t="shared" ref="BX124" si="841">P124/P126</f>
        <v>0</v>
      </c>
      <c r="BY124" s="126">
        <f t="shared" ref="BY124" si="842">Q124/Q126</f>
        <v>0</v>
      </c>
      <c r="BZ124" s="127">
        <f t="shared" ref="BZ124" si="843">R124/R126</f>
        <v>0</v>
      </c>
      <c r="CA124" s="128">
        <f t="shared" ref="CA124" si="844">S124/S126</f>
        <v>0</v>
      </c>
      <c r="CB124" s="125">
        <f t="shared" ref="CB124" si="845">T124/T126</f>
        <v>0</v>
      </c>
      <c r="CC124" s="126">
        <f t="shared" ref="CC124" si="846">U124/U126</f>
        <v>0</v>
      </c>
      <c r="CD124" s="127">
        <f t="shared" ref="CD124" si="847">V124/V126</f>
        <v>0</v>
      </c>
      <c r="CE124" s="128">
        <f t="shared" ref="CE124" si="848">W124/W126</f>
        <v>0</v>
      </c>
      <c r="CF124" s="125">
        <f t="shared" ref="CF124" si="849">X124/X126</f>
        <v>0</v>
      </c>
      <c r="CG124" s="126">
        <f t="shared" ref="CG124" si="850">Y124/Y126</f>
        <v>0</v>
      </c>
      <c r="CH124" s="127">
        <f t="shared" ref="CH124" si="851">Z124/Z126</f>
        <v>0</v>
      </c>
      <c r="CI124" s="125">
        <f t="shared" ref="CI124" si="852">AA124/AA126</f>
        <v>0</v>
      </c>
      <c r="CJ124" s="131">
        <f t="shared" ref="CJ124" si="853">AB124/AB126</f>
        <v>0</v>
      </c>
      <c r="CK124" s="132">
        <f t="shared" ref="CK124" si="854">AC124/AC126</f>
        <v>0</v>
      </c>
    </row>
    <row r="125" spans="1:89" ht="14.1" thickBot="1">
      <c r="A125" s="133" t="s">
        <v>45</v>
      </c>
      <c r="B125" s="57"/>
      <c r="C125" s="58"/>
      <c r="D125" s="135"/>
      <c r="E125" s="136"/>
      <c r="F125" s="134"/>
      <c r="G125" s="137"/>
      <c r="H125" s="135"/>
      <c r="I125" s="136"/>
      <c r="J125" s="134"/>
      <c r="K125" s="137"/>
      <c r="L125" s="135"/>
      <c r="M125" s="134"/>
      <c r="N125" s="138"/>
      <c r="O125" s="139"/>
      <c r="P125" s="134"/>
      <c r="Q125" s="137"/>
      <c r="R125" s="135"/>
      <c r="S125" s="136"/>
      <c r="T125" s="134"/>
      <c r="U125" s="137"/>
      <c r="V125" s="135"/>
      <c r="W125" s="136"/>
      <c r="X125" s="134"/>
      <c r="Y125" s="137"/>
      <c r="Z125" s="140"/>
      <c r="AA125" s="141"/>
      <c r="AB125" s="168"/>
      <c r="AC125" s="169"/>
      <c r="BI125" s="133" t="s">
        <v>45</v>
      </c>
      <c r="BJ125" s="125">
        <f>B125/B126</f>
        <v>0</v>
      </c>
      <c r="BK125" s="126">
        <f t="shared" ref="BK125" si="855">C125/C126</f>
        <v>0</v>
      </c>
      <c r="BL125" s="127">
        <f t="shared" ref="BL125" si="856">D125/D126</f>
        <v>0</v>
      </c>
      <c r="BM125" s="128">
        <f t="shared" ref="BM125" si="857">E125/E126</f>
        <v>0</v>
      </c>
      <c r="BN125" s="125">
        <f t="shared" ref="BN125" si="858">F125/F126</f>
        <v>0</v>
      </c>
      <c r="BO125" s="126">
        <f t="shared" ref="BO125" si="859">G125/G126</f>
        <v>0</v>
      </c>
      <c r="BP125" s="127">
        <f t="shared" ref="BP125" si="860">H125/H126</f>
        <v>0</v>
      </c>
      <c r="BQ125" s="128">
        <f t="shared" ref="BQ125" si="861">I125/I126</f>
        <v>0</v>
      </c>
      <c r="BR125" s="125">
        <f t="shared" ref="BR125" si="862">J125/J126</f>
        <v>0</v>
      </c>
      <c r="BS125" s="126">
        <f t="shared" ref="BS125" si="863">K125/K126</f>
        <v>0</v>
      </c>
      <c r="BT125" s="127">
        <f t="shared" ref="BT125" si="864">L125/L126</f>
        <v>0</v>
      </c>
      <c r="BU125" s="125">
        <f t="shared" ref="BU125" si="865">M125/M126</f>
        <v>0</v>
      </c>
      <c r="BV125" s="129">
        <f t="shared" ref="BV125" si="866">N125/N126</f>
        <v>0</v>
      </c>
      <c r="BW125" s="130">
        <f t="shared" ref="BW125" si="867">O125/O126</f>
        <v>0</v>
      </c>
      <c r="BX125" s="125">
        <f t="shared" ref="BX125" si="868">P125/P126</f>
        <v>0</v>
      </c>
      <c r="BY125" s="126">
        <f t="shared" ref="BY125" si="869">Q125/Q126</f>
        <v>0</v>
      </c>
      <c r="BZ125" s="127">
        <f t="shared" ref="BZ125" si="870">R125/R126</f>
        <v>0</v>
      </c>
      <c r="CA125" s="128">
        <f t="shared" ref="CA125" si="871">S125/S126</f>
        <v>0</v>
      </c>
      <c r="CB125" s="125">
        <f t="shared" ref="CB125" si="872">T125/T126</f>
        <v>0</v>
      </c>
      <c r="CC125" s="126">
        <f t="shared" ref="CC125" si="873">U125/U126</f>
        <v>0</v>
      </c>
      <c r="CD125" s="127">
        <f t="shared" ref="CD125" si="874">V125/V126</f>
        <v>0</v>
      </c>
      <c r="CE125" s="128">
        <f t="shared" ref="CE125" si="875">W125/W126</f>
        <v>0</v>
      </c>
      <c r="CF125" s="125">
        <f t="shared" ref="CF125" si="876">X125/X126</f>
        <v>0</v>
      </c>
      <c r="CG125" s="126">
        <f t="shared" ref="CG125" si="877">Y125/Y126</f>
        <v>0</v>
      </c>
      <c r="CH125" s="127">
        <f t="shared" ref="CH125" si="878">Z125/Z126</f>
        <v>0</v>
      </c>
      <c r="CI125" s="125">
        <f t="shared" ref="CI125" si="879">AA125/AA126</f>
        <v>0</v>
      </c>
      <c r="CJ125" s="131">
        <f t="shared" ref="CJ125" si="880">AB125/AB126</f>
        <v>0</v>
      </c>
      <c r="CK125" s="132">
        <f t="shared" ref="CK125" si="881">AC125/AC126</f>
        <v>0</v>
      </c>
    </row>
    <row r="126" spans="1:89" ht="15" thickTop="1" thickBot="1">
      <c r="A126" s="294" t="s">
        <v>42</v>
      </c>
      <c r="B126" s="17">
        <f t="shared" ref="B126" si="882">SUM(B103:B125)</f>
        <v>33787</v>
      </c>
      <c r="C126" s="18">
        <f t="shared" ref="C126" si="883">SUM(C103:C125)</f>
        <v>24039</v>
      </c>
      <c r="D126" s="17">
        <f t="shared" ref="D126" si="884">SUM(D103:D125)</f>
        <v>12765</v>
      </c>
      <c r="E126" s="18">
        <f t="shared" ref="E126" si="885">SUM(E103:E125)</f>
        <v>10182</v>
      </c>
      <c r="F126" s="17">
        <f t="shared" ref="F126" si="886">SUM(F103:F125)</f>
        <v>4820</v>
      </c>
      <c r="G126" s="18">
        <f t="shared" ref="G126" si="887">SUM(G103:G125)</f>
        <v>3812</v>
      </c>
      <c r="H126" s="17">
        <f t="shared" ref="H126" si="888">SUM(H103:H125)</f>
        <v>21469</v>
      </c>
      <c r="I126" s="18">
        <f t="shared" ref="I126" si="889">SUM(I103:I125)</f>
        <v>28844</v>
      </c>
      <c r="J126" s="17">
        <f t="shared" ref="J126" si="890">SUM(J103:J125)</f>
        <v>2647</v>
      </c>
      <c r="K126" s="18">
        <f t="shared" ref="K126" si="891">SUM(K103:K125)</f>
        <v>3732</v>
      </c>
      <c r="L126" s="17">
        <f t="shared" ref="L126" si="892">SUM(L103:L125)</f>
        <v>4709</v>
      </c>
      <c r="M126" s="18">
        <f t="shared" ref="M126" si="893">SUM(M103:M125)</f>
        <v>11277</v>
      </c>
      <c r="N126" s="17">
        <f t="shared" ref="N126" si="894">SUM(N103:N125)</f>
        <v>17435</v>
      </c>
      <c r="O126" s="18">
        <f t="shared" ref="O126" si="895">SUM(O103:O125)</f>
        <v>22356</v>
      </c>
      <c r="P126" s="17">
        <f t="shared" ref="P126" si="896">SUM(P103:P125)</f>
        <v>9469</v>
      </c>
      <c r="Q126" s="18">
        <f t="shared" ref="Q126" si="897">SUM(Q103:Q125)</f>
        <v>10063</v>
      </c>
      <c r="R126" s="17">
        <f t="shared" ref="R126" si="898">SUM(R103:R125)</f>
        <v>14794</v>
      </c>
      <c r="S126" s="18">
        <f t="shared" ref="S126" si="899">SUM(S103:S125)</f>
        <v>14749</v>
      </c>
      <c r="T126" s="17">
        <f t="shared" ref="T126" si="900">SUM(T103:T125)</f>
        <v>3554</v>
      </c>
      <c r="U126" s="18">
        <f t="shared" ref="U126" si="901">SUM(U103:U125)</f>
        <v>3722</v>
      </c>
      <c r="V126" s="17">
        <f t="shared" ref="V126" si="902">SUM(V103:V125)</f>
        <v>14518</v>
      </c>
      <c r="W126" s="18">
        <f t="shared" ref="W126" si="903">SUM(W103:W125)</f>
        <v>15344</v>
      </c>
      <c r="X126" s="17">
        <f t="shared" ref="X126" si="904">SUM(X103:X125)</f>
        <v>12590</v>
      </c>
      <c r="Y126" s="18">
        <f t="shared" ref="Y126" si="905">SUM(Y103:Y125)</f>
        <v>7289</v>
      </c>
      <c r="Z126" s="17">
        <f t="shared" ref="Z126" si="906">SUM(Z103:Z125)</f>
        <v>35293</v>
      </c>
      <c r="AA126" s="18">
        <f t="shared" ref="AA126" si="907">SUM(AA103:AA125)</f>
        <v>32034</v>
      </c>
      <c r="AB126" s="170">
        <f t="shared" ref="AB126:AC126" si="908">SUM(AB102:AB125)</f>
        <v>187850</v>
      </c>
      <c r="AC126" s="171">
        <f t="shared" si="908"/>
        <v>187443</v>
      </c>
      <c r="BI126" s="294" t="s">
        <v>42</v>
      </c>
      <c r="BJ126" s="151">
        <f>SUM(BJ102:BJ125)</f>
        <v>1</v>
      </c>
      <c r="BK126" s="152">
        <f t="shared" ref="BK126:CK126" si="909">SUM(BK102:BK125)</f>
        <v>1</v>
      </c>
      <c r="BL126" s="151">
        <f t="shared" si="909"/>
        <v>1</v>
      </c>
      <c r="BM126" s="152">
        <f t="shared" si="909"/>
        <v>1</v>
      </c>
      <c r="BN126" s="151">
        <f t="shared" si="909"/>
        <v>0.99999999999999989</v>
      </c>
      <c r="BO126" s="152">
        <f t="shared" si="909"/>
        <v>1</v>
      </c>
      <c r="BP126" s="151">
        <f t="shared" si="909"/>
        <v>0.99999999999999989</v>
      </c>
      <c r="BQ126" s="152">
        <f t="shared" si="909"/>
        <v>1</v>
      </c>
      <c r="BR126" s="151">
        <f t="shared" si="909"/>
        <v>1</v>
      </c>
      <c r="BS126" s="152">
        <f t="shared" si="909"/>
        <v>1</v>
      </c>
      <c r="BT126" s="151">
        <f t="shared" si="909"/>
        <v>1</v>
      </c>
      <c r="BU126" s="152">
        <f t="shared" si="909"/>
        <v>1</v>
      </c>
      <c r="BV126" s="151">
        <f t="shared" si="909"/>
        <v>1</v>
      </c>
      <c r="BW126" s="152">
        <f t="shared" si="909"/>
        <v>1</v>
      </c>
      <c r="BX126" s="151">
        <f t="shared" si="909"/>
        <v>1</v>
      </c>
      <c r="BY126" s="152">
        <f t="shared" si="909"/>
        <v>0.99999999999999989</v>
      </c>
      <c r="BZ126" s="151">
        <f t="shared" si="909"/>
        <v>1</v>
      </c>
      <c r="CA126" s="152">
        <f t="shared" si="909"/>
        <v>1</v>
      </c>
      <c r="CB126" s="151">
        <f t="shared" si="909"/>
        <v>1</v>
      </c>
      <c r="CC126" s="152">
        <f t="shared" si="909"/>
        <v>1.0000000000000002</v>
      </c>
      <c r="CD126" s="151">
        <f t="shared" si="909"/>
        <v>1</v>
      </c>
      <c r="CE126" s="152">
        <f t="shared" si="909"/>
        <v>1.0000000000000002</v>
      </c>
      <c r="CF126" s="151">
        <f t="shared" si="909"/>
        <v>1</v>
      </c>
      <c r="CG126" s="152">
        <f t="shared" si="909"/>
        <v>1</v>
      </c>
      <c r="CH126" s="151">
        <f t="shared" si="909"/>
        <v>1</v>
      </c>
      <c r="CI126" s="152">
        <f t="shared" si="909"/>
        <v>1</v>
      </c>
      <c r="CJ126" s="151">
        <f t="shared" si="909"/>
        <v>0.99999999999999989</v>
      </c>
      <c r="CK126" s="152">
        <f t="shared" si="909"/>
        <v>0.99999999999999989</v>
      </c>
    </row>
    <row r="127" spans="1:89" ht="14.1" thickTop="1">
      <c r="A127" s="183"/>
    </row>
    <row r="129" spans="1:89">
      <c r="A129" s="318">
        <f>+A98+1</f>
        <v>43835</v>
      </c>
      <c r="B129" s="318"/>
      <c r="C129" s="318"/>
      <c r="D129" s="318"/>
      <c r="BI129" s="313">
        <f>+BI98+1</f>
        <v>43835</v>
      </c>
      <c r="BJ129" s="313"/>
      <c r="BK129" s="313"/>
      <c r="BL129" s="313"/>
    </row>
    <row r="130" spans="1:89" ht="14.1" thickBot="1">
      <c r="AE130" t="s">
        <v>49</v>
      </c>
    </row>
    <row r="131" spans="1:89" ht="15" thickTop="1" thickBot="1">
      <c r="A131" s="314" t="s">
        <v>2</v>
      </c>
      <c r="B131" s="311" t="s">
        <v>3</v>
      </c>
      <c r="C131" s="312"/>
      <c r="D131" s="311" t="s">
        <v>4</v>
      </c>
      <c r="E131" s="312"/>
      <c r="F131" s="311" t="s">
        <v>5</v>
      </c>
      <c r="G131" s="312"/>
      <c r="H131" s="311" t="s">
        <v>6</v>
      </c>
      <c r="I131" s="312"/>
      <c r="J131" s="311" t="s">
        <v>7</v>
      </c>
      <c r="K131" s="312"/>
      <c r="L131" s="311" t="s">
        <v>8</v>
      </c>
      <c r="M131" s="312"/>
      <c r="N131" s="311" t="s">
        <v>9</v>
      </c>
      <c r="O131" s="312"/>
      <c r="P131" s="311" t="s">
        <v>10</v>
      </c>
      <c r="Q131" s="312"/>
      <c r="R131" s="311" t="s">
        <v>11</v>
      </c>
      <c r="S131" s="312"/>
      <c r="T131" s="311" t="s">
        <v>12</v>
      </c>
      <c r="U131" s="312"/>
      <c r="V131" s="311" t="s">
        <v>13</v>
      </c>
      <c r="W131" s="312"/>
      <c r="X131" s="311" t="s">
        <v>14</v>
      </c>
      <c r="Y131" s="312"/>
      <c r="Z131" s="297" t="s">
        <v>15</v>
      </c>
      <c r="AA131" s="298"/>
      <c r="AB131" s="316" t="s">
        <v>16</v>
      </c>
      <c r="AC131" s="317"/>
      <c r="AE131" s="309" t="s">
        <v>2</v>
      </c>
      <c r="AF131" s="303" t="s">
        <v>3</v>
      </c>
      <c r="AG131" s="304"/>
      <c r="AH131" s="303" t="s">
        <v>4</v>
      </c>
      <c r="AI131" s="304"/>
      <c r="AJ131" s="303" t="s">
        <v>5</v>
      </c>
      <c r="AK131" s="304"/>
      <c r="AL131" s="303" t="s">
        <v>6</v>
      </c>
      <c r="AM131" s="304"/>
      <c r="AN131" s="303" t="s">
        <v>7</v>
      </c>
      <c r="AO131" s="304"/>
      <c r="AP131" s="303" t="s">
        <v>8</v>
      </c>
      <c r="AQ131" s="304"/>
      <c r="AR131" s="303" t="s">
        <v>9</v>
      </c>
      <c r="AS131" s="304"/>
      <c r="AT131" s="303" t="s">
        <v>10</v>
      </c>
      <c r="AU131" s="304"/>
      <c r="AV131" s="303" t="s">
        <v>11</v>
      </c>
      <c r="AW131" s="304"/>
      <c r="AX131" s="303" t="s">
        <v>12</v>
      </c>
      <c r="AY131" s="304"/>
      <c r="AZ131" s="303" t="s">
        <v>13</v>
      </c>
      <c r="BA131" s="304"/>
      <c r="BB131" s="303" t="s">
        <v>14</v>
      </c>
      <c r="BC131" s="304"/>
      <c r="BD131" s="305" t="s">
        <v>15</v>
      </c>
      <c r="BE131" s="306"/>
      <c r="BF131" s="307" t="s">
        <v>16</v>
      </c>
      <c r="BG131" s="308"/>
      <c r="BI131" s="314" t="s">
        <v>2</v>
      </c>
      <c r="BJ131" s="311" t="s">
        <v>3</v>
      </c>
      <c r="BK131" s="312"/>
      <c r="BL131" s="311" t="s">
        <v>4</v>
      </c>
      <c r="BM131" s="312"/>
      <c r="BN131" s="311" t="s">
        <v>5</v>
      </c>
      <c r="BO131" s="312"/>
      <c r="BP131" s="311" t="s">
        <v>6</v>
      </c>
      <c r="BQ131" s="312"/>
      <c r="BR131" s="311" t="s">
        <v>7</v>
      </c>
      <c r="BS131" s="312"/>
      <c r="BT131" s="311" t="s">
        <v>8</v>
      </c>
      <c r="BU131" s="312"/>
      <c r="BV131" s="311" t="s">
        <v>9</v>
      </c>
      <c r="BW131" s="312"/>
      <c r="BX131" s="311" t="s">
        <v>10</v>
      </c>
      <c r="BY131" s="312"/>
      <c r="BZ131" s="311" t="s">
        <v>11</v>
      </c>
      <c r="CA131" s="312"/>
      <c r="CB131" s="311" t="s">
        <v>12</v>
      </c>
      <c r="CC131" s="312"/>
      <c r="CD131" s="311" t="s">
        <v>13</v>
      </c>
      <c r="CE131" s="312"/>
      <c r="CF131" s="311" t="s">
        <v>14</v>
      </c>
      <c r="CG131" s="312"/>
      <c r="CH131" s="297" t="s">
        <v>15</v>
      </c>
      <c r="CI131" s="298"/>
      <c r="CJ131" s="311" t="s">
        <v>16</v>
      </c>
      <c r="CK131" s="312"/>
    </row>
    <row r="132" spans="1:89" ht="15" thickTop="1" thickBot="1">
      <c r="A132" s="315"/>
      <c r="B132" s="112" t="s">
        <v>17</v>
      </c>
      <c r="C132" s="113" t="s">
        <v>18</v>
      </c>
      <c r="D132" s="114" t="s">
        <v>17</v>
      </c>
      <c r="E132" s="115" t="s">
        <v>18</v>
      </c>
      <c r="F132" s="112" t="s">
        <v>17</v>
      </c>
      <c r="G132" s="113" t="s">
        <v>18</v>
      </c>
      <c r="H132" s="114" t="s">
        <v>17</v>
      </c>
      <c r="I132" s="115" t="s">
        <v>18</v>
      </c>
      <c r="J132" s="112" t="s">
        <v>17</v>
      </c>
      <c r="K132" s="113" t="s">
        <v>18</v>
      </c>
      <c r="L132" s="114" t="s">
        <v>17</v>
      </c>
      <c r="M132" s="112" t="s">
        <v>18</v>
      </c>
      <c r="N132" s="116" t="s">
        <v>17</v>
      </c>
      <c r="O132" s="117" t="s">
        <v>18</v>
      </c>
      <c r="P132" s="112" t="s">
        <v>17</v>
      </c>
      <c r="Q132" s="113" t="s">
        <v>18</v>
      </c>
      <c r="R132" s="114" t="s">
        <v>17</v>
      </c>
      <c r="S132" s="115" t="s">
        <v>18</v>
      </c>
      <c r="T132" s="112" t="s">
        <v>17</v>
      </c>
      <c r="U132" s="113" t="s">
        <v>18</v>
      </c>
      <c r="V132" s="114" t="s">
        <v>17</v>
      </c>
      <c r="W132" s="115" t="s">
        <v>18</v>
      </c>
      <c r="X132" s="112" t="s">
        <v>17</v>
      </c>
      <c r="Y132" s="113" t="s">
        <v>18</v>
      </c>
      <c r="Z132" s="25" t="s">
        <v>17</v>
      </c>
      <c r="AA132" s="118" t="s">
        <v>18</v>
      </c>
      <c r="AB132" s="172" t="s">
        <v>17</v>
      </c>
      <c r="AC132" s="173" t="s">
        <v>18</v>
      </c>
      <c r="AE132" s="310"/>
      <c r="AF132" s="235" t="s">
        <v>17</v>
      </c>
      <c r="AG132" s="236" t="s">
        <v>18</v>
      </c>
      <c r="AH132" s="237" t="s">
        <v>17</v>
      </c>
      <c r="AI132" s="238" t="s">
        <v>18</v>
      </c>
      <c r="AJ132" s="235" t="s">
        <v>17</v>
      </c>
      <c r="AK132" s="236" t="s">
        <v>18</v>
      </c>
      <c r="AL132" s="237" t="s">
        <v>17</v>
      </c>
      <c r="AM132" s="238" t="s">
        <v>18</v>
      </c>
      <c r="AN132" s="235" t="s">
        <v>17</v>
      </c>
      <c r="AO132" s="236" t="s">
        <v>18</v>
      </c>
      <c r="AP132" s="237" t="s">
        <v>17</v>
      </c>
      <c r="AQ132" s="235" t="s">
        <v>18</v>
      </c>
      <c r="AR132" s="239" t="s">
        <v>17</v>
      </c>
      <c r="AS132" s="240" t="s">
        <v>18</v>
      </c>
      <c r="AT132" s="235" t="s">
        <v>17</v>
      </c>
      <c r="AU132" s="236" t="s">
        <v>18</v>
      </c>
      <c r="AV132" s="237" t="s">
        <v>17</v>
      </c>
      <c r="AW132" s="238" t="s">
        <v>18</v>
      </c>
      <c r="AX132" s="235" t="s">
        <v>17</v>
      </c>
      <c r="AY132" s="236" t="s">
        <v>18</v>
      </c>
      <c r="AZ132" s="237" t="s">
        <v>17</v>
      </c>
      <c r="BA132" s="238" t="s">
        <v>18</v>
      </c>
      <c r="BB132" s="235" t="s">
        <v>17</v>
      </c>
      <c r="BC132" s="236" t="s">
        <v>18</v>
      </c>
      <c r="BD132" s="241" t="s">
        <v>17</v>
      </c>
      <c r="BE132" s="242" t="s">
        <v>18</v>
      </c>
      <c r="BF132" s="243" t="s">
        <v>17</v>
      </c>
      <c r="BG132" s="244" t="s">
        <v>18</v>
      </c>
      <c r="BI132" s="315"/>
      <c r="BJ132" s="112" t="s">
        <v>17</v>
      </c>
      <c r="BK132" s="113" t="s">
        <v>18</v>
      </c>
      <c r="BL132" s="114" t="s">
        <v>17</v>
      </c>
      <c r="BM132" s="115" t="s">
        <v>18</v>
      </c>
      <c r="BN132" s="112" t="s">
        <v>17</v>
      </c>
      <c r="BO132" s="113" t="s">
        <v>18</v>
      </c>
      <c r="BP132" s="114" t="s">
        <v>17</v>
      </c>
      <c r="BQ132" s="115" t="s">
        <v>18</v>
      </c>
      <c r="BR132" s="112" t="s">
        <v>17</v>
      </c>
      <c r="BS132" s="113" t="s">
        <v>18</v>
      </c>
      <c r="BT132" s="114" t="s">
        <v>17</v>
      </c>
      <c r="BU132" s="112" t="s">
        <v>18</v>
      </c>
      <c r="BV132" s="116" t="s">
        <v>17</v>
      </c>
      <c r="BW132" s="117" t="s">
        <v>18</v>
      </c>
      <c r="BX132" s="112" t="s">
        <v>17</v>
      </c>
      <c r="BY132" s="113" t="s">
        <v>18</v>
      </c>
      <c r="BZ132" s="114" t="s">
        <v>17</v>
      </c>
      <c r="CA132" s="115" t="s">
        <v>18</v>
      </c>
      <c r="CB132" s="112" t="s">
        <v>17</v>
      </c>
      <c r="CC132" s="113" t="s">
        <v>18</v>
      </c>
      <c r="CD132" s="114" t="s">
        <v>17</v>
      </c>
      <c r="CE132" s="115" t="s">
        <v>18</v>
      </c>
      <c r="CF132" s="112" t="s">
        <v>17</v>
      </c>
      <c r="CG132" s="113" t="s">
        <v>18</v>
      </c>
      <c r="CH132" s="25" t="s">
        <v>17</v>
      </c>
      <c r="CI132" s="118" t="s">
        <v>18</v>
      </c>
      <c r="CJ132" s="116" t="s">
        <v>17</v>
      </c>
      <c r="CK132" s="117" t="s">
        <v>18</v>
      </c>
    </row>
    <row r="133" spans="1:89" ht="14.1" thickTop="1">
      <c r="A133" s="121" t="s">
        <v>19</v>
      </c>
      <c r="B133" s="122"/>
      <c r="C133" s="182"/>
      <c r="D133" s="123"/>
      <c r="E133" s="176"/>
      <c r="F133" s="122"/>
      <c r="G133" s="124"/>
      <c r="H133" s="123"/>
      <c r="I133" s="176"/>
      <c r="J133" s="122"/>
      <c r="K133" s="124"/>
      <c r="L133" s="123"/>
      <c r="M133" s="122"/>
      <c r="N133" s="175"/>
      <c r="O133" s="177"/>
      <c r="P133" s="122"/>
      <c r="Q133" s="124"/>
      <c r="R133" s="123"/>
      <c r="S133" s="176"/>
      <c r="T133" s="122"/>
      <c r="U133" s="124"/>
      <c r="V133" s="123"/>
      <c r="W133" s="176"/>
      <c r="X133" s="122"/>
      <c r="Y133" s="124"/>
      <c r="Z133" s="180"/>
      <c r="AA133" s="181"/>
      <c r="AB133" s="166">
        <f>B133+D133+F133+H133+J133+L133+N133+P133+R133+T133+V133+X133+Z133</f>
        <v>0</v>
      </c>
      <c r="AC133" s="167">
        <f>C133+E133+G133+I133+K133+M133+O133+Q133+S133+U133+W133+Y133+AA133</f>
        <v>0</v>
      </c>
      <c r="AE133" s="246" t="str">
        <f>$AE$9</f>
        <v>07:00 - 07:59</v>
      </c>
      <c r="AF133" s="247">
        <f>SUMIF($A$9:$A$32,$AE133,B$133:B$156)</f>
        <v>1012</v>
      </c>
      <c r="AG133" s="248">
        <f t="shared" ref="AG133:AV135" si="910">SUMIF($A$9:$A$32,$AE133,C$133:C$156)</f>
        <v>399</v>
      </c>
      <c r="AH133" s="249">
        <f t="shared" si="910"/>
        <v>389</v>
      </c>
      <c r="AI133" s="250">
        <f t="shared" si="910"/>
        <v>282</v>
      </c>
      <c r="AJ133" s="247">
        <f t="shared" si="910"/>
        <v>147</v>
      </c>
      <c r="AK133" s="251">
        <f t="shared" si="910"/>
        <v>68</v>
      </c>
      <c r="AL133" s="249">
        <f t="shared" si="910"/>
        <v>638</v>
      </c>
      <c r="AM133" s="250">
        <f t="shared" si="910"/>
        <v>771</v>
      </c>
      <c r="AN133" s="247">
        <f t="shared" si="910"/>
        <v>47</v>
      </c>
      <c r="AO133" s="251">
        <f t="shared" si="910"/>
        <v>81</v>
      </c>
      <c r="AP133" s="249">
        <f t="shared" si="910"/>
        <v>75</v>
      </c>
      <c r="AQ133" s="247">
        <f t="shared" si="910"/>
        <v>256</v>
      </c>
      <c r="AR133" s="252">
        <f t="shared" si="910"/>
        <v>488</v>
      </c>
      <c r="AS133" s="253">
        <f t="shared" si="910"/>
        <v>545</v>
      </c>
      <c r="AT133" s="247">
        <f t="shared" si="910"/>
        <v>255</v>
      </c>
      <c r="AU133" s="251">
        <f t="shared" si="910"/>
        <v>219</v>
      </c>
      <c r="AV133" s="249">
        <f t="shared" si="910"/>
        <v>540</v>
      </c>
      <c r="AW133" s="250">
        <f t="shared" ref="AW133:BE135" si="911">SUMIF($A$9:$A$32,$AE133,S$133:S$156)</f>
        <v>347</v>
      </c>
      <c r="AX133" s="247">
        <f t="shared" si="911"/>
        <v>90</v>
      </c>
      <c r="AY133" s="251">
        <f t="shared" si="911"/>
        <v>104</v>
      </c>
      <c r="AZ133" s="249">
        <f t="shared" si="911"/>
        <v>269</v>
      </c>
      <c r="BA133" s="250">
        <f t="shared" si="911"/>
        <v>363</v>
      </c>
      <c r="BB133" s="247">
        <f t="shared" si="911"/>
        <v>356</v>
      </c>
      <c r="BC133" s="251">
        <f t="shared" si="911"/>
        <v>267</v>
      </c>
      <c r="BD133" s="20">
        <f t="shared" si="911"/>
        <v>1083</v>
      </c>
      <c r="BE133" s="254">
        <f t="shared" si="911"/>
        <v>948</v>
      </c>
      <c r="BF133" s="255">
        <f>AF133+AH133+AJ133+AL133+AN133+AP133+AR133+AT133+AV133+AX133+AZ133+BB133+BD133</f>
        <v>5389</v>
      </c>
      <c r="BG133" s="256">
        <f>AG133+AI133+AK133+AM133+AO133+AQ133+AS133+AU133+AW133+AY133+BA133+BC133+BE133</f>
        <v>4650</v>
      </c>
      <c r="BI133" s="121" t="s">
        <v>19</v>
      </c>
      <c r="BJ133" s="125">
        <f>B133/B157</f>
        <v>0</v>
      </c>
      <c r="BK133" s="126">
        <f t="shared" ref="BK133" si="912">C133/C157</f>
        <v>0</v>
      </c>
      <c r="BL133" s="127">
        <f t="shared" ref="BL133" si="913">D133/D157</f>
        <v>0</v>
      </c>
      <c r="BM133" s="128">
        <f t="shared" ref="BM133" si="914">E133/E157</f>
        <v>0</v>
      </c>
      <c r="BN133" s="125">
        <f t="shared" ref="BN133" si="915">F133/F157</f>
        <v>0</v>
      </c>
      <c r="BO133" s="126">
        <f t="shared" ref="BO133" si="916">G133/G157</f>
        <v>0</v>
      </c>
      <c r="BP133" s="127">
        <f t="shared" ref="BP133" si="917">H133/H157</f>
        <v>0</v>
      </c>
      <c r="BQ133" s="128">
        <f t="shared" ref="BQ133" si="918">I133/I157</f>
        <v>0</v>
      </c>
      <c r="BR133" s="125">
        <f t="shared" ref="BR133" si="919">J133/J157</f>
        <v>0</v>
      </c>
      <c r="BS133" s="126">
        <f t="shared" ref="BS133" si="920">K133/K157</f>
        <v>0</v>
      </c>
      <c r="BT133" s="127">
        <f t="shared" ref="BT133" si="921">L133/L157</f>
        <v>0</v>
      </c>
      <c r="BU133" s="125">
        <f t="shared" ref="BU133" si="922">M133/M157</f>
        <v>0</v>
      </c>
      <c r="BV133" s="129">
        <f t="shared" ref="BV133" si="923">N133/N157</f>
        <v>0</v>
      </c>
      <c r="BW133" s="130">
        <f t="shared" ref="BW133" si="924">O133/O157</f>
        <v>0</v>
      </c>
      <c r="BX133" s="125">
        <f t="shared" ref="BX133" si="925">P133/P157</f>
        <v>0</v>
      </c>
      <c r="BY133" s="126">
        <f t="shared" ref="BY133" si="926">Q133/Q157</f>
        <v>0</v>
      </c>
      <c r="BZ133" s="127">
        <f t="shared" ref="BZ133" si="927">R133/R157</f>
        <v>0</v>
      </c>
      <c r="CA133" s="128">
        <f t="shared" ref="CA133" si="928">S133/S157</f>
        <v>0</v>
      </c>
      <c r="CB133" s="125">
        <f t="shared" ref="CB133" si="929">T133/T157</f>
        <v>0</v>
      </c>
      <c r="CC133" s="126">
        <f t="shared" ref="CC133" si="930">U133/U157</f>
        <v>0</v>
      </c>
      <c r="CD133" s="127">
        <f t="shared" ref="CD133" si="931">V133/V157</f>
        <v>0</v>
      </c>
      <c r="CE133" s="128">
        <f t="shared" ref="CE133" si="932">W133/W157</f>
        <v>0</v>
      </c>
      <c r="CF133" s="125">
        <f t="shared" ref="CF133" si="933">X133/X157</f>
        <v>0</v>
      </c>
      <c r="CG133" s="126">
        <f t="shared" ref="CG133" si="934">Y133/Y157</f>
        <v>0</v>
      </c>
      <c r="CH133" s="127">
        <f t="shared" ref="CH133" si="935">Z133/Z157</f>
        <v>0</v>
      </c>
      <c r="CI133" s="125">
        <f t="shared" ref="CI133" si="936">AA133/AA157</f>
        <v>0</v>
      </c>
      <c r="CJ133" s="131">
        <f t="shared" ref="CJ133" si="937">AB133/AB157</f>
        <v>0</v>
      </c>
      <c r="CK133" s="132">
        <f t="shared" ref="CK133" si="938">AC133/AC157</f>
        <v>0</v>
      </c>
    </row>
    <row r="134" spans="1:89">
      <c r="A134" s="133" t="s">
        <v>20</v>
      </c>
      <c r="B134" s="185">
        <v>119</v>
      </c>
      <c r="C134" s="186">
        <v>0</v>
      </c>
      <c r="D134" s="187">
        <v>45</v>
      </c>
      <c r="E134" s="188">
        <v>0</v>
      </c>
      <c r="F134" s="185">
        <v>21</v>
      </c>
      <c r="G134" s="189">
        <v>0</v>
      </c>
      <c r="H134" s="187">
        <v>68</v>
      </c>
      <c r="I134" s="188">
        <v>3</v>
      </c>
      <c r="J134" s="185">
        <v>4</v>
      </c>
      <c r="K134" s="189">
        <v>0</v>
      </c>
      <c r="L134" s="187">
        <v>0</v>
      </c>
      <c r="M134" s="185">
        <v>0</v>
      </c>
      <c r="N134" s="190">
        <v>0</v>
      </c>
      <c r="O134" s="191">
        <v>0</v>
      </c>
      <c r="P134" s="185">
        <v>0</v>
      </c>
      <c r="Q134" s="189">
        <v>0</v>
      </c>
      <c r="R134" s="187">
        <v>0</v>
      </c>
      <c r="S134" s="188">
        <v>0</v>
      </c>
      <c r="T134" s="185">
        <v>0</v>
      </c>
      <c r="U134" s="189">
        <v>0</v>
      </c>
      <c r="V134" s="187">
        <v>0</v>
      </c>
      <c r="W134" s="188">
        <v>0</v>
      </c>
      <c r="X134" s="185">
        <v>0</v>
      </c>
      <c r="Y134" s="189">
        <v>0</v>
      </c>
      <c r="Z134" s="187">
        <v>0</v>
      </c>
      <c r="AA134" s="185">
        <v>0</v>
      </c>
      <c r="AB134" s="168">
        <f t="shared" ref="AB134:AB135" si="939">B134+D134+F134+H134+J134+L134+N134+P134+R134+T134+V134+X134+Z134</f>
        <v>257</v>
      </c>
      <c r="AC134" s="169">
        <f t="shared" ref="AC134:AC154" si="940">C134+E134+G134+I134+K134+M134+O134+Q134+S134+U134+W134+Y134+AA134</f>
        <v>3</v>
      </c>
      <c r="AE134" s="258" t="str">
        <f>$AE$10</f>
        <v>08:00 - 08:59</v>
      </c>
      <c r="AF134" s="247">
        <f>SUMIF($A$9:$A$32,$AE134,B$133:B$156)</f>
        <v>1730</v>
      </c>
      <c r="AG134" s="259">
        <f t="shared" si="910"/>
        <v>504</v>
      </c>
      <c r="AH134" s="260">
        <f t="shared" si="910"/>
        <v>533</v>
      </c>
      <c r="AI134" s="261">
        <f t="shared" si="910"/>
        <v>285</v>
      </c>
      <c r="AJ134" s="262">
        <f t="shared" si="910"/>
        <v>185</v>
      </c>
      <c r="AK134" s="263">
        <f t="shared" si="910"/>
        <v>152</v>
      </c>
      <c r="AL134" s="260">
        <f t="shared" si="910"/>
        <v>893</v>
      </c>
      <c r="AM134" s="261">
        <f t="shared" si="910"/>
        <v>828</v>
      </c>
      <c r="AN134" s="262">
        <f t="shared" si="910"/>
        <v>79</v>
      </c>
      <c r="AO134" s="263">
        <f t="shared" si="910"/>
        <v>128</v>
      </c>
      <c r="AP134" s="260">
        <f t="shared" si="910"/>
        <v>77</v>
      </c>
      <c r="AQ134" s="262">
        <f t="shared" si="910"/>
        <v>405</v>
      </c>
      <c r="AR134" s="264">
        <f t="shared" si="910"/>
        <v>606</v>
      </c>
      <c r="AS134" s="265">
        <f t="shared" si="910"/>
        <v>801</v>
      </c>
      <c r="AT134" s="262">
        <f t="shared" si="910"/>
        <v>317</v>
      </c>
      <c r="AU134" s="263">
        <f t="shared" si="910"/>
        <v>288</v>
      </c>
      <c r="AV134" s="260">
        <f t="shared" si="910"/>
        <v>652</v>
      </c>
      <c r="AW134" s="261">
        <f t="shared" si="911"/>
        <v>532</v>
      </c>
      <c r="AX134" s="262">
        <f t="shared" si="911"/>
        <v>87</v>
      </c>
      <c r="AY134" s="263">
        <f t="shared" si="911"/>
        <v>108</v>
      </c>
      <c r="AZ134" s="260">
        <f t="shared" si="911"/>
        <v>243</v>
      </c>
      <c r="BA134" s="261">
        <f t="shared" si="911"/>
        <v>640</v>
      </c>
      <c r="BB134" s="262">
        <f t="shared" si="911"/>
        <v>340</v>
      </c>
      <c r="BC134" s="263">
        <f t="shared" si="911"/>
        <v>298</v>
      </c>
      <c r="BD134" s="260">
        <f t="shared" si="911"/>
        <v>1560</v>
      </c>
      <c r="BE134" s="262">
        <f t="shared" si="911"/>
        <v>1088</v>
      </c>
      <c r="BF134" s="266">
        <f>SUM(AF134,AH134,AJ134,AL134,AN134,AP134,AR134,AT134,AV134,AX134,AZ134,BB134,BD134)</f>
        <v>7302</v>
      </c>
      <c r="BG134" s="16">
        <f>SUM(AG134,AI134,AK134,AM134,AO134,AQ134,AS134,AU134,AW134,AY134,BA134,BC134,BE134)</f>
        <v>6057</v>
      </c>
      <c r="BI134" s="133" t="s">
        <v>20</v>
      </c>
      <c r="BJ134" s="125">
        <f>B134/B157</f>
        <v>4.3191056910569106E-3</v>
      </c>
      <c r="BK134" s="126">
        <f t="shared" ref="BK134" si="941">C134/C157</f>
        <v>0</v>
      </c>
      <c r="BL134" s="127">
        <f t="shared" ref="BL134" si="942">D134/D157</f>
        <v>5.0454086781029266E-3</v>
      </c>
      <c r="BM134" s="128">
        <f t="shared" ref="BM134" si="943">E134/E157</f>
        <v>0</v>
      </c>
      <c r="BN134" s="125">
        <f t="shared" ref="BN134" si="944">F134/F157</f>
        <v>5.6634304207119745E-3</v>
      </c>
      <c r="BO134" s="126">
        <f t="shared" ref="BO134" si="945">G134/G157</f>
        <v>0</v>
      </c>
      <c r="BP134" s="127">
        <f t="shared" ref="BP134" si="946">H134/H157</f>
        <v>3.6278275714895433E-3</v>
      </c>
      <c r="BQ134" s="128">
        <f t="shared" ref="BQ134" si="947">I134/I157</f>
        <v>1.4040342584359058E-4</v>
      </c>
      <c r="BR134" s="125">
        <f t="shared" ref="BR134" si="948">J134/J157</f>
        <v>2.2766078542970974E-3</v>
      </c>
      <c r="BS134" s="126">
        <f t="shared" ref="BS134" si="949">K134/K157</f>
        <v>0</v>
      </c>
      <c r="BT134" s="127">
        <f t="shared" ref="BT134" si="950">L134/L157</f>
        <v>0</v>
      </c>
      <c r="BU134" s="125">
        <f t="shared" ref="BU134" si="951">M134/M157</f>
        <v>0</v>
      </c>
      <c r="BV134" s="129">
        <f t="shared" ref="BV134" si="952">N134/N157</f>
        <v>0</v>
      </c>
      <c r="BW134" s="130">
        <f t="shared" ref="BW134" si="953">O134/O157</f>
        <v>0</v>
      </c>
      <c r="BX134" s="125">
        <f t="shared" ref="BX134" si="954">P134/P157</f>
        <v>0</v>
      </c>
      <c r="BY134" s="126">
        <f t="shared" ref="BY134" si="955">Q134/Q157</f>
        <v>0</v>
      </c>
      <c r="BZ134" s="127">
        <f t="shared" ref="BZ134" si="956">R134/R157</f>
        <v>0</v>
      </c>
      <c r="CA134" s="128">
        <f t="shared" ref="CA134" si="957">S134/S157</f>
        <v>0</v>
      </c>
      <c r="CB134" s="125">
        <f t="shared" ref="CB134" si="958">T134/T157</f>
        <v>0</v>
      </c>
      <c r="CC134" s="126">
        <f t="shared" ref="CC134" si="959">U134/U157</f>
        <v>0</v>
      </c>
      <c r="CD134" s="127">
        <f t="shared" ref="CD134" si="960">V134/V157</f>
        <v>0</v>
      </c>
      <c r="CE134" s="128">
        <f t="shared" ref="CE134" si="961">W134/W157</f>
        <v>0</v>
      </c>
      <c r="CF134" s="125">
        <f t="shared" ref="CF134" si="962">X134/X157</f>
        <v>0</v>
      </c>
      <c r="CG134" s="126">
        <f t="shared" ref="CG134" si="963">Y134/Y157</f>
        <v>0</v>
      </c>
      <c r="CH134" s="127">
        <f t="shared" ref="CH134" si="964">Z134/Z157</f>
        <v>0</v>
      </c>
      <c r="CI134" s="125">
        <f t="shared" ref="CI134" si="965">AA134/AA157</f>
        <v>0</v>
      </c>
      <c r="CJ134" s="131">
        <f t="shared" ref="CJ134" si="966">AB134/AB157</f>
        <v>1.7996064673795069E-3</v>
      </c>
      <c r="CK134" s="132">
        <f t="shared" ref="CK134" si="967">AC134/AC157</f>
        <v>2.1045394916835615E-5</v>
      </c>
    </row>
    <row r="135" spans="1:89" ht="14.1" thickBot="1">
      <c r="A135" s="142" t="s">
        <v>21</v>
      </c>
      <c r="B135" s="192">
        <v>515</v>
      </c>
      <c r="C135" s="193">
        <v>0</v>
      </c>
      <c r="D135" s="194">
        <v>193</v>
      </c>
      <c r="E135" s="195">
        <v>2</v>
      </c>
      <c r="F135" s="192">
        <v>75</v>
      </c>
      <c r="G135" s="196">
        <v>0</v>
      </c>
      <c r="H135" s="194">
        <v>350</v>
      </c>
      <c r="I135" s="195">
        <v>49</v>
      </c>
      <c r="J135" s="192">
        <v>20</v>
      </c>
      <c r="K135" s="196">
        <v>10</v>
      </c>
      <c r="L135" s="194">
        <v>19</v>
      </c>
      <c r="M135" s="192">
        <v>93</v>
      </c>
      <c r="N135" s="197">
        <v>125</v>
      </c>
      <c r="O135" s="198">
        <v>121</v>
      </c>
      <c r="P135" s="192">
        <v>52</v>
      </c>
      <c r="Q135" s="196">
        <v>70</v>
      </c>
      <c r="R135" s="194">
        <v>103</v>
      </c>
      <c r="S135" s="195">
        <v>69</v>
      </c>
      <c r="T135" s="192">
        <v>17</v>
      </c>
      <c r="U135" s="196">
        <v>53</v>
      </c>
      <c r="V135" s="194">
        <v>54</v>
      </c>
      <c r="W135" s="195">
        <v>120</v>
      </c>
      <c r="X135" s="192">
        <v>70</v>
      </c>
      <c r="Y135" s="196">
        <v>113</v>
      </c>
      <c r="Z135" s="194">
        <v>262</v>
      </c>
      <c r="AA135" s="192">
        <v>180</v>
      </c>
      <c r="AB135" s="168">
        <f t="shared" si="939"/>
        <v>1855</v>
      </c>
      <c r="AC135" s="169">
        <f t="shared" si="940"/>
        <v>880</v>
      </c>
      <c r="AE135" s="246" t="str">
        <f>$AE$11</f>
        <v>-</v>
      </c>
      <c r="AF135" s="247">
        <f>SUMIF($A$9:$A$32,$AE135,B$133:B$156)</f>
        <v>0</v>
      </c>
      <c r="AG135" s="267">
        <f t="shared" si="910"/>
        <v>0</v>
      </c>
      <c r="AH135" s="268">
        <f t="shared" si="910"/>
        <v>0</v>
      </c>
      <c r="AI135" s="269">
        <f t="shared" si="910"/>
        <v>0</v>
      </c>
      <c r="AJ135" s="270">
        <f t="shared" si="910"/>
        <v>0</v>
      </c>
      <c r="AK135" s="271">
        <f t="shared" si="910"/>
        <v>0</v>
      </c>
      <c r="AL135" s="268">
        <f t="shared" si="910"/>
        <v>0</v>
      </c>
      <c r="AM135" s="269">
        <f t="shared" si="910"/>
        <v>0</v>
      </c>
      <c r="AN135" s="270">
        <f t="shared" si="910"/>
        <v>0</v>
      </c>
      <c r="AO135" s="271">
        <f t="shared" si="910"/>
        <v>0</v>
      </c>
      <c r="AP135" s="268">
        <f t="shared" si="910"/>
        <v>0</v>
      </c>
      <c r="AQ135" s="270">
        <f t="shared" si="910"/>
        <v>0</v>
      </c>
      <c r="AR135" s="272">
        <f t="shared" si="910"/>
        <v>0</v>
      </c>
      <c r="AS135" s="273">
        <f t="shared" si="910"/>
        <v>0</v>
      </c>
      <c r="AT135" s="270">
        <f t="shared" si="910"/>
        <v>0</v>
      </c>
      <c r="AU135" s="271">
        <f t="shared" si="910"/>
        <v>0</v>
      </c>
      <c r="AV135" s="268">
        <f t="shared" si="910"/>
        <v>0</v>
      </c>
      <c r="AW135" s="269">
        <f t="shared" si="911"/>
        <v>0</v>
      </c>
      <c r="AX135" s="270">
        <f t="shared" si="911"/>
        <v>0</v>
      </c>
      <c r="AY135" s="271">
        <f t="shared" si="911"/>
        <v>0</v>
      </c>
      <c r="AZ135" s="268">
        <f t="shared" si="911"/>
        <v>0</v>
      </c>
      <c r="BA135" s="269">
        <f t="shared" si="911"/>
        <v>0</v>
      </c>
      <c r="BB135" s="270">
        <f t="shared" si="911"/>
        <v>0</v>
      </c>
      <c r="BC135" s="271">
        <f t="shared" si="911"/>
        <v>0</v>
      </c>
      <c r="BD135" s="268">
        <f t="shared" si="911"/>
        <v>0</v>
      </c>
      <c r="BE135" s="270">
        <f t="shared" si="911"/>
        <v>0</v>
      </c>
      <c r="BF135" s="266">
        <f>SUM(AF135,AH135,AJ135,AL135,AN135,AP135,AR135,AT135,AV135,AX135,AZ135,BB135,BD135)</f>
        <v>0</v>
      </c>
      <c r="BG135" s="16">
        <f>SUM(AG135,AI135,AK135,AM135,AO135,AQ135,AS135,AU135,AW135,AY135,BA135,BC135,BE135)</f>
        <v>0</v>
      </c>
      <c r="BI135" s="142" t="s">
        <v>21</v>
      </c>
      <c r="BJ135" s="125">
        <f>B135/B157</f>
        <v>1.8691927990708478E-2</v>
      </c>
      <c r="BK135" s="126">
        <f t="shared" ref="BK135" si="968">C135/C157</f>
        <v>0</v>
      </c>
      <c r="BL135" s="127">
        <f t="shared" ref="BL135" si="969">D135/D157</f>
        <v>2.1639197219419218E-2</v>
      </c>
      <c r="BM135" s="128">
        <f t="shared" ref="BM135" si="970">E135/E157</f>
        <v>2.7236824186299875E-4</v>
      </c>
      <c r="BN135" s="125">
        <f t="shared" ref="BN135" si="971">F135/F157</f>
        <v>2.0226537216828478E-2</v>
      </c>
      <c r="BO135" s="126">
        <f t="shared" ref="BO135" si="972">G135/G157</f>
        <v>0</v>
      </c>
      <c r="BP135" s="127">
        <f t="shared" ref="BP135" si="973">H135/H157</f>
        <v>1.8672641912078531E-2</v>
      </c>
      <c r="BQ135" s="128">
        <f t="shared" ref="BQ135" si="974">I135/I157</f>
        <v>2.2932559554453128E-3</v>
      </c>
      <c r="BR135" s="125">
        <f t="shared" ref="BR135" si="975">J135/J157</f>
        <v>1.1383039271485486E-2</v>
      </c>
      <c r="BS135" s="126">
        <f t="shared" ref="BS135" si="976">K135/K157</f>
        <v>4.0832993058391182E-3</v>
      </c>
      <c r="BT135" s="127">
        <f t="shared" ref="BT135" si="977">L135/L157</f>
        <v>6.4406779661016949E-3</v>
      </c>
      <c r="BU135" s="125">
        <f t="shared" ref="BU135" si="978">M135/M157</f>
        <v>1.222397476340694E-2</v>
      </c>
      <c r="BV135" s="129">
        <f t="shared" ref="BV135" si="979">N135/N157</f>
        <v>9.7034621953112875E-3</v>
      </c>
      <c r="BW135" s="130">
        <f t="shared" ref="BW135" si="980">O135/O157</f>
        <v>7.2668308209717135E-3</v>
      </c>
      <c r="BX135" s="125">
        <f t="shared" ref="BX135" si="981">P135/P157</f>
        <v>7.2992700729927005E-3</v>
      </c>
      <c r="BY135" s="126">
        <f t="shared" ref="BY135" si="982">Q135/Q157</f>
        <v>8.3313496786479417E-3</v>
      </c>
      <c r="BZ135" s="127">
        <f t="shared" ref="BZ135" si="983">R135/R157</f>
        <v>8.7667035492382337E-3</v>
      </c>
      <c r="CA135" s="128">
        <f t="shared" ref="CA135" si="984">S135/S157</f>
        <v>5.164284110470773E-3</v>
      </c>
      <c r="CB135" s="125">
        <f t="shared" ref="CB135" si="985">T135/T157</f>
        <v>1.1118378024852845E-2</v>
      </c>
      <c r="CC135" s="126">
        <f t="shared" ref="CC135" si="986">U135/U157</f>
        <v>2.4743230625583566E-2</v>
      </c>
      <c r="CD135" s="127">
        <f t="shared" ref="CD135" si="987">V135/V157</f>
        <v>5.5819722968782305E-3</v>
      </c>
      <c r="CE135" s="128">
        <f t="shared" ref="CE135" si="988">W135/W157</f>
        <v>9.9692614438813658E-3</v>
      </c>
      <c r="CF135" s="125">
        <f t="shared" ref="CF135" si="989">X135/X157</f>
        <v>9.8080425949278408E-3</v>
      </c>
      <c r="CG135" s="126">
        <f t="shared" ref="CG135" si="990">Y135/Y157</f>
        <v>2.25684042340723E-2</v>
      </c>
      <c r="CH135" s="127">
        <f t="shared" ref="CH135" si="991">Z135/Z157</f>
        <v>9.0083894925044698E-3</v>
      </c>
      <c r="CI135" s="125">
        <f t="shared" ref="CI135" si="992">AA135/AA157</f>
        <v>6.7735380447053514E-3</v>
      </c>
      <c r="CJ135" s="131">
        <f t="shared" ref="CJ135" si="993">AB135/AB157</f>
        <v>1.2989377420190604E-2</v>
      </c>
      <c r="CK135" s="132">
        <f t="shared" ref="CK135" si="994">AC135/AC157</f>
        <v>6.1733158422717805E-3</v>
      </c>
    </row>
    <row r="136" spans="1:89" ht="15" thickTop="1" thickBot="1">
      <c r="A136" s="133" t="s">
        <v>22</v>
      </c>
      <c r="B136" s="185">
        <v>734</v>
      </c>
      <c r="C136" s="186">
        <v>124</v>
      </c>
      <c r="D136" s="187">
        <v>305</v>
      </c>
      <c r="E136" s="188">
        <v>162</v>
      </c>
      <c r="F136" s="185">
        <v>99</v>
      </c>
      <c r="G136" s="189">
        <v>45</v>
      </c>
      <c r="H136" s="187">
        <v>486</v>
      </c>
      <c r="I136" s="188">
        <v>379</v>
      </c>
      <c r="J136" s="185">
        <v>28</v>
      </c>
      <c r="K136" s="189">
        <v>39</v>
      </c>
      <c r="L136" s="187">
        <v>60</v>
      </c>
      <c r="M136" s="185">
        <v>175</v>
      </c>
      <c r="N136" s="190">
        <v>332</v>
      </c>
      <c r="O136" s="191">
        <v>401</v>
      </c>
      <c r="P136" s="185">
        <v>182</v>
      </c>
      <c r="Q136" s="189">
        <v>146</v>
      </c>
      <c r="R136" s="187">
        <v>365</v>
      </c>
      <c r="S136" s="188">
        <v>284</v>
      </c>
      <c r="T136" s="185">
        <v>84</v>
      </c>
      <c r="U136" s="189">
        <v>75</v>
      </c>
      <c r="V136" s="187">
        <v>182</v>
      </c>
      <c r="W136" s="188">
        <v>287</v>
      </c>
      <c r="X136" s="185">
        <v>323</v>
      </c>
      <c r="Y136" s="189">
        <v>198</v>
      </c>
      <c r="Z136" s="187">
        <v>796</v>
      </c>
      <c r="AA136" s="185">
        <v>645</v>
      </c>
      <c r="AB136" s="168">
        <f>B136+D136+F136+H136+J136+L136+N136+P136+R136+T136+V136+X136+Z136</f>
        <v>3976</v>
      </c>
      <c r="AC136" s="169">
        <f t="shared" si="940"/>
        <v>2960</v>
      </c>
      <c r="AE136" s="295" t="s">
        <v>42</v>
      </c>
      <c r="AF136" s="12">
        <f t="shared" ref="AF136:BG136" si="995">SUM(AF133:AF135)</f>
        <v>2742</v>
      </c>
      <c r="AG136" s="1">
        <f t="shared" si="995"/>
        <v>903</v>
      </c>
      <c r="AH136" s="12">
        <f t="shared" si="995"/>
        <v>922</v>
      </c>
      <c r="AI136" s="1">
        <f t="shared" si="995"/>
        <v>567</v>
      </c>
      <c r="AJ136" s="12">
        <f t="shared" si="995"/>
        <v>332</v>
      </c>
      <c r="AK136" s="1">
        <f t="shared" si="995"/>
        <v>220</v>
      </c>
      <c r="AL136" s="12">
        <f t="shared" si="995"/>
        <v>1531</v>
      </c>
      <c r="AM136" s="1">
        <f t="shared" si="995"/>
        <v>1599</v>
      </c>
      <c r="AN136" s="12">
        <f t="shared" si="995"/>
        <v>126</v>
      </c>
      <c r="AO136" s="1">
        <f t="shared" si="995"/>
        <v>209</v>
      </c>
      <c r="AP136" s="12">
        <f t="shared" si="995"/>
        <v>152</v>
      </c>
      <c r="AQ136" s="1">
        <f t="shared" si="995"/>
        <v>661</v>
      </c>
      <c r="AR136" s="12">
        <f t="shared" si="995"/>
        <v>1094</v>
      </c>
      <c r="AS136" s="1">
        <f t="shared" si="995"/>
        <v>1346</v>
      </c>
      <c r="AT136" s="12">
        <f t="shared" si="995"/>
        <v>572</v>
      </c>
      <c r="AU136" s="1">
        <f t="shared" si="995"/>
        <v>507</v>
      </c>
      <c r="AV136" s="12">
        <f t="shared" si="995"/>
        <v>1192</v>
      </c>
      <c r="AW136" s="1">
        <f t="shared" si="995"/>
        <v>879</v>
      </c>
      <c r="AX136" s="12">
        <f t="shared" si="995"/>
        <v>177</v>
      </c>
      <c r="AY136" s="1">
        <f t="shared" si="995"/>
        <v>212</v>
      </c>
      <c r="AZ136" s="12">
        <f t="shared" si="995"/>
        <v>512</v>
      </c>
      <c r="BA136" s="1">
        <f t="shared" si="995"/>
        <v>1003</v>
      </c>
      <c r="BB136" s="12">
        <f t="shared" si="995"/>
        <v>696</v>
      </c>
      <c r="BC136" s="1">
        <f t="shared" si="995"/>
        <v>565</v>
      </c>
      <c r="BD136" s="12">
        <f t="shared" si="995"/>
        <v>2643</v>
      </c>
      <c r="BE136" s="1">
        <f t="shared" si="995"/>
        <v>2036</v>
      </c>
      <c r="BF136" s="51">
        <f t="shared" si="995"/>
        <v>12691</v>
      </c>
      <c r="BG136" s="47">
        <f t="shared" si="995"/>
        <v>10707</v>
      </c>
      <c r="BI136" s="133" t="s">
        <v>22</v>
      </c>
      <c r="BJ136" s="125">
        <f>B136/B157</f>
        <v>2.6640534262485482E-2</v>
      </c>
      <c r="BK136" s="126">
        <f t="shared" ref="BK136" si="996">C136/C157</f>
        <v>7.3199527744982288E-3</v>
      </c>
      <c r="BL136" s="127">
        <f t="shared" ref="BL136" si="997">D136/D157</f>
        <v>3.4196658818253164E-2</v>
      </c>
      <c r="BM136" s="128">
        <f t="shared" ref="BM136" si="998">E136/E157</f>
        <v>2.2061827590902902E-2</v>
      </c>
      <c r="BN136" s="125">
        <f t="shared" ref="BN136" si="999">F136/F157</f>
        <v>2.6699029126213591E-2</v>
      </c>
      <c r="BO136" s="126">
        <f t="shared" ref="BO136" si="1000">G136/G157</f>
        <v>1.686656671664168E-2</v>
      </c>
      <c r="BP136" s="127">
        <f t="shared" ref="BP136" si="1001">H136/H157</f>
        <v>2.5928297055057618E-2</v>
      </c>
      <c r="BQ136" s="128">
        <f t="shared" ref="BQ136" si="1002">I136/I157</f>
        <v>1.7737632798240276E-2</v>
      </c>
      <c r="BR136" s="125">
        <f t="shared" ref="BR136" si="1003">J136/J157</f>
        <v>1.5936254980079681E-2</v>
      </c>
      <c r="BS136" s="126">
        <f t="shared" ref="BS136" si="1004">K136/K157</f>
        <v>1.5924867292772562E-2</v>
      </c>
      <c r="BT136" s="127">
        <f t="shared" ref="BT136" si="1005">L136/L157</f>
        <v>2.0338983050847456E-2</v>
      </c>
      <c r="BU136" s="125">
        <f t="shared" ref="BU136" si="1006">M136/M157</f>
        <v>2.3002103049421661E-2</v>
      </c>
      <c r="BV136" s="129">
        <f t="shared" ref="BV136" si="1007">N136/N157</f>
        <v>2.5772395590746778E-2</v>
      </c>
      <c r="BW136" s="130">
        <f t="shared" ref="BW136" si="1008">O136/O157</f>
        <v>2.4082637679418654E-2</v>
      </c>
      <c r="BX136" s="125">
        <f t="shared" ref="BX136" si="1009">P136/P157</f>
        <v>2.5547445255474453E-2</v>
      </c>
      <c r="BY136" s="126">
        <f t="shared" ref="BY136" si="1010">Q136/Q157</f>
        <v>1.7376815044037135E-2</v>
      </c>
      <c r="BZ136" s="127">
        <f t="shared" ref="BZ136" si="1011">R136/R157</f>
        <v>3.1066473742446164E-2</v>
      </c>
      <c r="CA136" s="128">
        <f t="shared" ref="CA136" si="1012">S136/S157</f>
        <v>2.125589401990869E-2</v>
      </c>
      <c r="CB136" s="125">
        <f t="shared" ref="CB136" si="1013">T136/T157</f>
        <v>5.4937867887508172E-2</v>
      </c>
      <c r="CC136" s="126">
        <f t="shared" ref="CC136" si="1014">U136/U157</f>
        <v>3.5014005602240897E-2</v>
      </c>
      <c r="CD136" s="127">
        <f t="shared" ref="CD136" si="1015">V136/V157</f>
        <v>1.8813314037626629E-2</v>
      </c>
      <c r="CE136" s="128">
        <f t="shared" ref="CE136" si="1016">W136/W157</f>
        <v>2.3843150286616266E-2</v>
      </c>
      <c r="CF136" s="125">
        <f t="shared" ref="CF136" si="1017">X136/X157</f>
        <v>4.5257110830881325E-2</v>
      </c>
      <c r="CG136" s="126">
        <f t="shared" ref="CG136" si="1018">Y136/Y157</f>
        <v>3.9544637507489516E-2</v>
      </c>
      <c r="CH136" s="127">
        <f t="shared" ref="CH136" si="1019">Z136/Z157</f>
        <v>2.7369000137532663E-2</v>
      </c>
      <c r="CI136" s="125">
        <f t="shared" ref="CI136" si="1020">AA136/AA157</f>
        <v>2.4271844660194174E-2</v>
      </c>
      <c r="CJ136" s="131">
        <f t="shared" ref="CJ136" si="1021">AB136/AB157</f>
        <v>2.7841382545917975E-2</v>
      </c>
      <c r="CK136" s="132">
        <f t="shared" ref="CK136" si="1022">AC136/AC157</f>
        <v>2.0764789651277805E-2</v>
      </c>
    </row>
    <row r="137" spans="1:89" ht="14.1" thickTop="1">
      <c r="A137" s="142" t="s">
        <v>23</v>
      </c>
      <c r="B137" s="192">
        <v>1012</v>
      </c>
      <c r="C137" s="193">
        <v>399</v>
      </c>
      <c r="D137" s="194">
        <v>389</v>
      </c>
      <c r="E137" s="195">
        <v>282</v>
      </c>
      <c r="F137" s="192">
        <v>147</v>
      </c>
      <c r="G137" s="196">
        <v>68</v>
      </c>
      <c r="H137" s="194">
        <v>638</v>
      </c>
      <c r="I137" s="195">
        <v>771</v>
      </c>
      <c r="J137" s="192">
        <v>47</v>
      </c>
      <c r="K137" s="196">
        <v>81</v>
      </c>
      <c r="L137" s="194">
        <v>75</v>
      </c>
      <c r="M137" s="192">
        <v>256</v>
      </c>
      <c r="N137" s="197">
        <v>488</v>
      </c>
      <c r="O137" s="198">
        <v>545</v>
      </c>
      <c r="P137" s="192">
        <v>255</v>
      </c>
      <c r="Q137" s="196">
        <v>219</v>
      </c>
      <c r="R137" s="194">
        <v>540</v>
      </c>
      <c r="S137" s="195">
        <v>347</v>
      </c>
      <c r="T137" s="192">
        <v>90</v>
      </c>
      <c r="U137" s="196">
        <v>104</v>
      </c>
      <c r="V137" s="194">
        <v>269</v>
      </c>
      <c r="W137" s="195">
        <v>363</v>
      </c>
      <c r="X137" s="192">
        <v>356</v>
      </c>
      <c r="Y137" s="196">
        <v>267</v>
      </c>
      <c r="Z137" s="194">
        <v>1083</v>
      </c>
      <c r="AA137" s="192">
        <v>948</v>
      </c>
      <c r="AB137" s="168">
        <f t="shared" ref="AB137:AB153" si="1023">B137+D137+F137+H137+J137+L137+N137+P137+R137+T137+V137+X137+Z137</f>
        <v>5389</v>
      </c>
      <c r="AC137" s="169">
        <f t="shared" si="940"/>
        <v>4650</v>
      </c>
      <c r="BI137" s="142" t="s">
        <v>23</v>
      </c>
      <c r="BJ137" s="125">
        <f>B137/B157</f>
        <v>3.6730545876887337E-2</v>
      </c>
      <c r="BK137" s="126">
        <f t="shared" ref="BK137" si="1024">C137/C157</f>
        <v>2.3553719008264463E-2</v>
      </c>
      <c r="BL137" s="127">
        <f t="shared" ref="BL137" si="1025">D137/D157</f>
        <v>4.3614755017378631E-2</v>
      </c>
      <c r="BM137" s="128">
        <f t="shared" ref="BM137" si="1026">E137/E157</f>
        <v>3.8403922102682828E-2</v>
      </c>
      <c r="BN137" s="125">
        <f t="shared" ref="BN137" si="1027">F137/F157</f>
        <v>3.964401294498382E-2</v>
      </c>
      <c r="BO137" s="126">
        <f t="shared" ref="BO137" si="1028">G137/G157</f>
        <v>2.5487256371814093E-2</v>
      </c>
      <c r="BP137" s="127">
        <f t="shared" ref="BP137" si="1029">H137/H157</f>
        <v>3.4037558685446008E-2</v>
      </c>
      <c r="BQ137" s="128">
        <f t="shared" ref="BQ137" si="1030">I137/I157</f>
        <v>3.6083680441802782E-2</v>
      </c>
      <c r="BR137" s="125">
        <f t="shared" ref="BR137" si="1031">J137/J157</f>
        <v>2.6750142287990893E-2</v>
      </c>
      <c r="BS137" s="126">
        <f t="shared" ref="BS137" si="1032">K137/K157</f>
        <v>3.3074724377296853E-2</v>
      </c>
      <c r="BT137" s="127">
        <f t="shared" ref="BT137" si="1033">L137/L157</f>
        <v>2.5423728813559324E-2</v>
      </c>
      <c r="BU137" s="125">
        <f t="shared" ref="BU137" si="1034">M137/M157</f>
        <v>3.3648790746582544E-2</v>
      </c>
      <c r="BV137" s="129">
        <f t="shared" ref="BV137" si="1035">N137/N157</f>
        <v>3.7882316410495262E-2</v>
      </c>
      <c r="BW137" s="130">
        <f t="shared" ref="BW137" si="1036">O137/O157</f>
        <v>3.2730766920905652E-2</v>
      </c>
      <c r="BX137" s="125">
        <f t="shared" ref="BX137" si="1037">P137/P157</f>
        <v>3.5794497473329592E-2</v>
      </c>
      <c r="BY137" s="126">
        <f t="shared" ref="BY137" si="1038">Q137/Q157</f>
        <v>2.6065222566055701E-2</v>
      </c>
      <c r="BZ137" s="127">
        <f t="shared" ref="BZ137" si="1039">R137/R157</f>
        <v>4.5961358413481999E-2</v>
      </c>
      <c r="CA137" s="128">
        <f t="shared" ref="CA137" si="1040">S137/S157</f>
        <v>2.5971109946860266E-2</v>
      </c>
      <c r="CB137" s="125">
        <f t="shared" ref="CB137" si="1041">T137/T157</f>
        <v>5.8862001308044476E-2</v>
      </c>
      <c r="CC137" s="126">
        <f t="shared" ref="CC137" si="1042">U137/U157</f>
        <v>4.8552754435107377E-2</v>
      </c>
      <c r="CD137" s="127">
        <f t="shared" ref="CD137" si="1043">V137/V157</f>
        <v>2.7806491627041553E-2</v>
      </c>
      <c r="CE137" s="128">
        <f t="shared" ref="CE137" si="1044">W137/W157</f>
        <v>3.0157015867741131E-2</v>
      </c>
      <c r="CF137" s="125">
        <f t="shared" ref="CF137" si="1045">X137/X157</f>
        <v>4.9880902339918737E-2</v>
      </c>
      <c r="CG137" s="126">
        <f t="shared" ref="CG137" si="1046">Y137/Y157</f>
        <v>5.3325344517675254E-2</v>
      </c>
      <c r="CH137" s="127">
        <f t="shared" ref="CH137" si="1047">Z137/Z157</f>
        <v>3.7236968780085269E-2</v>
      </c>
      <c r="CI137" s="125">
        <f t="shared" ref="CI137" si="1048">AA137/AA157</f>
        <v>3.567396703544818E-2</v>
      </c>
      <c r="CJ137" s="131">
        <f t="shared" ref="CJ137" si="1049">AB137/AB157</f>
        <v>3.7735716936607634E-2</v>
      </c>
      <c r="CK137" s="132">
        <f t="shared" ref="CK137" si="1050">AC137/AC157</f>
        <v>3.2620362121095203E-2</v>
      </c>
    </row>
    <row r="138" spans="1:89" ht="14.1" thickBot="1">
      <c r="A138" s="133" t="s">
        <v>24</v>
      </c>
      <c r="B138" s="185">
        <v>1730</v>
      </c>
      <c r="C138" s="186">
        <v>504</v>
      </c>
      <c r="D138" s="187">
        <v>533</v>
      </c>
      <c r="E138" s="188">
        <v>285</v>
      </c>
      <c r="F138" s="185">
        <v>185</v>
      </c>
      <c r="G138" s="189">
        <v>152</v>
      </c>
      <c r="H138" s="187">
        <v>893</v>
      </c>
      <c r="I138" s="188">
        <v>828</v>
      </c>
      <c r="J138" s="185">
        <v>79</v>
      </c>
      <c r="K138" s="189">
        <v>128</v>
      </c>
      <c r="L138" s="187">
        <v>77</v>
      </c>
      <c r="M138" s="185">
        <v>405</v>
      </c>
      <c r="N138" s="190">
        <v>606</v>
      </c>
      <c r="O138" s="191">
        <v>801</v>
      </c>
      <c r="P138" s="185">
        <v>317</v>
      </c>
      <c r="Q138" s="189">
        <v>288</v>
      </c>
      <c r="R138" s="187">
        <v>652</v>
      </c>
      <c r="S138" s="188">
        <v>532</v>
      </c>
      <c r="T138" s="185">
        <v>87</v>
      </c>
      <c r="U138" s="189">
        <v>108</v>
      </c>
      <c r="V138" s="187">
        <v>243</v>
      </c>
      <c r="W138" s="188">
        <v>640</v>
      </c>
      <c r="X138" s="185">
        <v>340</v>
      </c>
      <c r="Y138" s="189">
        <v>298</v>
      </c>
      <c r="Z138" s="187">
        <v>1560</v>
      </c>
      <c r="AA138" s="185">
        <v>1088</v>
      </c>
      <c r="AB138" s="168">
        <f t="shared" si="1023"/>
        <v>7302</v>
      </c>
      <c r="AC138" s="169">
        <f t="shared" si="940"/>
        <v>6057</v>
      </c>
      <c r="AE138" t="s">
        <v>51</v>
      </c>
      <c r="BI138" s="133" t="s">
        <v>24</v>
      </c>
      <c r="BJ138" s="125">
        <f>B138/B157</f>
        <v>6.2790360046457605E-2</v>
      </c>
      <c r="BK138" s="126">
        <f t="shared" ref="BK138" si="1051">C138/C157</f>
        <v>2.9752066115702479E-2</v>
      </c>
      <c r="BL138" s="127">
        <f t="shared" ref="BL138" si="1052">D138/D157</f>
        <v>5.9760062787307992E-2</v>
      </c>
      <c r="BM138" s="128">
        <f t="shared" ref="BM138" si="1053">E138/E157</f>
        <v>3.8812474465477323E-2</v>
      </c>
      <c r="BN138" s="125">
        <f t="shared" ref="BN138" si="1054">F138/F157</f>
        <v>4.9892125134843583E-2</v>
      </c>
      <c r="BO138" s="126">
        <f t="shared" ref="BO138" si="1055">G138/G157</f>
        <v>5.6971514242878558E-2</v>
      </c>
      <c r="BP138" s="127">
        <f t="shared" ref="BP138" si="1056">H138/H157</f>
        <v>4.7641912078531794E-2</v>
      </c>
      <c r="BQ138" s="128">
        <f t="shared" ref="BQ138" si="1057">I138/I157</f>
        <v>3.8751345532831001E-2</v>
      </c>
      <c r="BR138" s="125">
        <f t="shared" ref="BR138" si="1058">J138/J157</f>
        <v>4.4963005122367672E-2</v>
      </c>
      <c r="BS138" s="126">
        <f t="shared" ref="BS138" si="1059">K138/K157</f>
        <v>5.2266231114740713E-2</v>
      </c>
      <c r="BT138" s="127">
        <f t="shared" ref="BT138" si="1060">L138/L157</f>
        <v>2.6101694915254239E-2</v>
      </c>
      <c r="BU138" s="125">
        <f t="shared" ref="BU138" si="1061">M138/M157</f>
        <v>5.3233438485804419E-2</v>
      </c>
      <c r="BV138" s="129">
        <f t="shared" ref="BV138" si="1062">N138/N157</f>
        <v>4.7042384722869118E-2</v>
      </c>
      <c r="BW138" s="130">
        <f t="shared" ref="BW138" si="1063">O138/O157</f>
        <v>4.8105218905771428E-2</v>
      </c>
      <c r="BX138" s="125">
        <f t="shared" ref="BX138" si="1064">P138/P157</f>
        <v>4.4497473329590115E-2</v>
      </c>
      <c r="BY138" s="126">
        <f t="shared" ref="BY138" si="1065">Q138/Q157</f>
        <v>3.42775529635801E-2</v>
      </c>
      <c r="BZ138" s="127">
        <f t="shared" ref="BZ138" si="1066">R138/R157</f>
        <v>5.5494084602944929E-2</v>
      </c>
      <c r="CA138" s="128">
        <f t="shared" ref="CA138" si="1067">S138/S157</f>
        <v>3.9817378938702193E-2</v>
      </c>
      <c r="CB138" s="125">
        <f t="shared" ref="CB138" si="1068">T138/T157</f>
        <v>5.6899934597776328E-2</v>
      </c>
      <c r="CC138" s="126">
        <f t="shared" ref="CC138" si="1069">U138/U157</f>
        <v>5.0420168067226892E-2</v>
      </c>
      <c r="CD138" s="127">
        <f t="shared" ref="CD138" si="1070">V138/V157</f>
        <v>2.5118875335952036E-2</v>
      </c>
      <c r="CE138" s="128">
        <f t="shared" ref="CE138" si="1071">W138/W157</f>
        <v>5.3169394367367284E-2</v>
      </c>
      <c r="CF138" s="125">
        <f t="shared" ref="CF138" si="1072">X138/X157</f>
        <v>4.7639064032506659E-2</v>
      </c>
      <c r="CG138" s="126">
        <f t="shared" ref="CG138" si="1073">Y138/Y157</f>
        <v>5.9516676652686236E-2</v>
      </c>
      <c r="CH138" s="127">
        <f t="shared" ref="CH138" si="1074">Z138/Z157</f>
        <v>5.3637738963003716E-2</v>
      </c>
      <c r="CI138" s="125">
        <f t="shared" ref="CI138" si="1075">AA138/AA157</f>
        <v>4.0942274403552345E-2</v>
      </c>
      <c r="CJ138" s="131">
        <f t="shared" ref="CJ138" si="1076">AB138/AB157</f>
        <v>5.1131231224922802E-2</v>
      </c>
      <c r="CK138" s="132">
        <f t="shared" ref="CK138" si="1077">AC138/AC157</f>
        <v>4.2490652337091109E-2</v>
      </c>
    </row>
    <row r="139" spans="1:89" ht="15" thickTop="1" thickBot="1">
      <c r="A139" s="142" t="s">
        <v>25</v>
      </c>
      <c r="B139" s="192">
        <v>1716</v>
      </c>
      <c r="C139" s="193">
        <v>709</v>
      </c>
      <c r="D139" s="194">
        <v>603</v>
      </c>
      <c r="E139" s="195">
        <v>431</v>
      </c>
      <c r="F139" s="192">
        <v>209</v>
      </c>
      <c r="G139" s="196">
        <v>216</v>
      </c>
      <c r="H139" s="194">
        <v>996</v>
      </c>
      <c r="I139" s="195">
        <v>1090</v>
      </c>
      <c r="J139" s="192">
        <v>102</v>
      </c>
      <c r="K139" s="196">
        <v>268</v>
      </c>
      <c r="L139" s="194">
        <v>108</v>
      </c>
      <c r="M139" s="192">
        <v>534</v>
      </c>
      <c r="N139" s="197">
        <v>697</v>
      </c>
      <c r="O139" s="198">
        <v>1182</v>
      </c>
      <c r="P139" s="192">
        <v>416</v>
      </c>
      <c r="Q139" s="196">
        <v>325</v>
      </c>
      <c r="R139" s="194">
        <v>851</v>
      </c>
      <c r="S139" s="195">
        <v>591</v>
      </c>
      <c r="T139" s="192">
        <v>82</v>
      </c>
      <c r="U139" s="196">
        <v>106</v>
      </c>
      <c r="V139" s="194">
        <v>282</v>
      </c>
      <c r="W139" s="195">
        <v>867</v>
      </c>
      <c r="X139" s="192">
        <v>402</v>
      </c>
      <c r="Y139" s="196">
        <v>320</v>
      </c>
      <c r="Z139" s="194">
        <v>1688</v>
      </c>
      <c r="AA139" s="192">
        <v>1586</v>
      </c>
      <c r="AB139" s="168">
        <f t="shared" si="1023"/>
        <v>8152</v>
      </c>
      <c r="AC139" s="169">
        <f t="shared" si="940"/>
        <v>8225</v>
      </c>
      <c r="AE139" s="309" t="s">
        <v>2</v>
      </c>
      <c r="AF139" s="303" t="s">
        <v>3</v>
      </c>
      <c r="AG139" s="304"/>
      <c r="AH139" s="303" t="s">
        <v>4</v>
      </c>
      <c r="AI139" s="304"/>
      <c r="AJ139" s="303" t="s">
        <v>5</v>
      </c>
      <c r="AK139" s="304"/>
      <c r="AL139" s="303" t="s">
        <v>6</v>
      </c>
      <c r="AM139" s="304"/>
      <c r="AN139" s="303" t="s">
        <v>7</v>
      </c>
      <c r="AO139" s="304"/>
      <c r="AP139" s="303" t="s">
        <v>8</v>
      </c>
      <c r="AQ139" s="304"/>
      <c r="AR139" s="303" t="s">
        <v>9</v>
      </c>
      <c r="AS139" s="304"/>
      <c r="AT139" s="303" t="s">
        <v>10</v>
      </c>
      <c r="AU139" s="304"/>
      <c r="AV139" s="303" t="s">
        <v>11</v>
      </c>
      <c r="AW139" s="304"/>
      <c r="AX139" s="303" t="s">
        <v>12</v>
      </c>
      <c r="AY139" s="304"/>
      <c r="AZ139" s="303" t="s">
        <v>13</v>
      </c>
      <c r="BA139" s="304"/>
      <c r="BB139" s="303" t="s">
        <v>14</v>
      </c>
      <c r="BC139" s="304"/>
      <c r="BD139" s="305" t="s">
        <v>15</v>
      </c>
      <c r="BE139" s="306"/>
      <c r="BF139" s="307" t="s">
        <v>16</v>
      </c>
      <c r="BG139" s="308"/>
      <c r="BI139" s="142" t="s">
        <v>25</v>
      </c>
      <c r="BJ139" s="125">
        <f>B139/B157</f>
        <v>6.2282229965156796E-2</v>
      </c>
      <c r="BK139" s="126">
        <f t="shared" ref="BK139" si="1078">C139/C157</f>
        <v>4.1853600944510037E-2</v>
      </c>
      <c r="BL139" s="127">
        <f t="shared" ref="BL139" si="1079">D139/D157</f>
        <v>6.7608476286579219E-2</v>
      </c>
      <c r="BM139" s="128">
        <f t="shared" ref="BM139" si="1080">E139/E157</f>
        <v>5.8695356121476236E-2</v>
      </c>
      <c r="BN139" s="125">
        <f t="shared" ref="BN139" si="1081">F139/F157</f>
        <v>5.6364617044228696E-2</v>
      </c>
      <c r="BO139" s="126">
        <f t="shared" ref="BO139" si="1082">G139/G157</f>
        <v>8.0959520239880053E-2</v>
      </c>
      <c r="BP139" s="127">
        <f t="shared" ref="BP139" si="1083">H139/H157</f>
        <v>5.3137003841229193E-2</v>
      </c>
      <c r="BQ139" s="128">
        <f t="shared" ref="BQ139" si="1084">I139/I157</f>
        <v>5.1013244723171244E-2</v>
      </c>
      <c r="BR139" s="125">
        <f t="shared" ref="BR139" si="1085">J139/J157</f>
        <v>5.8053500284575982E-2</v>
      </c>
      <c r="BS139" s="126">
        <f t="shared" ref="BS139" si="1086">K139/K157</f>
        <v>0.10943242139648836</v>
      </c>
      <c r="BT139" s="127">
        <f t="shared" ref="BT139" si="1087">L139/L157</f>
        <v>3.6610169491525422E-2</v>
      </c>
      <c r="BU139" s="125">
        <f t="shared" ref="BU139" si="1088">M139/M157</f>
        <v>7.0189274447949521E-2</v>
      </c>
      <c r="BV139" s="129">
        <f t="shared" ref="BV139" si="1089">N139/N157</f>
        <v>5.4106505201055734E-2</v>
      </c>
      <c r="BW139" s="130">
        <f t="shared" ref="BW139" si="1090">O139/O157</f>
        <v>7.0986727523872445E-2</v>
      </c>
      <c r="BX139" s="125">
        <f t="shared" ref="BX139" si="1091">P139/P157</f>
        <v>5.8394160583941604E-2</v>
      </c>
      <c r="BY139" s="126">
        <f t="shared" ref="BY139" si="1092">Q139/Q157</f>
        <v>3.8681266365151151E-2</v>
      </c>
      <c r="BZ139" s="127">
        <f t="shared" ref="BZ139" si="1093">R139/R157</f>
        <v>7.2431696314579963E-2</v>
      </c>
      <c r="CA139" s="128">
        <f t="shared" ref="CA139" si="1094">S139/S157</f>
        <v>4.423321607664097E-2</v>
      </c>
      <c r="CB139" s="125">
        <f t="shared" ref="CB139" si="1095">T139/T157</f>
        <v>5.3629823413996074E-2</v>
      </c>
      <c r="CC139" s="126">
        <f t="shared" ref="CC139" si="1096">U139/U157</f>
        <v>4.9486461251167131E-2</v>
      </c>
      <c r="CD139" s="127">
        <f t="shared" ref="CD139" si="1097">V139/V157</f>
        <v>2.9150299772586315E-2</v>
      </c>
      <c r="CE139" s="128">
        <f t="shared" ref="CE139" si="1098">W139/W157</f>
        <v>7.2027913932042872E-2</v>
      </c>
      <c r="CF139" s="125">
        <f t="shared" ref="CF139" si="1099">X139/X157</f>
        <v>5.6326187473728459E-2</v>
      </c>
      <c r="CG139" s="126">
        <f t="shared" ref="CG139" si="1100">Y139/Y157</f>
        <v>6.3910525264629522E-2</v>
      </c>
      <c r="CH139" s="127">
        <f t="shared" ref="CH139" si="1101">Z139/Z157</f>
        <v>5.8038784211250173E-2</v>
      </c>
      <c r="CI139" s="125">
        <f t="shared" ref="CI139" si="1102">AA139/AA157</f>
        <v>5.9682396327237146E-2</v>
      </c>
      <c r="CJ139" s="131">
        <f t="shared" ref="CJ139" si="1103">AB139/AB157</f>
        <v>5.7083237050886151E-2</v>
      </c>
      <c r="CK139" s="132">
        <f t="shared" ref="CK139" si="1104">AC139/AC157</f>
        <v>5.7699457730324311E-2</v>
      </c>
    </row>
    <row r="140" spans="1:89" ht="15" thickTop="1" thickBot="1">
      <c r="A140" s="133" t="s">
        <v>26</v>
      </c>
      <c r="B140" s="185">
        <v>1876</v>
      </c>
      <c r="C140" s="186">
        <v>802</v>
      </c>
      <c r="D140" s="187">
        <v>605</v>
      </c>
      <c r="E140" s="188">
        <v>342</v>
      </c>
      <c r="F140" s="185">
        <v>225</v>
      </c>
      <c r="G140" s="189">
        <v>190</v>
      </c>
      <c r="H140" s="187">
        <v>1173</v>
      </c>
      <c r="I140" s="188">
        <v>1127</v>
      </c>
      <c r="J140" s="185">
        <v>78</v>
      </c>
      <c r="K140" s="189">
        <v>234</v>
      </c>
      <c r="L140" s="187">
        <v>67</v>
      </c>
      <c r="M140" s="185">
        <v>603</v>
      </c>
      <c r="N140" s="190">
        <v>765</v>
      </c>
      <c r="O140" s="191">
        <v>1087</v>
      </c>
      <c r="P140" s="185">
        <v>549</v>
      </c>
      <c r="Q140" s="189">
        <v>330</v>
      </c>
      <c r="R140" s="187">
        <v>826</v>
      </c>
      <c r="S140" s="188">
        <v>586</v>
      </c>
      <c r="T140" s="185">
        <v>85</v>
      </c>
      <c r="U140" s="189">
        <v>112</v>
      </c>
      <c r="V140" s="187">
        <v>327</v>
      </c>
      <c r="W140" s="188">
        <v>816</v>
      </c>
      <c r="X140" s="185">
        <v>353</v>
      </c>
      <c r="Y140" s="189">
        <v>214</v>
      </c>
      <c r="Z140" s="187">
        <v>1740</v>
      </c>
      <c r="AA140" s="185">
        <v>1645</v>
      </c>
      <c r="AB140" s="168">
        <f t="shared" si="1023"/>
        <v>8669</v>
      </c>
      <c r="AC140" s="169">
        <f t="shared" si="940"/>
        <v>8088</v>
      </c>
      <c r="AE140" s="310"/>
      <c r="AF140" s="235" t="s">
        <v>17</v>
      </c>
      <c r="AG140" s="236" t="s">
        <v>18</v>
      </c>
      <c r="AH140" s="237" t="s">
        <v>17</v>
      </c>
      <c r="AI140" s="238" t="s">
        <v>18</v>
      </c>
      <c r="AJ140" s="235" t="s">
        <v>17</v>
      </c>
      <c r="AK140" s="236" t="s">
        <v>18</v>
      </c>
      <c r="AL140" s="237" t="s">
        <v>17</v>
      </c>
      <c r="AM140" s="238" t="s">
        <v>18</v>
      </c>
      <c r="AN140" s="235" t="s">
        <v>17</v>
      </c>
      <c r="AO140" s="236" t="s">
        <v>18</v>
      </c>
      <c r="AP140" s="237" t="s">
        <v>17</v>
      </c>
      <c r="AQ140" s="235" t="s">
        <v>18</v>
      </c>
      <c r="AR140" s="239" t="s">
        <v>17</v>
      </c>
      <c r="AS140" s="240" t="s">
        <v>18</v>
      </c>
      <c r="AT140" s="235" t="s">
        <v>17</v>
      </c>
      <c r="AU140" s="236" t="s">
        <v>18</v>
      </c>
      <c r="AV140" s="237" t="s">
        <v>17</v>
      </c>
      <c r="AW140" s="238" t="s">
        <v>18</v>
      </c>
      <c r="AX140" s="235" t="s">
        <v>17</v>
      </c>
      <c r="AY140" s="236" t="s">
        <v>18</v>
      </c>
      <c r="AZ140" s="237" t="s">
        <v>17</v>
      </c>
      <c r="BA140" s="238" t="s">
        <v>18</v>
      </c>
      <c r="BB140" s="235" t="s">
        <v>17</v>
      </c>
      <c r="BC140" s="236" t="s">
        <v>18</v>
      </c>
      <c r="BD140" s="241" t="s">
        <v>17</v>
      </c>
      <c r="BE140" s="242" t="s">
        <v>18</v>
      </c>
      <c r="BF140" s="243" t="s">
        <v>17</v>
      </c>
      <c r="BG140" s="244" t="s">
        <v>18</v>
      </c>
      <c r="BI140" s="133" t="s">
        <v>26</v>
      </c>
      <c r="BJ140" s="125">
        <f>B140/B157</f>
        <v>6.8089430894308939E-2</v>
      </c>
      <c r="BK140" s="126">
        <f t="shared" ref="BK140" si="1105">C140/C157</f>
        <v>4.7343565525383706E-2</v>
      </c>
      <c r="BL140" s="127">
        <f t="shared" ref="BL140" si="1106">D140/D157</f>
        <v>6.7832716672272683E-2</v>
      </c>
      <c r="BM140" s="128">
        <f t="shared" ref="BM140" si="1107">E140/E157</f>
        <v>4.657496935857279E-2</v>
      </c>
      <c r="BN140" s="125">
        <f t="shared" ref="BN140" si="1108">F140/F157</f>
        <v>6.0679611650485438E-2</v>
      </c>
      <c r="BO140" s="126">
        <f t="shared" ref="BO140" si="1109">G140/G157</f>
        <v>7.1214392803598203E-2</v>
      </c>
      <c r="BP140" s="127">
        <f t="shared" ref="BP140" si="1110">H140/H157</f>
        <v>6.2580025608194617E-2</v>
      </c>
      <c r="BQ140" s="128">
        <f t="shared" ref="BQ140" si="1111">I140/I157</f>
        <v>5.2744886975242197E-2</v>
      </c>
      <c r="BR140" s="125">
        <f t="shared" ref="BR140" si="1112">J140/J157</f>
        <v>4.4393853158793399E-2</v>
      </c>
      <c r="BS140" s="126">
        <f t="shared" ref="BS140" si="1113">K140/K157</f>
        <v>9.5549203756635365E-2</v>
      </c>
      <c r="BT140" s="127">
        <f t="shared" ref="BT140" si="1114">L140/L157</f>
        <v>2.271186440677966E-2</v>
      </c>
      <c r="BU140" s="125">
        <f t="shared" ref="BU140" si="1115">M140/M157</f>
        <v>7.925867507886436E-2</v>
      </c>
      <c r="BV140" s="129">
        <f t="shared" ref="BV140" si="1116">N140/N157</f>
        <v>5.9385188635305078E-2</v>
      </c>
      <c r="BW140" s="130">
        <f t="shared" ref="BW140" si="1117">O140/O157</f>
        <v>6.5281364482613652E-2</v>
      </c>
      <c r="BX140" s="125">
        <f t="shared" ref="BX140" si="1118">P140/P157</f>
        <v>7.7063447501403703E-2</v>
      </c>
      <c r="BY140" s="126">
        <f t="shared" ref="BY140" si="1119">Q140/Q157</f>
        <v>3.9276362770768868E-2</v>
      </c>
      <c r="BZ140" s="127">
        <f t="shared" ref="BZ140" si="1120">R140/R157</f>
        <v>7.0303855647289137E-2</v>
      </c>
      <c r="CA140" s="128">
        <f t="shared" ref="CA140" si="1121">S140/S157</f>
        <v>4.3858992590374971E-2</v>
      </c>
      <c r="CB140" s="125">
        <f t="shared" ref="CB140" si="1122">T140/T157</f>
        <v>5.5591890124264222E-2</v>
      </c>
      <c r="CC140" s="126">
        <f t="shared" ref="CC140" si="1123">U140/U157</f>
        <v>5.2287581699346407E-2</v>
      </c>
      <c r="CD140" s="127">
        <f t="shared" ref="CD140" si="1124">V140/V157</f>
        <v>3.3801943353318174E-2</v>
      </c>
      <c r="CE140" s="128">
        <f t="shared" ref="CE140" si="1125">W140/W157</f>
        <v>6.7790977818393286E-2</v>
      </c>
      <c r="CF140" s="125">
        <f t="shared" ref="CF140" si="1126">X140/X157</f>
        <v>4.946055765727897E-2</v>
      </c>
      <c r="CG140" s="126">
        <f t="shared" ref="CG140" si="1127">Y140/Y157</f>
        <v>4.2740163770720992E-2</v>
      </c>
      <c r="CH140" s="127">
        <f t="shared" ref="CH140" si="1128">Z140/Z157</f>
        <v>5.9826708843350299E-2</v>
      </c>
      <c r="CI140" s="125">
        <f t="shared" ref="CI140" si="1129">AA140/AA157</f>
        <v>6.1902611575223906E-2</v>
      </c>
      <c r="CJ140" s="131">
        <f t="shared" ref="CJ140" si="1130">AB140/AB157</f>
        <v>6.0703457065030914E-2</v>
      </c>
      <c r="CK140" s="132">
        <f t="shared" ref="CK140" si="1131">AC140/AC157</f>
        <v>5.6738384695788818E-2</v>
      </c>
    </row>
    <row r="141" spans="1:89" ht="14.1" thickTop="1">
      <c r="A141" s="142" t="s">
        <v>27</v>
      </c>
      <c r="B141" s="199">
        <v>2164</v>
      </c>
      <c r="C141" s="193">
        <v>1164</v>
      </c>
      <c r="D141" s="194">
        <v>703</v>
      </c>
      <c r="E141" s="195">
        <v>352</v>
      </c>
      <c r="F141" s="192">
        <v>258</v>
      </c>
      <c r="G141" s="196">
        <v>142</v>
      </c>
      <c r="H141" s="194">
        <v>1290</v>
      </c>
      <c r="I141" s="195">
        <v>1155</v>
      </c>
      <c r="J141" s="192">
        <v>91</v>
      </c>
      <c r="K141" s="196">
        <v>226</v>
      </c>
      <c r="L141" s="194">
        <v>128</v>
      </c>
      <c r="M141" s="192">
        <v>668</v>
      </c>
      <c r="N141" s="197">
        <v>745</v>
      </c>
      <c r="O141" s="200">
        <v>1318</v>
      </c>
      <c r="P141" s="192">
        <v>506</v>
      </c>
      <c r="Q141" s="196">
        <v>350</v>
      </c>
      <c r="R141" s="194">
        <v>899</v>
      </c>
      <c r="S141" s="195">
        <v>721</v>
      </c>
      <c r="T141" s="192">
        <v>81</v>
      </c>
      <c r="U141" s="196">
        <v>110</v>
      </c>
      <c r="V141" s="194">
        <v>354</v>
      </c>
      <c r="W141" s="201">
        <v>1031</v>
      </c>
      <c r="X141" s="192">
        <v>425</v>
      </c>
      <c r="Y141" s="196">
        <v>243</v>
      </c>
      <c r="Z141" s="194">
        <v>1976</v>
      </c>
      <c r="AA141" s="192">
        <v>1545</v>
      </c>
      <c r="AB141" s="168">
        <f t="shared" si="1023"/>
        <v>9620</v>
      </c>
      <c r="AC141" s="169">
        <f t="shared" si="940"/>
        <v>9025</v>
      </c>
      <c r="AE141" s="246" t="str">
        <f>$AE$17</f>
        <v>17:00 - 17:59</v>
      </c>
      <c r="AF141" s="247">
        <f t="shared" ref="AF141:AU143" si="1132">SUMIF($A$9:$A$32,$AE141,B$133:B$156)</f>
        <v>2096</v>
      </c>
      <c r="AG141" s="248">
        <f t="shared" si="1132"/>
        <v>1610</v>
      </c>
      <c r="AH141" s="249">
        <f t="shared" si="1132"/>
        <v>574</v>
      </c>
      <c r="AI141" s="250">
        <f t="shared" si="1132"/>
        <v>644</v>
      </c>
      <c r="AJ141" s="247">
        <f t="shared" si="1132"/>
        <v>324</v>
      </c>
      <c r="AK141" s="251">
        <f t="shared" si="1132"/>
        <v>244</v>
      </c>
      <c r="AL141" s="249">
        <f t="shared" si="1132"/>
        <v>1508</v>
      </c>
      <c r="AM141" s="250">
        <f t="shared" si="1132"/>
        <v>1605</v>
      </c>
      <c r="AN141" s="247">
        <f t="shared" si="1132"/>
        <v>140</v>
      </c>
      <c r="AO141" s="251">
        <f t="shared" si="1132"/>
        <v>125</v>
      </c>
      <c r="AP141" s="249">
        <f t="shared" si="1132"/>
        <v>305</v>
      </c>
      <c r="AQ141" s="247">
        <f t="shared" si="1132"/>
        <v>497</v>
      </c>
      <c r="AR141" s="252">
        <f t="shared" si="1132"/>
        <v>903</v>
      </c>
      <c r="AS141" s="253">
        <f t="shared" si="1132"/>
        <v>1158</v>
      </c>
      <c r="AT141" s="247">
        <f t="shared" si="1132"/>
        <v>554</v>
      </c>
      <c r="AU141" s="251">
        <f t="shared" si="1132"/>
        <v>739</v>
      </c>
      <c r="AV141" s="249">
        <f t="shared" ref="AP141:BE143" si="1133">SUMIF($A$9:$A$32,$AE141,R$133:R$156)</f>
        <v>795</v>
      </c>
      <c r="AW141" s="250">
        <f t="shared" si="1133"/>
        <v>1159</v>
      </c>
      <c r="AX141" s="247">
        <f t="shared" si="1133"/>
        <v>117</v>
      </c>
      <c r="AY141" s="251">
        <f t="shared" si="1133"/>
        <v>169</v>
      </c>
      <c r="AZ141" s="249">
        <f t="shared" si="1133"/>
        <v>764</v>
      </c>
      <c r="BA141" s="250">
        <f t="shared" si="1133"/>
        <v>954</v>
      </c>
      <c r="BB141" s="247">
        <f t="shared" si="1133"/>
        <v>562</v>
      </c>
      <c r="BC141" s="251">
        <f t="shared" si="1133"/>
        <v>351</v>
      </c>
      <c r="BD141" s="20">
        <f t="shared" si="1133"/>
        <v>2420</v>
      </c>
      <c r="BE141" s="254">
        <f t="shared" si="1133"/>
        <v>1865</v>
      </c>
      <c r="BF141" s="255">
        <f>AF141+AH141+AJ141+AL141+AN141+AP141+AR141+AT141+AV141+AX141+AZ141+BB141+BD141</f>
        <v>11062</v>
      </c>
      <c r="BG141" s="256">
        <f>AG141+AI141+AK141+AM141+AO141+AQ141+AS141+AU141+AW141+AY141+BA141+BC141+BE141</f>
        <v>11120</v>
      </c>
      <c r="BI141" s="142" t="s">
        <v>27</v>
      </c>
      <c r="BJ141" s="125">
        <f>B141/B157</f>
        <v>7.8542392566782804E-2</v>
      </c>
      <c r="BK141" s="126">
        <f t="shared" ref="BK141" si="1134">C141/C157</f>
        <v>6.8713105076741443E-2</v>
      </c>
      <c r="BL141" s="127">
        <f t="shared" ref="BL141" si="1135">D141/D157</f>
        <v>7.8820495571252383E-2</v>
      </c>
      <c r="BM141" s="128">
        <f t="shared" ref="BM141" si="1136">E141/E157</f>
        <v>4.7936810567887782E-2</v>
      </c>
      <c r="BN141" s="125">
        <f t="shared" ref="BN141" si="1137">F141/F157</f>
        <v>6.9579288025889974E-2</v>
      </c>
      <c r="BO141" s="126">
        <f t="shared" ref="BO141" si="1138">G141/G157</f>
        <v>5.3223388305847073E-2</v>
      </c>
      <c r="BP141" s="127">
        <f t="shared" ref="BP141" si="1139">H141/H157</f>
        <v>6.8822023047375155E-2</v>
      </c>
      <c r="BQ141" s="128">
        <f t="shared" ref="BQ141" si="1140">I141/I157</f>
        <v>5.4055318949782376E-2</v>
      </c>
      <c r="BR141" s="125">
        <f t="shared" ref="BR141" si="1141">J141/J157</f>
        <v>5.1792828685258967E-2</v>
      </c>
      <c r="BS141" s="126">
        <f t="shared" ref="BS141" si="1142">K141/K157</f>
        <v>9.2282564311964063E-2</v>
      </c>
      <c r="BT141" s="127">
        <f t="shared" ref="BT141" si="1143">L141/L157</f>
        <v>4.3389830508474579E-2</v>
      </c>
      <c r="BU141" s="125">
        <f t="shared" ref="BU141" si="1144">M141/M157</f>
        <v>8.7802313354363823E-2</v>
      </c>
      <c r="BV141" s="129">
        <f t="shared" ref="BV141" si="1145">N141/N157</f>
        <v>5.7832634684055272E-2</v>
      </c>
      <c r="BW141" s="130">
        <f t="shared" ref="BW141" si="1146">O141/O157</f>
        <v>7.9154405140832385E-2</v>
      </c>
      <c r="BX141" s="125">
        <f t="shared" ref="BX141" si="1147">P141/P157</f>
        <v>7.1027512633352052E-2</v>
      </c>
      <c r="BY141" s="126">
        <f t="shared" ref="BY141" si="1148">Q141/Q157</f>
        <v>4.1656748393239705E-2</v>
      </c>
      <c r="BZ141" s="127">
        <f t="shared" ref="BZ141" si="1149">R141/R157</f>
        <v>7.6517150395778361E-2</v>
      </c>
      <c r="CA141" s="128">
        <f t="shared" ref="CA141" si="1150">S141/S157</f>
        <v>5.3963026719556918E-2</v>
      </c>
      <c r="CB141" s="125">
        <f t="shared" ref="CB141" si="1151">T141/T157</f>
        <v>5.2975801177240024E-2</v>
      </c>
      <c r="CC141" s="126">
        <f t="shared" ref="CC141" si="1152">U141/U157</f>
        <v>5.1353874883286646E-2</v>
      </c>
      <c r="CD141" s="127">
        <f t="shared" ref="CD141" si="1153">V141/V157</f>
        <v>3.6592929501757285E-2</v>
      </c>
      <c r="CE141" s="128">
        <f t="shared" ref="CE141" si="1154">W141/W157</f>
        <v>8.5652571238680739E-2</v>
      </c>
      <c r="CF141" s="125">
        <f t="shared" ref="CF141" si="1155">X141/X157</f>
        <v>5.954883004063332E-2</v>
      </c>
      <c r="CG141" s="126">
        <f t="shared" ref="CG141" si="1156">Y141/Y157</f>
        <v>4.8532055122828044E-2</v>
      </c>
      <c r="CH141" s="127">
        <f t="shared" ref="CH141" si="1157">Z141/Z157</f>
        <v>6.7941136019804699E-2</v>
      </c>
      <c r="CI141" s="125">
        <f t="shared" ref="CI141" si="1158">AA141/AA157</f>
        <v>5.8139534883720929E-2</v>
      </c>
      <c r="CJ141" s="131">
        <f t="shared" ref="CJ141" si="1159">AB141/AB157</f>
        <v>6.7362701230314612E-2</v>
      </c>
      <c r="CK141" s="132">
        <f t="shared" ref="CK141" si="1160">AC141/AC157</f>
        <v>6.3311563041480473E-2</v>
      </c>
    </row>
    <row r="142" spans="1:89">
      <c r="A142" s="133" t="s">
        <v>28</v>
      </c>
      <c r="B142" s="202">
        <v>2077</v>
      </c>
      <c r="C142" s="186">
        <v>1212</v>
      </c>
      <c r="D142" s="187">
        <v>819</v>
      </c>
      <c r="E142" s="188">
        <v>441</v>
      </c>
      <c r="F142" s="185">
        <v>301</v>
      </c>
      <c r="G142" s="189">
        <v>138</v>
      </c>
      <c r="H142" s="187">
        <v>1470</v>
      </c>
      <c r="I142" s="188">
        <v>1311</v>
      </c>
      <c r="J142" s="185">
        <v>112</v>
      </c>
      <c r="K142" s="186">
        <v>210</v>
      </c>
      <c r="L142" s="187">
        <v>132</v>
      </c>
      <c r="M142" s="185">
        <v>834</v>
      </c>
      <c r="N142" s="190">
        <v>876</v>
      </c>
      <c r="O142" s="203">
        <v>1300</v>
      </c>
      <c r="P142" s="185">
        <v>552</v>
      </c>
      <c r="Q142" s="186">
        <v>405</v>
      </c>
      <c r="R142" s="187">
        <v>960</v>
      </c>
      <c r="S142" s="188">
        <v>763</v>
      </c>
      <c r="T142" s="194">
        <v>78</v>
      </c>
      <c r="U142" s="185">
        <v>104</v>
      </c>
      <c r="V142" s="187">
        <v>426</v>
      </c>
      <c r="W142" s="204">
        <v>1041</v>
      </c>
      <c r="X142" s="185">
        <v>466</v>
      </c>
      <c r="Y142" s="189">
        <v>297</v>
      </c>
      <c r="Z142" s="187">
        <v>2060</v>
      </c>
      <c r="AA142" s="185">
        <v>1481</v>
      </c>
      <c r="AB142" s="168">
        <f t="shared" si="1023"/>
        <v>10329</v>
      </c>
      <c r="AC142" s="169">
        <f t="shared" si="940"/>
        <v>9537</v>
      </c>
      <c r="AE142" s="258" t="str">
        <f>$AE$18</f>
        <v>18:00 - 18:59</v>
      </c>
      <c r="AF142" s="247">
        <f t="shared" si="1132"/>
        <v>2051</v>
      </c>
      <c r="AG142" s="259">
        <f t="shared" si="1132"/>
        <v>1291</v>
      </c>
      <c r="AH142" s="260">
        <f t="shared" si="1132"/>
        <v>525</v>
      </c>
      <c r="AI142" s="261">
        <f t="shared" si="1132"/>
        <v>610</v>
      </c>
      <c r="AJ142" s="262">
        <f t="shared" si="1132"/>
        <v>263</v>
      </c>
      <c r="AK142" s="263">
        <f t="shared" si="1132"/>
        <v>184</v>
      </c>
      <c r="AL142" s="260">
        <f t="shared" si="1132"/>
        <v>1330</v>
      </c>
      <c r="AM142" s="261">
        <f t="shared" si="1132"/>
        <v>1670</v>
      </c>
      <c r="AN142" s="262">
        <f t="shared" si="1132"/>
        <v>155</v>
      </c>
      <c r="AO142" s="263">
        <f t="shared" si="1132"/>
        <v>160</v>
      </c>
      <c r="AP142" s="260">
        <f t="shared" si="1133"/>
        <v>291</v>
      </c>
      <c r="AQ142" s="262">
        <f t="shared" si="1133"/>
        <v>438</v>
      </c>
      <c r="AR142" s="264">
        <f t="shared" si="1133"/>
        <v>995</v>
      </c>
      <c r="AS142" s="265">
        <f t="shared" si="1133"/>
        <v>1248</v>
      </c>
      <c r="AT142" s="262">
        <f t="shared" si="1133"/>
        <v>505</v>
      </c>
      <c r="AU142" s="263">
        <f t="shared" si="1133"/>
        <v>859</v>
      </c>
      <c r="AV142" s="260">
        <f t="shared" si="1133"/>
        <v>620</v>
      </c>
      <c r="AW142" s="261">
        <f t="shared" si="1133"/>
        <v>1346</v>
      </c>
      <c r="AX142" s="262">
        <f t="shared" si="1133"/>
        <v>124</v>
      </c>
      <c r="AY142" s="263">
        <f t="shared" si="1133"/>
        <v>150</v>
      </c>
      <c r="AZ142" s="260">
        <f t="shared" si="1133"/>
        <v>846</v>
      </c>
      <c r="BA142" s="261">
        <f t="shared" si="1133"/>
        <v>745</v>
      </c>
      <c r="BB142" s="262">
        <f t="shared" si="1133"/>
        <v>515</v>
      </c>
      <c r="BC142" s="263">
        <f t="shared" si="1133"/>
        <v>439</v>
      </c>
      <c r="BD142" s="260">
        <f t="shared" si="1133"/>
        <v>2071</v>
      </c>
      <c r="BE142" s="262">
        <f t="shared" si="1133"/>
        <v>1907</v>
      </c>
      <c r="BF142" s="266">
        <f>SUM(AF142,AH142,AJ142,AL142,AN142,AP142,AR142,AT142,AV142,AX142,AZ142,BB142,BD142)</f>
        <v>10291</v>
      </c>
      <c r="BG142" s="16">
        <f>SUM(AG142,AI142,AK142,AM142,AO142,AQ142,AS142,AU142,AW142,AY142,BA142,BC142,BE142)</f>
        <v>11047</v>
      </c>
      <c r="BI142" s="133" t="s">
        <v>28</v>
      </c>
      <c r="BJ142" s="125">
        <f>B142/B157</f>
        <v>7.5384727061556328E-2</v>
      </c>
      <c r="BK142" s="126">
        <f t="shared" ref="BK142" si="1161">C142/C157</f>
        <v>7.1546635182998822E-2</v>
      </c>
      <c r="BL142" s="127">
        <f t="shared" ref="BL142" si="1162">D142/D157</f>
        <v>9.1826437941473257E-2</v>
      </c>
      <c r="BM142" s="128">
        <f t="shared" ref="BM142" si="1163">E142/E157</f>
        <v>6.0057197330791227E-2</v>
      </c>
      <c r="BN142" s="125">
        <f t="shared" ref="BN142" si="1164">F142/F157</f>
        <v>8.1175836030204965E-2</v>
      </c>
      <c r="BO142" s="126">
        <f t="shared" ref="BO142" si="1165">G142/G157</f>
        <v>5.1724137931034482E-2</v>
      </c>
      <c r="BP142" s="127">
        <f t="shared" ref="BP142" si="1166">H142/H157</f>
        <v>7.8425096030729835E-2</v>
      </c>
      <c r="BQ142" s="128">
        <f t="shared" ref="BQ142" si="1167">I142/I157</f>
        <v>6.1356297093649086E-2</v>
      </c>
      <c r="BR142" s="125">
        <f t="shared" ref="BR142" si="1168">J142/J157</f>
        <v>6.3745019920318724E-2</v>
      </c>
      <c r="BS142" s="126">
        <f t="shared" ref="BS142" si="1169">K142/K157</f>
        <v>8.5749285422621474E-2</v>
      </c>
      <c r="BT142" s="127">
        <f t="shared" ref="BT142" si="1170">L142/L157</f>
        <v>4.4745762711864409E-2</v>
      </c>
      <c r="BU142" s="125">
        <f t="shared" ref="BU142" si="1171">M142/M157</f>
        <v>0.10962145110410094</v>
      </c>
      <c r="BV142" s="129">
        <f t="shared" ref="BV142" si="1172">N142/N157</f>
        <v>6.80018630647415E-2</v>
      </c>
      <c r="BW142" s="130">
        <f t="shared" ref="BW142" si="1173">O142/O157</f>
        <v>7.8073388985646502E-2</v>
      </c>
      <c r="BX142" s="125">
        <f t="shared" ref="BX142" si="1174">P142/P157</f>
        <v>7.748455923638406E-2</v>
      </c>
      <c r="BY142" s="126">
        <f t="shared" ref="BY142" si="1175">Q142/Q157</f>
        <v>4.8202808855034515E-2</v>
      </c>
      <c r="BZ142" s="127">
        <f t="shared" ref="BZ142" si="1176">R142/R157</f>
        <v>8.1709081623967991E-2</v>
      </c>
      <c r="CA142" s="128">
        <f t="shared" ref="CA142" si="1177">S142/S157</f>
        <v>5.7106504004191302E-2</v>
      </c>
      <c r="CB142" s="125">
        <f t="shared" ref="CB142" si="1178">T142/T157</f>
        <v>5.1013734466971876E-2</v>
      </c>
      <c r="CC142" s="126">
        <f t="shared" ref="CC142" si="1179">U142/U157</f>
        <v>4.8552754435107377E-2</v>
      </c>
      <c r="CD142" s="127">
        <f t="shared" ref="CD142" si="1180">V142/V157</f>
        <v>4.4035559230928265E-2</v>
      </c>
      <c r="CE142" s="128">
        <f t="shared" ref="CE142" si="1181">W142/W157</f>
        <v>8.6483343025670845E-2</v>
      </c>
      <c r="CF142" s="125">
        <f t="shared" ref="CF142" si="1182">X142/X157</f>
        <v>6.5293540703376771E-2</v>
      </c>
      <c r="CG142" s="126">
        <f t="shared" ref="CG142" si="1183">Y142/Y157</f>
        <v>5.9316956261234274E-2</v>
      </c>
      <c r="CH142" s="127">
        <f t="shared" ref="CH142" si="1184">Z142/Z157</f>
        <v>7.0829321963966435E-2</v>
      </c>
      <c r="CI142" s="125">
        <f t="shared" ref="CI142" si="1185">AA142/AA157</f>
        <v>5.5731165801159027E-2</v>
      </c>
      <c r="CJ142" s="131">
        <f t="shared" ref="CJ142" si="1186">AB142/AB157</f>
        <v>7.2327374325147575E-2</v>
      </c>
      <c r="CK142" s="132">
        <f t="shared" ref="CK142" si="1187">AC142/AC157</f>
        <v>6.6903310440620423E-2</v>
      </c>
    </row>
    <row r="143" spans="1:89" ht="14.1" thickBot="1">
      <c r="A143" s="142" t="s">
        <v>29</v>
      </c>
      <c r="B143" s="199">
        <v>1775</v>
      </c>
      <c r="C143" s="193">
        <v>1240</v>
      </c>
      <c r="D143" s="194">
        <v>598</v>
      </c>
      <c r="E143" s="195">
        <v>589</v>
      </c>
      <c r="F143" s="192">
        <v>240</v>
      </c>
      <c r="G143" s="196">
        <v>174</v>
      </c>
      <c r="H143" s="194">
        <v>1435</v>
      </c>
      <c r="I143" s="195">
        <v>1374</v>
      </c>
      <c r="J143" s="192">
        <v>120</v>
      </c>
      <c r="K143" s="193">
        <v>175</v>
      </c>
      <c r="L143" s="194">
        <v>188</v>
      </c>
      <c r="M143" s="192">
        <v>715</v>
      </c>
      <c r="N143" s="197">
        <v>935</v>
      </c>
      <c r="O143" s="200">
        <v>1266</v>
      </c>
      <c r="P143" s="192">
        <v>541</v>
      </c>
      <c r="Q143" s="193">
        <v>544</v>
      </c>
      <c r="R143" s="194">
        <v>934</v>
      </c>
      <c r="S143" s="195">
        <v>869</v>
      </c>
      <c r="T143" s="192">
        <v>92</v>
      </c>
      <c r="U143" s="196">
        <v>154</v>
      </c>
      <c r="V143" s="194">
        <v>543</v>
      </c>
      <c r="W143" s="201">
        <v>1130</v>
      </c>
      <c r="X143" s="192">
        <v>427</v>
      </c>
      <c r="Y143" s="196">
        <v>342</v>
      </c>
      <c r="Z143" s="194">
        <v>2192</v>
      </c>
      <c r="AA143" s="192">
        <v>2295</v>
      </c>
      <c r="AB143" s="168">
        <f t="shared" si="1023"/>
        <v>10020</v>
      </c>
      <c r="AC143" s="169">
        <f t="shared" si="940"/>
        <v>10867</v>
      </c>
      <c r="AE143" s="246" t="str">
        <f>$AE$19</f>
        <v>-</v>
      </c>
      <c r="AF143" s="247">
        <f t="shared" si="1132"/>
        <v>0</v>
      </c>
      <c r="AG143" s="267">
        <f t="shared" si="1132"/>
        <v>0</v>
      </c>
      <c r="AH143" s="268">
        <f t="shared" si="1132"/>
        <v>0</v>
      </c>
      <c r="AI143" s="269">
        <f t="shared" si="1132"/>
        <v>0</v>
      </c>
      <c r="AJ143" s="270">
        <f t="shared" si="1132"/>
        <v>0</v>
      </c>
      <c r="AK143" s="271">
        <f t="shared" si="1132"/>
        <v>0</v>
      </c>
      <c r="AL143" s="268">
        <f t="shared" si="1132"/>
        <v>0</v>
      </c>
      <c r="AM143" s="269">
        <f t="shared" si="1132"/>
        <v>0</v>
      </c>
      <c r="AN143" s="270">
        <f t="shared" si="1132"/>
        <v>0</v>
      </c>
      <c r="AO143" s="271">
        <f t="shared" si="1132"/>
        <v>0</v>
      </c>
      <c r="AP143" s="268">
        <f t="shared" si="1133"/>
        <v>0</v>
      </c>
      <c r="AQ143" s="270">
        <f t="shared" si="1133"/>
        <v>0</v>
      </c>
      <c r="AR143" s="272">
        <f t="shared" si="1133"/>
        <v>0</v>
      </c>
      <c r="AS143" s="273">
        <f t="shared" si="1133"/>
        <v>0</v>
      </c>
      <c r="AT143" s="270">
        <f t="shared" si="1133"/>
        <v>0</v>
      </c>
      <c r="AU143" s="271">
        <f t="shared" si="1133"/>
        <v>0</v>
      </c>
      <c r="AV143" s="268">
        <f t="shared" si="1133"/>
        <v>0</v>
      </c>
      <c r="AW143" s="269">
        <f t="shared" si="1133"/>
        <v>0</v>
      </c>
      <c r="AX143" s="270">
        <f t="shared" si="1133"/>
        <v>0</v>
      </c>
      <c r="AY143" s="271">
        <f t="shared" si="1133"/>
        <v>0</v>
      </c>
      <c r="AZ143" s="268">
        <f t="shared" si="1133"/>
        <v>0</v>
      </c>
      <c r="BA143" s="269">
        <f t="shared" si="1133"/>
        <v>0</v>
      </c>
      <c r="BB143" s="270">
        <f t="shared" si="1133"/>
        <v>0</v>
      </c>
      <c r="BC143" s="271">
        <f t="shared" si="1133"/>
        <v>0</v>
      </c>
      <c r="BD143" s="268">
        <f t="shared" si="1133"/>
        <v>0</v>
      </c>
      <c r="BE143" s="270">
        <f t="shared" si="1133"/>
        <v>0</v>
      </c>
      <c r="BF143" s="266">
        <f>SUM(AF143,AH143,AJ143,AL143,AN143,AP143,AR143,AT143,AV143,AX143,AZ143,BB143,BD143)</f>
        <v>0</v>
      </c>
      <c r="BG143" s="16">
        <f>SUM(AG143,AI143,AK143,AM143,AO143,AQ143,AS143,AU143,AW143,AY143,BA143,BC143,BE143)</f>
        <v>0</v>
      </c>
      <c r="BI143" s="142" t="s">
        <v>29</v>
      </c>
      <c r="BJ143" s="125">
        <f>B143/B157</f>
        <v>6.4423635307781654E-2</v>
      </c>
      <c r="BK143" s="126">
        <f t="shared" ref="BK143" si="1188">C143/C157</f>
        <v>7.3199527744982285E-2</v>
      </c>
      <c r="BL143" s="127">
        <f t="shared" ref="BL143" si="1189">D143/D157</f>
        <v>6.704787532234556E-2</v>
      </c>
      <c r="BM143" s="128">
        <f t="shared" ref="BM143" si="1190">E143/E157</f>
        <v>8.0212447228653144E-2</v>
      </c>
      <c r="BN143" s="125">
        <f t="shared" ref="BN143" si="1191">F143/F157</f>
        <v>6.4724919093851127E-2</v>
      </c>
      <c r="BO143" s="126">
        <f t="shared" ref="BO143" si="1192">G143/G157</f>
        <v>6.5217391304347824E-2</v>
      </c>
      <c r="BP143" s="127">
        <f t="shared" ref="BP143" si="1193">H143/H157</f>
        <v>7.6557831839521986E-2</v>
      </c>
      <c r="BQ143" s="128">
        <f t="shared" ref="BQ143" si="1194">I143/I157</f>
        <v>6.4304769036364492E-2</v>
      </c>
      <c r="BR143" s="125">
        <f t="shared" ref="BR143" si="1195">J143/J157</f>
        <v>6.8298235628912921E-2</v>
      </c>
      <c r="BS143" s="126">
        <f t="shared" ref="BS143" si="1196">K143/K157</f>
        <v>7.1457737852184566E-2</v>
      </c>
      <c r="BT143" s="127">
        <f t="shared" ref="BT143" si="1197">L143/L157</f>
        <v>6.3728813559322028E-2</v>
      </c>
      <c r="BU143" s="125">
        <f t="shared" ref="BU143" si="1198">M143/M157</f>
        <v>9.3980021030494215E-2</v>
      </c>
      <c r="BV143" s="129">
        <f t="shared" ref="BV143" si="1199">N143/N157</f>
        <v>7.2581897220928421E-2</v>
      </c>
      <c r="BW143" s="130">
        <f t="shared" ref="BW143" si="1200">O143/O157</f>
        <v>7.6031469581406524E-2</v>
      </c>
      <c r="BX143" s="125">
        <f t="shared" ref="BX143" si="1201">P143/P157</f>
        <v>7.5940482874789439E-2</v>
      </c>
      <c r="BY143" s="126">
        <f t="shared" ref="BY143" si="1202">Q143/Q157</f>
        <v>6.4746488931206853E-2</v>
      </c>
      <c r="BZ143" s="127">
        <f t="shared" ref="BZ143" si="1203">R143/R157</f>
        <v>7.9496127329985525E-2</v>
      </c>
      <c r="CA143" s="128">
        <f t="shared" ref="CA143" si="1204">S143/S157</f>
        <v>6.5040041913030464E-2</v>
      </c>
      <c r="CB143" s="125">
        <f t="shared" ref="CB143" si="1205">T143/T157</f>
        <v>6.0170045781556575E-2</v>
      </c>
      <c r="CC143" s="126">
        <f t="shared" ref="CC143" si="1206">U143/U157</f>
        <v>7.1895424836601302E-2</v>
      </c>
      <c r="CD143" s="127">
        <f t="shared" ref="CD143" si="1207">V143/V157</f>
        <v>5.6129832540831093E-2</v>
      </c>
      <c r="CE143" s="128">
        <f t="shared" ref="CE143" si="1208">W143/W157</f>
        <v>9.3877211929882867E-2</v>
      </c>
      <c r="CF143" s="125">
        <f t="shared" ref="CF143" si="1209">X143/X157</f>
        <v>5.9829059829059832E-2</v>
      </c>
      <c r="CG143" s="126">
        <f t="shared" ref="CG143" si="1210">Y143/Y157</f>
        <v>6.8304373876572802E-2</v>
      </c>
      <c r="CH143" s="127">
        <f t="shared" ref="CH143" si="1211">Z143/Z157</f>
        <v>7.5367899876220598E-2</v>
      </c>
      <c r="CI143" s="125">
        <f t="shared" ref="CI143" si="1212">AA143/AA157</f>
        <v>8.6362610069993226E-2</v>
      </c>
      <c r="CJ143" s="131">
        <f t="shared" ref="CJ143" si="1213">AB143/AB157</f>
        <v>7.0163645148415013E-2</v>
      </c>
      <c r="CK143" s="132">
        <f t="shared" ref="CK143" si="1214">AC143/AC157</f>
        <v>7.6233435520417545E-2</v>
      </c>
    </row>
    <row r="144" spans="1:89" ht="15" thickTop="1" thickBot="1">
      <c r="A144" s="133" t="s">
        <v>30</v>
      </c>
      <c r="B144" s="202">
        <v>1793</v>
      </c>
      <c r="C144" s="186">
        <v>1293</v>
      </c>
      <c r="D144" s="187">
        <v>742</v>
      </c>
      <c r="E144" s="188">
        <v>437</v>
      </c>
      <c r="F144" s="185">
        <v>322</v>
      </c>
      <c r="G144" s="189">
        <v>149</v>
      </c>
      <c r="H144" s="187">
        <v>1466</v>
      </c>
      <c r="I144" s="188">
        <v>1476</v>
      </c>
      <c r="J144" s="185">
        <v>119</v>
      </c>
      <c r="K144" s="186">
        <v>170</v>
      </c>
      <c r="L144" s="187">
        <v>230</v>
      </c>
      <c r="M144" s="185">
        <v>510</v>
      </c>
      <c r="N144" s="190">
        <v>978</v>
      </c>
      <c r="O144" s="203">
        <v>1088</v>
      </c>
      <c r="P144" s="185">
        <v>657</v>
      </c>
      <c r="Q144" s="186">
        <v>555</v>
      </c>
      <c r="R144" s="187">
        <v>944</v>
      </c>
      <c r="S144" s="188">
        <v>835</v>
      </c>
      <c r="T144" s="185">
        <v>100</v>
      </c>
      <c r="U144" s="189">
        <v>121</v>
      </c>
      <c r="V144" s="187">
        <v>659</v>
      </c>
      <c r="W144" s="204">
        <v>747</v>
      </c>
      <c r="X144" s="185">
        <v>562</v>
      </c>
      <c r="Y144" s="189">
        <v>248</v>
      </c>
      <c r="Z144" s="187">
        <v>2275</v>
      </c>
      <c r="AA144" s="185">
        <v>2103</v>
      </c>
      <c r="AB144" s="168">
        <f t="shared" si="1023"/>
        <v>10847</v>
      </c>
      <c r="AC144" s="169">
        <f t="shared" si="940"/>
        <v>9732</v>
      </c>
      <c r="AE144" s="295" t="s">
        <v>42</v>
      </c>
      <c r="AF144" s="12">
        <f t="shared" ref="AF144:BG144" si="1215">SUM(AF141:AF143)</f>
        <v>4147</v>
      </c>
      <c r="AG144" s="1">
        <f t="shared" si="1215"/>
        <v>2901</v>
      </c>
      <c r="AH144" s="12">
        <f t="shared" si="1215"/>
        <v>1099</v>
      </c>
      <c r="AI144" s="1">
        <f t="shared" si="1215"/>
        <v>1254</v>
      </c>
      <c r="AJ144" s="12">
        <f t="shared" si="1215"/>
        <v>587</v>
      </c>
      <c r="AK144" s="1">
        <f t="shared" si="1215"/>
        <v>428</v>
      </c>
      <c r="AL144" s="12">
        <f t="shared" si="1215"/>
        <v>2838</v>
      </c>
      <c r="AM144" s="1">
        <f t="shared" si="1215"/>
        <v>3275</v>
      </c>
      <c r="AN144" s="12">
        <f t="shared" si="1215"/>
        <v>295</v>
      </c>
      <c r="AO144" s="1">
        <f t="shared" si="1215"/>
        <v>285</v>
      </c>
      <c r="AP144" s="12">
        <f t="shared" si="1215"/>
        <v>596</v>
      </c>
      <c r="AQ144" s="1">
        <f t="shared" si="1215"/>
        <v>935</v>
      </c>
      <c r="AR144" s="12">
        <f t="shared" si="1215"/>
        <v>1898</v>
      </c>
      <c r="AS144" s="1">
        <f t="shared" si="1215"/>
        <v>2406</v>
      </c>
      <c r="AT144" s="12">
        <f t="shared" si="1215"/>
        <v>1059</v>
      </c>
      <c r="AU144" s="1">
        <f t="shared" si="1215"/>
        <v>1598</v>
      </c>
      <c r="AV144" s="12">
        <f t="shared" si="1215"/>
        <v>1415</v>
      </c>
      <c r="AW144" s="1">
        <f t="shared" si="1215"/>
        <v>2505</v>
      </c>
      <c r="AX144" s="12">
        <f t="shared" si="1215"/>
        <v>241</v>
      </c>
      <c r="AY144" s="1">
        <f t="shared" si="1215"/>
        <v>319</v>
      </c>
      <c r="AZ144" s="12">
        <f t="shared" si="1215"/>
        <v>1610</v>
      </c>
      <c r="BA144" s="1">
        <f t="shared" si="1215"/>
        <v>1699</v>
      </c>
      <c r="BB144" s="12">
        <f t="shared" si="1215"/>
        <v>1077</v>
      </c>
      <c r="BC144" s="1">
        <f t="shared" si="1215"/>
        <v>790</v>
      </c>
      <c r="BD144" s="12">
        <f t="shared" si="1215"/>
        <v>4491</v>
      </c>
      <c r="BE144" s="1">
        <f t="shared" si="1215"/>
        <v>3772</v>
      </c>
      <c r="BF144" s="51">
        <f t="shared" si="1215"/>
        <v>21353</v>
      </c>
      <c r="BG144" s="47">
        <f t="shared" si="1215"/>
        <v>22167</v>
      </c>
      <c r="BI144" s="133" t="s">
        <v>30</v>
      </c>
      <c r="BJ144" s="125">
        <f>B144/B157</f>
        <v>6.5076945412311266E-2</v>
      </c>
      <c r="BK144" s="126">
        <f t="shared" ref="BK144" si="1216">C144/C157</f>
        <v>7.6328217237308149E-2</v>
      </c>
      <c r="BL144" s="127">
        <f t="shared" ref="BL144" si="1217">D144/D157</f>
        <v>8.3193183092274914E-2</v>
      </c>
      <c r="BM144" s="128">
        <f t="shared" ref="BM144" si="1218">E144/E157</f>
        <v>5.9512460847065234E-2</v>
      </c>
      <c r="BN144" s="125">
        <f t="shared" ref="BN144" si="1219">F144/F157</f>
        <v>8.6839266450916941E-2</v>
      </c>
      <c r="BO144" s="126">
        <f t="shared" ref="BO144" si="1220">G144/G157</f>
        <v>5.5847076461769118E-2</v>
      </c>
      <c r="BP144" s="127">
        <f t="shared" ref="BP144" si="1221">H144/H157</f>
        <v>7.8211694408877513E-2</v>
      </c>
      <c r="BQ144" s="128">
        <f t="shared" ref="BQ144" si="1222">I144/I157</f>
        <v>6.907848551504657E-2</v>
      </c>
      <c r="BR144" s="125">
        <f t="shared" ref="BR144" si="1223">J144/J157</f>
        <v>6.7729083665338641E-2</v>
      </c>
      <c r="BS144" s="126">
        <f t="shared" ref="BS144" si="1224">K144/K157</f>
        <v>6.9416088199265008E-2</v>
      </c>
      <c r="BT144" s="127">
        <f t="shared" ref="BT144" si="1225">L144/L157</f>
        <v>7.796610169491526E-2</v>
      </c>
      <c r="BU144" s="125">
        <f t="shared" ref="BU144" si="1226">M144/M157</f>
        <v>6.7034700315457413E-2</v>
      </c>
      <c r="BV144" s="129">
        <f t="shared" ref="BV144" si="1227">N144/N157</f>
        <v>7.5919888216115505E-2</v>
      </c>
      <c r="BW144" s="130">
        <f t="shared" ref="BW144" si="1228">O144/O157</f>
        <v>6.5341420935679545E-2</v>
      </c>
      <c r="BX144" s="125">
        <f t="shared" ref="BX144" si="1229">P144/P157</f>
        <v>9.2223469960696233E-2</v>
      </c>
      <c r="BY144" s="126">
        <f t="shared" ref="BY144" si="1230">Q144/Q157</f>
        <v>6.6055701023565824E-2</v>
      </c>
      <c r="BZ144" s="127">
        <f t="shared" ref="BZ144" si="1231">R144/R157</f>
        <v>8.0347263596901863E-2</v>
      </c>
      <c r="CA144" s="128">
        <f t="shared" ref="CA144" si="1232">S144/S157</f>
        <v>6.2495322206421677E-2</v>
      </c>
      <c r="CB144" s="125">
        <f t="shared" ref="CB144" si="1233">T144/T157</f>
        <v>6.540222367560497E-2</v>
      </c>
      <c r="CC144" s="126">
        <f t="shared" ref="CC144" si="1234">U144/U157</f>
        <v>5.6489262371615313E-2</v>
      </c>
      <c r="CD144" s="127">
        <f t="shared" ref="CD144" si="1235">V144/V157</f>
        <v>6.8120735993384335E-2</v>
      </c>
      <c r="CE144" s="128">
        <f t="shared" ref="CE144" si="1236">W144/W157</f>
        <v>6.2058652488161503E-2</v>
      </c>
      <c r="CF144" s="125">
        <f t="shared" ref="CF144" si="1237">X144/X157</f>
        <v>7.8744570547849238E-2</v>
      </c>
      <c r="CG144" s="126">
        <f t="shared" ref="CG144" si="1238">Y144/Y157</f>
        <v>4.953065708008788E-2</v>
      </c>
      <c r="CH144" s="127">
        <f t="shared" ref="CH144" si="1239">Z144/Z157</f>
        <v>7.8221702654380415E-2</v>
      </c>
      <c r="CI144" s="125">
        <f t="shared" ref="CI144" si="1240">AA144/AA157</f>
        <v>7.9137502822307512E-2</v>
      </c>
      <c r="CJ144" s="131">
        <f t="shared" ref="CJ144" si="1241">AB144/AB157</f>
        <v>7.5954596699087593E-2</v>
      </c>
      <c r="CK144" s="132">
        <f t="shared" ref="CK144" si="1242">AC144/AC157</f>
        <v>6.827126111021474E-2</v>
      </c>
    </row>
    <row r="145" spans="1:89" ht="14.1" thickTop="1">
      <c r="A145" s="142" t="s">
        <v>31</v>
      </c>
      <c r="B145" s="199">
        <v>1876</v>
      </c>
      <c r="C145" s="193">
        <v>1621</v>
      </c>
      <c r="D145" s="194">
        <v>625</v>
      </c>
      <c r="E145" s="195">
        <v>616</v>
      </c>
      <c r="F145" s="192">
        <v>317</v>
      </c>
      <c r="G145" s="196">
        <v>172</v>
      </c>
      <c r="H145" s="194">
        <v>1570</v>
      </c>
      <c r="I145" s="195">
        <v>1821</v>
      </c>
      <c r="J145" s="192">
        <v>135</v>
      </c>
      <c r="K145" s="193">
        <v>158</v>
      </c>
      <c r="L145" s="194">
        <v>259</v>
      </c>
      <c r="M145" s="192">
        <v>566</v>
      </c>
      <c r="N145" s="197">
        <v>989</v>
      </c>
      <c r="O145" s="200">
        <v>1196</v>
      </c>
      <c r="P145" s="192">
        <v>544</v>
      </c>
      <c r="Q145" s="193">
        <v>664</v>
      </c>
      <c r="R145" s="194">
        <v>909</v>
      </c>
      <c r="S145" s="195">
        <v>1130</v>
      </c>
      <c r="T145" s="192">
        <v>143</v>
      </c>
      <c r="U145" s="196">
        <v>122</v>
      </c>
      <c r="V145" s="194">
        <v>862</v>
      </c>
      <c r="W145" s="201">
        <v>939</v>
      </c>
      <c r="X145" s="192">
        <v>592</v>
      </c>
      <c r="Y145" s="196">
        <v>258</v>
      </c>
      <c r="Z145" s="194">
        <v>2315</v>
      </c>
      <c r="AA145" s="192">
        <v>2203</v>
      </c>
      <c r="AB145" s="168">
        <f t="shared" si="1023"/>
        <v>11136</v>
      </c>
      <c r="AC145" s="169">
        <f t="shared" si="940"/>
        <v>11466</v>
      </c>
      <c r="BI145" s="142" t="s">
        <v>31</v>
      </c>
      <c r="BJ145" s="125">
        <f>B145/B157</f>
        <v>6.8089430894308939E-2</v>
      </c>
      <c r="BK145" s="126">
        <f t="shared" ref="BK145" si="1243">C145/C157</f>
        <v>9.5690672963400239E-2</v>
      </c>
      <c r="BL145" s="127">
        <f t="shared" ref="BL145" si="1244">D145/D157</f>
        <v>7.0075120529207308E-2</v>
      </c>
      <c r="BM145" s="128">
        <f t="shared" ref="BM145" si="1245">E145/E157</f>
        <v>8.3889418493803616E-2</v>
      </c>
      <c r="BN145" s="125">
        <f t="shared" ref="BN145" si="1246">F145/F157</f>
        <v>8.5490830636461707E-2</v>
      </c>
      <c r="BO145" s="126">
        <f t="shared" ref="BO145" si="1247">G145/G157</f>
        <v>6.4467766116941536E-2</v>
      </c>
      <c r="BP145" s="127">
        <f t="shared" ref="BP145" si="1248">H145/H157</f>
        <v>8.3760136577037986E-2</v>
      </c>
      <c r="BQ145" s="128">
        <f t="shared" ref="BQ145" si="1249">I145/I157</f>
        <v>8.5224879487059479E-2</v>
      </c>
      <c r="BR145" s="125">
        <f t="shared" ref="BR145" si="1250">J145/J157</f>
        <v>7.6835515082527034E-2</v>
      </c>
      <c r="BS145" s="126">
        <f t="shared" ref="BS145" si="1251">K145/K157</f>
        <v>6.4516129032258063E-2</v>
      </c>
      <c r="BT145" s="127">
        <f t="shared" ref="BT145" si="1252">L145/L157</f>
        <v>8.7796610169491529E-2</v>
      </c>
      <c r="BU145" s="125">
        <f t="shared" ref="BU145" si="1253">M145/M157</f>
        <v>7.439537329127234E-2</v>
      </c>
      <c r="BV145" s="129">
        <f t="shared" ref="BV145" si="1254">N145/N157</f>
        <v>7.6773792889302903E-2</v>
      </c>
      <c r="BW145" s="130">
        <f t="shared" ref="BW145" si="1255">O145/O157</f>
        <v>7.1827517866794782E-2</v>
      </c>
      <c r="BX145" s="125">
        <f t="shared" ref="BX145" si="1256">P145/P157</f>
        <v>7.6361594609769795E-2</v>
      </c>
      <c r="BY145" s="126">
        <f t="shared" ref="BY145" si="1257">Q145/Q157</f>
        <v>7.9028802666031892E-2</v>
      </c>
      <c r="BZ145" s="127">
        <f t="shared" ref="BZ145" si="1258">R145/R157</f>
        <v>7.7368286662694699E-2</v>
      </c>
      <c r="CA145" s="128">
        <f t="shared" ref="CA145" si="1259">S145/S157</f>
        <v>8.4574507896115564E-2</v>
      </c>
      <c r="CB145" s="125">
        <f t="shared" ref="CB145" si="1260">T145/T157</f>
        <v>9.3525179856115109E-2</v>
      </c>
      <c r="CC145" s="126">
        <f t="shared" ref="CC145" si="1261">U145/U157</f>
        <v>5.695611577964519E-2</v>
      </c>
      <c r="CD145" s="127">
        <f t="shared" ref="CD145" si="1262">V145/V157</f>
        <v>8.9104817035352488E-2</v>
      </c>
      <c r="CE145" s="128">
        <f t="shared" ref="CE145" si="1263">W145/W157</f>
        <v>7.8009470798371686E-2</v>
      </c>
      <c r="CF145" s="125">
        <f t="shared" ref="CF145" si="1264">X145/X157</f>
        <v>8.2948017374246882E-2</v>
      </c>
      <c r="CG145" s="126">
        <f t="shared" ref="CG145" si="1265">Y145/Y157</f>
        <v>5.1527860994607551E-2</v>
      </c>
      <c r="CH145" s="127">
        <f t="shared" ref="CH145" si="1266">Z145/Z157</f>
        <v>7.959702929445743E-2</v>
      </c>
      <c r="CI145" s="125">
        <f t="shared" ref="CI145" si="1267">AA145/AA157</f>
        <v>8.2900579513810496E-2</v>
      </c>
      <c r="CJ145" s="131">
        <f t="shared" ref="CJ145" si="1268">AB145/AB157</f>
        <v>7.7978278679915136E-2</v>
      </c>
      <c r="CK145" s="132">
        <f t="shared" ref="CK145" si="1269">AC145/AC157</f>
        <v>8.0435499372145725E-2</v>
      </c>
    </row>
    <row r="146" spans="1:89">
      <c r="A146" s="133" t="s">
        <v>32</v>
      </c>
      <c r="B146" s="202">
        <v>1931</v>
      </c>
      <c r="C146" s="186">
        <v>1369</v>
      </c>
      <c r="D146" s="187">
        <v>719</v>
      </c>
      <c r="E146" s="188">
        <v>594</v>
      </c>
      <c r="F146" s="185">
        <v>280</v>
      </c>
      <c r="G146" s="189">
        <v>207</v>
      </c>
      <c r="H146" s="187">
        <v>1510</v>
      </c>
      <c r="I146" s="188">
        <v>1987</v>
      </c>
      <c r="J146" s="185">
        <v>152</v>
      </c>
      <c r="K146" s="186">
        <v>154</v>
      </c>
      <c r="L146" s="187">
        <v>302</v>
      </c>
      <c r="M146" s="185">
        <v>523</v>
      </c>
      <c r="N146" s="190">
        <v>1064</v>
      </c>
      <c r="O146" s="203">
        <v>1262</v>
      </c>
      <c r="P146" s="185">
        <v>535</v>
      </c>
      <c r="Q146" s="186">
        <v>680</v>
      </c>
      <c r="R146" s="187">
        <v>883</v>
      </c>
      <c r="S146" s="188">
        <v>1069</v>
      </c>
      <c r="T146" s="185">
        <v>129</v>
      </c>
      <c r="U146" s="189">
        <v>132</v>
      </c>
      <c r="V146" s="187">
        <v>833</v>
      </c>
      <c r="W146" s="204">
        <v>741</v>
      </c>
      <c r="X146" s="185">
        <v>529</v>
      </c>
      <c r="Y146" s="189">
        <v>289</v>
      </c>
      <c r="Z146" s="187">
        <v>2367</v>
      </c>
      <c r="AA146" s="185">
        <v>2014</v>
      </c>
      <c r="AB146" s="168">
        <f t="shared" si="1023"/>
        <v>11234</v>
      </c>
      <c r="AC146" s="169">
        <f t="shared" si="940"/>
        <v>11021</v>
      </c>
      <c r="BI146" s="133" t="s">
        <v>32</v>
      </c>
      <c r="BJ146" s="125">
        <f>B146/B157</f>
        <v>7.0085656213704994E-2</v>
      </c>
      <c r="BK146" s="126">
        <f t="shared" ref="BK146" si="1270">C146/C157</f>
        <v>8.0814639905548991E-2</v>
      </c>
      <c r="BL146" s="127">
        <f t="shared" ref="BL146" si="1271">D146/D157</f>
        <v>8.0614418656800094E-2</v>
      </c>
      <c r="BM146" s="128">
        <f t="shared" ref="BM146" si="1272">E146/E157</f>
        <v>8.0893367833310637E-2</v>
      </c>
      <c r="BN146" s="125">
        <f t="shared" ref="BN146" si="1273">F146/F157</f>
        <v>7.5512405609492989E-2</v>
      </c>
      <c r="BO146" s="126">
        <f t="shared" ref="BO146" si="1274">G146/G157</f>
        <v>7.7586206896551727E-2</v>
      </c>
      <c r="BP146" s="127">
        <f t="shared" ref="BP146" si="1275">H146/H157</f>
        <v>8.0559112249253093E-2</v>
      </c>
      <c r="BQ146" s="128">
        <f t="shared" ref="BQ146" si="1276">I146/I157</f>
        <v>9.2993869050404826E-2</v>
      </c>
      <c r="BR146" s="125">
        <f t="shared" ref="BR146" si="1277">J146/J157</f>
        <v>8.6511098463289693E-2</v>
      </c>
      <c r="BS146" s="126">
        <f t="shared" ref="BS146" si="1278">K146/K157</f>
        <v>6.2882809309922419E-2</v>
      </c>
      <c r="BT146" s="127">
        <f t="shared" ref="BT146" si="1279">L146/L157</f>
        <v>0.1023728813559322</v>
      </c>
      <c r="BU146" s="125">
        <f t="shared" ref="BU146" si="1280">M146/M157</f>
        <v>6.8743427970557311E-2</v>
      </c>
      <c r="BV146" s="129">
        <f t="shared" ref="BV146" si="1281">N146/N157</f>
        <v>8.2595870206489674E-2</v>
      </c>
      <c r="BW146" s="130">
        <f t="shared" ref="BW146" si="1282">O146/O157</f>
        <v>7.5791243769142994E-2</v>
      </c>
      <c r="BX146" s="125">
        <f t="shared" ref="BX146" si="1283">P146/P157</f>
        <v>7.5098259404828754E-2</v>
      </c>
      <c r="BY146" s="126">
        <f t="shared" ref="BY146" si="1284">Q146/Q157</f>
        <v>8.0933111164008573E-2</v>
      </c>
      <c r="BZ146" s="127">
        <f t="shared" ref="BZ146" si="1285">R146/R157</f>
        <v>7.5155332368712233E-2</v>
      </c>
      <c r="CA146" s="128">
        <f t="shared" ref="CA146" si="1286">S146/S157</f>
        <v>8.0008981363670378E-2</v>
      </c>
      <c r="CB146" s="125">
        <f t="shared" ref="CB146" si="1287">T146/T157</f>
        <v>8.4368868541530417E-2</v>
      </c>
      <c r="CC146" s="126">
        <f t="shared" ref="CC146" si="1288">U146/U157</f>
        <v>6.1624649859943981E-2</v>
      </c>
      <c r="CD146" s="127">
        <f t="shared" ref="CD146" si="1289">V146/V157</f>
        <v>8.6107091172214184E-2</v>
      </c>
      <c r="CE146" s="128">
        <f t="shared" ref="CE146" si="1290">W146/W157</f>
        <v>6.1560189415967435E-2</v>
      </c>
      <c r="CF146" s="125">
        <f t="shared" ref="CF146" si="1291">X146/X157</f>
        <v>7.4120779038811827E-2</v>
      </c>
      <c r="CG146" s="126">
        <f t="shared" ref="CG146" si="1292">Y146/Y157</f>
        <v>5.7719193129618533E-2</v>
      </c>
      <c r="CH146" s="127">
        <f t="shared" ref="CH146" si="1293">Z146/Z157</f>
        <v>8.1384953926557563E-2</v>
      </c>
      <c r="CI146" s="125">
        <f t="shared" ref="CI146" si="1294">AA146/AA157</f>
        <v>7.5788364566869867E-2</v>
      </c>
      <c r="CJ146" s="131">
        <f t="shared" ref="CJ146" si="1295">AB146/AB157</f>
        <v>7.8664509939849733E-2</v>
      </c>
      <c r="CK146" s="132">
        <f t="shared" ref="CK146" si="1296">AC146/AC157</f>
        <v>7.7313765792815098E-2</v>
      </c>
    </row>
    <row r="147" spans="1:89">
      <c r="A147" s="142" t="s">
        <v>33</v>
      </c>
      <c r="B147" s="199">
        <v>2096</v>
      </c>
      <c r="C147" s="193">
        <v>1610</v>
      </c>
      <c r="D147" s="194">
        <v>574</v>
      </c>
      <c r="E147" s="195">
        <v>644</v>
      </c>
      <c r="F147" s="192">
        <v>324</v>
      </c>
      <c r="G147" s="196">
        <v>244</v>
      </c>
      <c r="H147" s="194">
        <v>1508</v>
      </c>
      <c r="I147" s="195">
        <v>1605</v>
      </c>
      <c r="J147" s="192">
        <v>140</v>
      </c>
      <c r="K147" s="193">
        <v>125</v>
      </c>
      <c r="L147" s="194">
        <v>305</v>
      </c>
      <c r="M147" s="192">
        <v>497</v>
      </c>
      <c r="N147" s="197">
        <v>903</v>
      </c>
      <c r="O147" s="200">
        <v>1158</v>
      </c>
      <c r="P147" s="192">
        <v>554</v>
      </c>
      <c r="Q147" s="193">
        <v>739</v>
      </c>
      <c r="R147" s="194">
        <v>795</v>
      </c>
      <c r="S147" s="195">
        <v>1159</v>
      </c>
      <c r="T147" s="192">
        <v>117</v>
      </c>
      <c r="U147" s="196">
        <v>169</v>
      </c>
      <c r="V147" s="194">
        <v>764</v>
      </c>
      <c r="W147" s="201">
        <v>954</v>
      </c>
      <c r="X147" s="192">
        <v>562</v>
      </c>
      <c r="Y147" s="196">
        <v>351</v>
      </c>
      <c r="Z147" s="194">
        <v>2420</v>
      </c>
      <c r="AA147" s="192">
        <v>1865</v>
      </c>
      <c r="AB147" s="168">
        <f t="shared" si="1023"/>
        <v>11062</v>
      </c>
      <c r="AC147" s="169">
        <f t="shared" si="940"/>
        <v>11120</v>
      </c>
      <c r="BI147" s="142" t="s">
        <v>33</v>
      </c>
      <c r="BJ147" s="125">
        <f>B147/B157</f>
        <v>7.6074332171893147E-2</v>
      </c>
      <c r="BK147" s="126">
        <f t="shared" ref="BK147" si="1297">C147/C157</f>
        <v>9.5041322314049589E-2</v>
      </c>
      <c r="BL147" s="127">
        <f t="shared" ref="BL147" si="1298">D147/D157</f>
        <v>6.4356990694023994E-2</v>
      </c>
      <c r="BM147" s="128">
        <f t="shared" ref="BM147" si="1299">E147/E157</f>
        <v>8.7702573879885601E-2</v>
      </c>
      <c r="BN147" s="125">
        <f t="shared" ref="BN147" si="1300">F147/F157</f>
        <v>8.7378640776699032E-2</v>
      </c>
      <c r="BO147" s="126">
        <f t="shared" ref="BO147" si="1301">G147/G157</f>
        <v>9.145427286356822E-2</v>
      </c>
      <c r="BP147" s="127">
        <f t="shared" ref="BP147" si="1302">H147/H157</f>
        <v>8.0452411438326932E-2</v>
      </c>
      <c r="BQ147" s="128">
        <f t="shared" ref="BQ147" si="1303">I147/I157</f>
        <v>7.5115832826320963E-2</v>
      </c>
      <c r="BR147" s="125">
        <f t="shared" ref="BR147" si="1304">J147/J157</f>
        <v>7.9681274900398405E-2</v>
      </c>
      <c r="BS147" s="126">
        <f t="shared" ref="BS147" si="1305">K147/K157</f>
        <v>5.1041241322988977E-2</v>
      </c>
      <c r="BT147" s="127">
        <f t="shared" ref="BT147" si="1306">L147/L157</f>
        <v>0.10338983050847457</v>
      </c>
      <c r="BU147" s="125">
        <f t="shared" ref="BU147" si="1307">M147/M157</f>
        <v>6.5325972660357515E-2</v>
      </c>
      <c r="BV147" s="129">
        <f t="shared" ref="BV147" si="1308">N147/N157</f>
        <v>7.0097810898928734E-2</v>
      </c>
      <c r="BW147" s="130">
        <f t="shared" ref="BW147" si="1309">O147/O157</f>
        <v>6.9545372650291273E-2</v>
      </c>
      <c r="BX147" s="125">
        <f t="shared" ref="BX147" si="1310">P147/P157</f>
        <v>7.7765300393037626E-2</v>
      </c>
      <c r="BY147" s="126">
        <f t="shared" ref="BY147" si="1311">Q147/Q157</f>
        <v>8.7955248750297546E-2</v>
      </c>
      <c r="BZ147" s="127">
        <f t="shared" ref="BZ147" si="1312">R147/R157</f>
        <v>6.7665333219848495E-2</v>
      </c>
      <c r="CA147" s="128">
        <f t="shared" ref="CA147" si="1313">S147/S157</f>
        <v>8.6745004116458344E-2</v>
      </c>
      <c r="CB147" s="125">
        <f t="shared" ref="CB147" si="1314">T147/T157</f>
        <v>7.652060170045781E-2</v>
      </c>
      <c r="CC147" s="126">
        <f t="shared" ref="CC147" si="1315">U147/U157</f>
        <v>7.8898225957049484E-2</v>
      </c>
      <c r="CD147" s="127">
        <f t="shared" ref="CD147" si="1316">V147/V157</f>
        <v>7.8974571015092004E-2</v>
      </c>
      <c r="CE147" s="128">
        <f t="shared" ref="CE147" si="1317">W147/W157</f>
        <v>7.9255628478856852E-2</v>
      </c>
      <c r="CF147" s="125">
        <f t="shared" ref="CF147" si="1318">X147/X157</f>
        <v>7.8744570547849238E-2</v>
      </c>
      <c r="CG147" s="126">
        <f t="shared" ref="CG147" si="1319">Y147/Y157</f>
        <v>7.0101857399640505E-2</v>
      </c>
      <c r="CH147" s="127">
        <f t="shared" ref="CH147" si="1320">Z147/Z157</f>
        <v>8.3207261724659601E-2</v>
      </c>
      <c r="CI147" s="125">
        <f t="shared" ref="CI147" si="1321">AA147/AA157</f>
        <v>7.0181380296530441E-2</v>
      </c>
      <c r="CJ147" s="131">
        <f t="shared" ref="CJ147" si="1322">AB147/AB157</f>
        <v>7.7460104055066564E-2</v>
      </c>
      <c r="CK147" s="132">
        <f t="shared" ref="CK147" si="1323">AC147/AC157</f>
        <v>7.8008263825070673E-2</v>
      </c>
    </row>
    <row r="148" spans="1:89">
      <c r="A148" s="133" t="s">
        <v>34</v>
      </c>
      <c r="B148" s="202">
        <v>2051</v>
      </c>
      <c r="C148" s="186">
        <v>1291</v>
      </c>
      <c r="D148" s="187">
        <v>525</v>
      </c>
      <c r="E148" s="188">
        <v>610</v>
      </c>
      <c r="F148" s="185">
        <v>263</v>
      </c>
      <c r="G148" s="189">
        <v>184</v>
      </c>
      <c r="H148" s="187">
        <v>1330</v>
      </c>
      <c r="I148" s="188">
        <v>1670</v>
      </c>
      <c r="J148" s="185">
        <v>155</v>
      </c>
      <c r="K148" s="186">
        <v>160</v>
      </c>
      <c r="L148" s="187">
        <v>291</v>
      </c>
      <c r="M148" s="185">
        <v>438</v>
      </c>
      <c r="N148" s="190">
        <v>995</v>
      </c>
      <c r="O148" s="203">
        <v>1248</v>
      </c>
      <c r="P148" s="185">
        <v>505</v>
      </c>
      <c r="Q148" s="186">
        <v>859</v>
      </c>
      <c r="R148" s="187">
        <v>620</v>
      </c>
      <c r="S148" s="188">
        <v>1346</v>
      </c>
      <c r="T148" s="185">
        <v>124</v>
      </c>
      <c r="U148" s="189">
        <v>150</v>
      </c>
      <c r="V148" s="187">
        <v>846</v>
      </c>
      <c r="W148" s="204">
        <v>745</v>
      </c>
      <c r="X148" s="185">
        <v>515</v>
      </c>
      <c r="Y148" s="189">
        <v>439</v>
      </c>
      <c r="Z148" s="187">
        <v>2071</v>
      </c>
      <c r="AA148" s="185">
        <v>1907</v>
      </c>
      <c r="AB148" s="168">
        <f t="shared" si="1023"/>
        <v>10291</v>
      </c>
      <c r="AC148" s="169">
        <f t="shared" si="940"/>
        <v>11047</v>
      </c>
      <c r="BI148" s="133" t="s">
        <v>34</v>
      </c>
      <c r="BJ148" s="125">
        <f>B148/B157</f>
        <v>7.4441056910569112E-2</v>
      </c>
      <c r="BK148" s="126">
        <f t="shared" ref="BK148" si="1324">C148/C157</f>
        <v>7.6210153482880752E-2</v>
      </c>
      <c r="BL148" s="127">
        <f t="shared" ref="BL148" si="1325">D148/D157</f>
        <v>5.8863101244534144E-2</v>
      </c>
      <c r="BM148" s="128">
        <f t="shared" ref="BM148" si="1326">E148/E157</f>
        <v>8.3072313768214626E-2</v>
      </c>
      <c r="BN148" s="125">
        <f t="shared" ref="BN148" si="1327">F148/F157</f>
        <v>7.0927723840345194E-2</v>
      </c>
      <c r="BO148" s="126">
        <f t="shared" ref="BO148" si="1328">G148/G157</f>
        <v>6.8965517241379309E-2</v>
      </c>
      <c r="BP148" s="127">
        <f t="shared" ref="BP148" si="1329">H148/H157</f>
        <v>7.0956039265898427E-2</v>
      </c>
      <c r="BQ148" s="128">
        <f t="shared" ref="BQ148" si="1330">I148/I157</f>
        <v>7.8157907052932088E-2</v>
      </c>
      <c r="BR148" s="125">
        <f t="shared" ref="BR148" si="1331">J148/J157</f>
        <v>8.8218554354012518E-2</v>
      </c>
      <c r="BS148" s="126">
        <f t="shared" ref="BS148" si="1332">K148/K157</f>
        <v>6.5332788893425892E-2</v>
      </c>
      <c r="BT148" s="127">
        <f t="shared" ref="BT148" si="1333">L148/L157</f>
        <v>9.8644067796610169E-2</v>
      </c>
      <c r="BU148" s="125">
        <f t="shared" ref="BU148" si="1334">M148/M157</f>
        <v>5.7570977917981075E-2</v>
      </c>
      <c r="BV148" s="129">
        <f t="shared" ref="BV148" si="1335">N148/N157</f>
        <v>7.7239559074677847E-2</v>
      </c>
      <c r="BW148" s="130">
        <f t="shared" ref="BW148" si="1336">O148/O157</f>
        <v>7.4950453426220642E-2</v>
      </c>
      <c r="BX148" s="125">
        <f t="shared" ref="BX148" si="1337">P148/P157</f>
        <v>7.0887142055025262E-2</v>
      </c>
      <c r="BY148" s="126">
        <f t="shared" ref="BY148" si="1338">Q148/Q157</f>
        <v>0.10223756248512259</v>
      </c>
      <c r="BZ148" s="127">
        <f t="shared" ref="BZ148" si="1339">R148/R157</f>
        <v>5.2770448548812667E-2</v>
      </c>
      <c r="CA148" s="128">
        <f t="shared" ref="CA148" si="1340">S148/S157</f>
        <v>0.10074096250280667</v>
      </c>
      <c r="CB148" s="125">
        <f t="shared" ref="CB148" si="1341">T148/T157</f>
        <v>8.109875735775017E-2</v>
      </c>
      <c r="CC148" s="126">
        <f t="shared" ref="CC148" si="1342">U148/U157</f>
        <v>7.0028011204481794E-2</v>
      </c>
      <c r="CD148" s="127">
        <f t="shared" ref="CD148" si="1343">V148/V157</f>
        <v>8.7450899317758943E-2</v>
      </c>
      <c r="CE148" s="128">
        <f t="shared" ref="CE148" si="1344">W148/W157</f>
        <v>6.1892498130763481E-2</v>
      </c>
      <c r="CF148" s="125">
        <f t="shared" ref="CF148" si="1345">X148/X157</f>
        <v>7.215917051982626E-2</v>
      </c>
      <c r="CG148" s="126">
        <f t="shared" ref="CG148" si="1346">Y148/Y157</f>
        <v>8.7677251847413623E-2</v>
      </c>
      <c r="CH148" s="127">
        <f t="shared" ref="CH148" si="1347">Z148/Z157</f>
        <v>7.1207536789987619E-2</v>
      </c>
      <c r="CI148" s="125">
        <f t="shared" ref="CI148" si="1348">AA148/AA157</f>
        <v>7.1761872506961685E-2</v>
      </c>
      <c r="CJ148" s="131">
        <f t="shared" ref="CJ148" si="1349">AB148/AB157</f>
        <v>7.2061284652928034E-2</v>
      </c>
      <c r="CK148" s="132">
        <f t="shared" ref="CK148" si="1350">AC148/AC157</f>
        <v>7.7496159215427671E-2</v>
      </c>
    </row>
    <row r="149" spans="1:89">
      <c r="A149" s="142" t="s">
        <v>35</v>
      </c>
      <c r="B149" s="199">
        <v>2049</v>
      </c>
      <c r="C149" s="193">
        <v>1295</v>
      </c>
      <c r="D149" s="194">
        <v>457</v>
      </c>
      <c r="E149" s="195">
        <v>491</v>
      </c>
      <c r="F149" s="192">
        <v>239</v>
      </c>
      <c r="G149" s="196">
        <v>186</v>
      </c>
      <c r="H149" s="194">
        <v>1148</v>
      </c>
      <c r="I149" s="195">
        <v>1836</v>
      </c>
      <c r="J149" s="192">
        <v>134</v>
      </c>
      <c r="K149" s="193">
        <v>110</v>
      </c>
      <c r="L149" s="194">
        <v>302</v>
      </c>
      <c r="M149" s="192">
        <v>351</v>
      </c>
      <c r="N149" s="197">
        <v>971</v>
      </c>
      <c r="O149" s="200">
        <v>1024</v>
      </c>
      <c r="P149" s="192">
        <v>364</v>
      </c>
      <c r="Q149" s="193">
        <v>779</v>
      </c>
      <c r="R149" s="194">
        <v>615</v>
      </c>
      <c r="S149" s="195">
        <v>1165</v>
      </c>
      <c r="T149" s="192">
        <v>79</v>
      </c>
      <c r="U149" s="196">
        <v>160</v>
      </c>
      <c r="V149" s="194">
        <v>1055</v>
      </c>
      <c r="W149" s="201">
        <v>669</v>
      </c>
      <c r="X149" s="192">
        <v>477</v>
      </c>
      <c r="Y149" s="196">
        <v>400</v>
      </c>
      <c r="Z149" s="194">
        <v>1863</v>
      </c>
      <c r="AA149" s="192">
        <v>1780</v>
      </c>
      <c r="AB149" s="168">
        <f t="shared" si="1023"/>
        <v>9753</v>
      </c>
      <c r="AC149" s="169">
        <f t="shared" si="940"/>
        <v>10246</v>
      </c>
      <c r="BI149" s="142" t="s">
        <v>35</v>
      </c>
      <c r="BJ149" s="125">
        <f>B149/B157</f>
        <v>7.436846689895471E-2</v>
      </c>
      <c r="BK149" s="126">
        <f t="shared" ref="BK149" si="1351">C149/C157</f>
        <v>7.6446280991735532E-2</v>
      </c>
      <c r="BL149" s="127">
        <f t="shared" ref="BL149" si="1352">D149/D157</f>
        <v>5.1238928130956388E-2</v>
      </c>
      <c r="BM149" s="128">
        <f t="shared" ref="BM149" si="1353">E149/E157</f>
        <v>6.6866403377366199E-2</v>
      </c>
      <c r="BN149" s="125">
        <f t="shared" ref="BN149" si="1354">F149/F157</f>
        <v>6.4455231930960089E-2</v>
      </c>
      <c r="BO149" s="126">
        <f t="shared" ref="BO149" si="1355">G149/G157</f>
        <v>6.9715142428785612E-2</v>
      </c>
      <c r="BP149" s="127">
        <f t="shared" ref="BP149" si="1356">H149/H157</f>
        <v>6.1246265471617586E-2</v>
      </c>
      <c r="BQ149" s="128">
        <f t="shared" ref="BQ149" si="1357">I149/I157</f>
        <v>8.5926896616277434E-2</v>
      </c>
      <c r="BR149" s="125">
        <f t="shared" ref="BR149" si="1358">J149/J157</f>
        <v>7.6266363118952754E-2</v>
      </c>
      <c r="BS149" s="126">
        <f t="shared" ref="BS149" si="1359">K149/K157</f>
        <v>4.4916292364230295E-2</v>
      </c>
      <c r="BT149" s="127">
        <f t="shared" ref="BT149" si="1360">L149/L157</f>
        <v>0.1023728813559322</v>
      </c>
      <c r="BU149" s="125">
        <f t="shared" ref="BU149" si="1361">M149/M157</f>
        <v>4.6135646687697159E-2</v>
      </c>
      <c r="BV149" s="129">
        <f t="shared" ref="BV149" si="1362">N149/N157</f>
        <v>7.5376494333178085E-2</v>
      </c>
      <c r="BW149" s="130">
        <f t="shared" ref="BW149" si="1363">O149/O157</f>
        <v>6.1497807939463092E-2</v>
      </c>
      <c r="BX149" s="125">
        <f t="shared" ref="BX149" si="1364">P149/P157</f>
        <v>5.1094890510948905E-2</v>
      </c>
      <c r="BY149" s="126">
        <f t="shared" ref="BY149" si="1365">Q149/Q157</f>
        <v>9.2716019995239235E-2</v>
      </c>
      <c r="BZ149" s="127">
        <f t="shared" ref="BZ149" si="1366">R149/R157</f>
        <v>5.2344880415354497E-2</v>
      </c>
      <c r="CA149" s="128">
        <f t="shared" ref="CA149" si="1367">S149/S157</f>
        <v>8.719407229997754E-2</v>
      </c>
      <c r="CB149" s="125">
        <f t="shared" ref="CB149" si="1368">T149/T157</f>
        <v>5.1667756703727925E-2</v>
      </c>
      <c r="CC149" s="126">
        <f t="shared" ref="CC149" si="1369">U149/U157</f>
        <v>7.4696545284780577E-2</v>
      </c>
      <c r="CD149" s="127">
        <f t="shared" ref="CD149" si="1370">V149/V157</f>
        <v>0.10905519950382468</v>
      </c>
      <c r="CE149" s="128">
        <f t="shared" ref="CE149" si="1371">W149/W157</f>
        <v>5.5578632549638615E-2</v>
      </c>
      <c r="CF149" s="125">
        <f t="shared" ref="CF149" si="1372">X149/X157</f>
        <v>6.683480453972257E-2</v>
      </c>
      <c r="CG149" s="126">
        <f t="shared" ref="CG149" si="1373">Y149/Y157</f>
        <v>7.9888156580786893E-2</v>
      </c>
      <c r="CH149" s="127">
        <f t="shared" ref="CH149" si="1374">Z149/Z157</f>
        <v>6.4055838261587131E-2</v>
      </c>
      <c r="CI149" s="125">
        <f t="shared" ref="CI149" si="1375">AA149/AA157</f>
        <v>6.6982765108752923E-2</v>
      </c>
      <c r="CJ149" s="131">
        <f t="shared" ref="CJ149" si="1376">AB149/AB157</f>
        <v>6.8294015083082998E-2</v>
      </c>
      <c r="CK149" s="132">
        <f t="shared" ref="CK149" si="1377">AC149/AC157</f>
        <v>7.1877038772632573E-2</v>
      </c>
    </row>
    <row r="150" spans="1:89">
      <c r="A150" s="133" t="s">
        <v>36</v>
      </c>
      <c r="B150" s="202">
        <v>1805</v>
      </c>
      <c r="C150" s="186">
        <v>852</v>
      </c>
      <c r="D150" s="187">
        <v>392</v>
      </c>
      <c r="E150" s="188">
        <v>447</v>
      </c>
      <c r="F150" s="185">
        <v>155</v>
      </c>
      <c r="G150" s="189">
        <v>191</v>
      </c>
      <c r="H150" s="187">
        <v>1081</v>
      </c>
      <c r="I150" s="188">
        <v>1312</v>
      </c>
      <c r="J150" s="185">
        <v>113</v>
      </c>
      <c r="K150" s="186">
        <v>109</v>
      </c>
      <c r="L150" s="187">
        <v>231</v>
      </c>
      <c r="M150" s="185">
        <v>264</v>
      </c>
      <c r="N150" s="190">
        <v>807</v>
      </c>
      <c r="O150" s="203">
        <v>932</v>
      </c>
      <c r="P150" s="185">
        <v>295</v>
      </c>
      <c r="Q150" s="186">
        <v>812</v>
      </c>
      <c r="R150" s="187">
        <v>481</v>
      </c>
      <c r="S150" s="188">
        <v>1008</v>
      </c>
      <c r="T150" s="185">
        <v>79</v>
      </c>
      <c r="U150" s="189">
        <v>218</v>
      </c>
      <c r="V150" s="187">
        <v>954</v>
      </c>
      <c r="W150" s="204">
        <v>552</v>
      </c>
      <c r="X150" s="185">
        <v>378</v>
      </c>
      <c r="Y150" s="189">
        <v>409</v>
      </c>
      <c r="Z150" s="187">
        <v>1407</v>
      </c>
      <c r="AA150" s="185">
        <v>1742</v>
      </c>
      <c r="AB150" s="168">
        <f t="shared" si="1023"/>
        <v>8178</v>
      </c>
      <c r="AC150" s="169">
        <f t="shared" si="940"/>
        <v>8848</v>
      </c>
      <c r="BI150" s="133" t="s">
        <v>36</v>
      </c>
      <c r="BJ150" s="125">
        <f>B150/B157</f>
        <v>6.5512485481997673E-2</v>
      </c>
      <c r="BK150" s="126">
        <f t="shared" ref="BK150" si="1378">C150/C157</f>
        <v>5.0295159386068475E-2</v>
      </c>
      <c r="BL150" s="127">
        <f t="shared" ref="BL150" si="1379">D150/D157</f>
        <v>4.3951115595918827E-2</v>
      </c>
      <c r="BM150" s="128">
        <f t="shared" ref="BM150" si="1380">E150/E157</f>
        <v>6.0874302056380225E-2</v>
      </c>
      <c r="BN150" s="125">
        <f t="shared" ref="BN150" si="1381">F150/F157</f>
        <v>4.1801510248112191E-2</v>
      </c>
      <c r="BO150" s="126">
        <f t="shared" ref="BO150" si="1382">G150/G157</f>
        <v>7.1589205397301348E-2</v>
      </c>
      <c r="BP150" s="127">
        <f t="shared" ref="BP150" si="1383">H150/H157</f>
        <v>5.7671788305591123E-2</v>
      </c>
      <c r="BQ150" s="128">
        <f t="shared" ref="BQ150" si="1384">I150/I157</f>
        <v>6.1403098235596948E-2</v>
      </c>
      <c r="BR150" s="125">
        <f t="shared" ref="BR150" si="1385">J150/J157</f>
        <v>6.4314171883893004E-2</v>
      </c>
      <c r="BS150" s="126">
        <f t="shared" ref="BS150" si="1386">K150/K157</f>
        <v>4.4507962433646388E-2</v>
      </c>
      <c r="BT150" s="127">
        <f t="shared" ref="BT150" si="1387">L150/L157</f>
        <v>7.8305084745762712E-2</v>
      </c>
      <c r="BU150" s="125">
        <f t="shared" ref="BU150" si="1388">M150/M157</f>
        <v>3.4700315457413249E-2</v>
      </c>
      <c r="BV150" s="129">
        <f t="shared" ref="BV150" si="1389">N150/N157</f>
        <v>6.2645551932929672E-2</v>
      </c>
      <c r="BW150" s="130">
        <f t="shared" ref="BW150" si="1390">O150/O157</f>
        <v>5.5972614257401958E-2</v>
      </c>
      <c r="BX150" s="125">
        <f t="shared" ref="BX150" si="1391">P150/P157</f>
        <v>4.1409320606400901E-2</v>
      </c>
      <c r="BY150" s="126">
        <f t="shared" ref="BY150" si="1392">Q150/Q157</f>
        <v>9.6643656272316109E-2</v>
      </c>
      <c r="BZ150" s="127">
        <f t="shared" ref="BZ150" si="1393">R150/R157</f>
        <v>4.0939654438675629E-2</v>
      </c>
      <c r="CA150" s="128">
        <f t="shared" ref="CA150" si="1394">S150/S157</f>
        <v>7.5443454831225207E-2</v>
      </c>
      <c r="CB150" s="125">
        <f t="shared" ref="CB150" si="1395">T150/T157</f>
        <v>5.1667756703727925E-2</v>
      </c>
      <c r="CC150" s="126">
        <f t="shared" ref="CC150" si="1396">U150/U157</f>
        <v>0.10177404295051354</v>
      </c>
      <c r="CD150" s="127">
        <f t="shared" ref="CD150" si="1397">V150/V157</f>
        <v>9.8614843911515399E-2</v>
      </c>
      <c r="CE150" s="128">
        <f t="shared" ref="CE150" si="1398">W150/W157</f>
        <v>4.5858602641854283E-2</v>
      </c>
      <c r="CF150" s="125">
        <f t="shared" ref="CF150" si="1399">X150/X157</f>
        <v>5.2963430012610342E-2</v>
      </c>
      <c r="CG150" s="126">
        <f t="shared" ref="CG150" si="1400">Y150/Y157</f>
        <v>8.1685640103854609E-2</v>
      </c>
      <c r="CH150" s="127">
        <f t="shared" ref="CH150" si="1401">Z150/Z157</f>
        <v>4.8377114564709119E-2</v>
      </c>
      <c r="CI150" s="125">
        <f t="shared" ref="CI150" si="1402">AA150/AA157</f>
        <v>6.5552795965981792E-2</v>
      </c>
      <c r="CJ150" s="131">
        <f t="shared" ref="CJ150" si="1403">AB150/AB157</f>
        <v>5.7265298405562673E-2</v>
      </c>
      <c r="CK150" s="132">
        <f t="shared" ref="CK150" si="1404">AC150/AC157</f>
        <v>6.2069884741387173E-2</v>
      </c>
    </row>
    <row r="151" spans="1:89">
      <c r="A151" s="142" t="s">
        <v>37</v>
      </c>
      <c r="B151" s="199">
        <v>233</v>
      </c>
      <c r="C151" s="193">
        <v>907</v>
      </c>
      <c r="D151" s="194">
        <v>92</v>
      </c>
      <c r="E151" s="195">
        <v>416</v>
      </c>
      <c r="F151" s="192">
        <v>46</v>
      </c>
      <c r="G151" s="196">
        <v>144</v>
      </c>
      <c r="H151" s="194">
        <v>324</v>
      </c>
      <c r="I151" s="195">
        <v>983</v>
      </c>
      <c r="J151" s="192">
        <v>84</v>
      </c>
      <c r="K151" s="193">
        <v>53</v>
      </c>
      <c r="L151" s="194">
        <v>126</v>
      </c>
      <c r="M151" s="192">
        <v>158</v>
      </c>
      <c r="N151" s="197">
        <v>543</v>
      </c>
      <c r="O151" s="200">
        <v>605</v>
      </c>
      <c r="P151" s="192">
        <v>247</v>
      </c>
      <c r="Q151" s="193">
        <v>560</v>
      </c>
      <c r="R151" s="194">
        <v>316</v>
      </c>
      <c r="S151" s="195">
        <v>803</v>
      </c>
      <c r="T151" s="192">
        <v>55</v>
      </c>
      <c r="U151" s="196">
        <v>138</v>
      </c>
      <c r="V151" s="194">
        <v>841</v>
      </c>
      <c r="W151" s="201">
        <v>372</v>
      </c>
      <c r="X151" s="192">
        <v>307</v>
      </c>
      <c r="Y151" s="196">
        <v>296</v>
      </c>
      <c r="Z151" s="194">
        <v>957</v>
      </c>
      <c r="AA151" s="192">
        <v>1455</v>
      </c>
      <c r="AB151" s="168">
        <f t="shared" si="1023"/>
        <v>4171</v>
      </c>
      <c r="AC151" s="169">
        <f t="shared" si="940"/>
        <v>6890</v>
      </c>
      <c r="BI151" s="142" t="s">
        <v>37</v>
      </c>
      <c r="BJ151" s="125">
        <f>B151/B157</f>
        <v>8.4567363530778164E-3</v>
      </c>
      <c r="BK151" s="126">
        <f t="shared" ref="BK151" si="1405">C151/C157</f>
        <v>5.3541912632821723E-2</v>
      </c>
      <c r="BL151" s="127">
        <f t="shared" ref="BL151" si="1406">D151/D157</f>
        <v>1.0315057741899315E-2</v>
      </c>
      <c r="BM151" s="128">
        <f t="shared" ref="BM151" si="1407">E151/E157</f>
        <v>5.6652594307503745E-2</v>
      </c>
      <c r="BN151" s="125">
        <f t="shared" ref="BN151" si="1408">F151/F157</f>
        <v>1.2405609492988134E-2</v>
      </c>
      <c r="BO151" s="126">
        <f t="shared" ref="BO151" si="1409">G151/G157</f>
        <v>5.3973013493253376E-2</v>
      </c>
      <c r="BP151" s="127">
        <f t="shared" ref="BP151" si="1410">H151/H157</f>
        <v>1.7285531370038413E-2</v>
      </c>
      <c r="BQ151" s="128">
        <f t="shared" ref="BQ151" si="1411">I151/I157</f>
        <v>4.6005522534749849E-2</v>
      </c>
      <c r="BR151" s="125">
        <f t="shared" ref="BR151" si="1412">J151/J157</f>
        <v>4.7808764940239043E-2</v>
      </c>
      <c r="BS151" s="126">
        <f t="shared" ref="BS151" si="1413">K151/K157</f>
        <v>2.1641486320947326E-2</v>
      </c>
      <c r="BT151" s="127">
        <f t="shared" ref="BT151" si="1414">L151/L157</f>
        <v>4.2711864406779661E-2</v>
      </c>
      <c r="BU151" s="125">
        <f t="shared" ref="BU151" si="1415">M151/M157</f>
        <v>2.0767613038906414E-2</v>
      </c>
      <c r="BV151" s="129">
        <f t="shared" ref="BV151" si="1416">N151/N157</f>
        <v>4.2151839776432234E-2</v>
      </c>
      <c r="BW151" s="130">
        <f t="shared" ref="BW151" si="1417">O151/O157</f>
        <v>3.6334154104858567E-2</v>
      </c>
      <c r="BX151" s="125">
        <f t="shared" ref="BX151" si="1418">P151/P157</f>
        <v>3.4671532846715328E-2</v>
      </c>
      <c r="BY151" s="126">
        <f t="shared" ref="BY151" si="1419">Q151/Q157</f>
        <v>6.6650797429183534E-2</v>
      </c>
      <c r="BZ151" s="127">
        <f t="shared" ref="BZ151" si="1420">R151/R157</f>
        <v>2.6895906034556133E-2</v>
      </c>
      <c r="CA151" s="128">
        <f t="shared" ref="CA151" si="1421">S151/S157</f>
        <v>6.0100291894319285E-2</v>
      </c>
      <c r="CB151" s="125">
        <f t="shared" ref="CB151" si="1422">T151/T157</f>
        <v>3.5971223021582732E-2</v>
      </c>
      <c r="CC151" s="126">
        <f t="shared" ref="CC151" si="1423">U151/U157</f>
        <v>6.4425770308123242E-2</v>
      </c>
      <c r="CD151" s="127">
        <f t="shared" ref="CD151" si="1424">V151/V157</f>
        <v>8.6934050031010957E-2</v>
      </c>
      <c r="CE151" s="128">
        <f t="shared" ref="CE151" si="1425">W151/W157</f>
        <v>3.0904710476032233E-2</v>
      </c>
      <c r="CF151" s="125">
        <f t="shared" ref="CF151" si="1426">X151/X157</f>
        <v>4.3015272523469247E-2</v>
      </c>
      <c r="CG151" s="126">
        <f t="shared" ref="CG151" si="1427">Y151/Y157</f>
        <v>5.9117235869782306E-2</v>
      </c>
      <c r="CH151" s="127">
        <f t="shared" ref="CH151" si="1428">Z151/Z157</f>
        <v>3.2904689863842665E-2</v>
      </c>
      <c r="CI151" s="125">
        <f t="shared" ref="CI151" si="1429">AA151/AA157</f>
        <v>5.4752765861368256E-2</v>
      </c>
      <c r="CJ151" s="131">
        <f t="shared" ref="CJ151" si="1430">AB151/AB157</f>
        <v>2.9206842705991918E-2</v>
      </c>
      <c r="CK151" s="132">
        <f t="shared" ref="CK151" si="1431">AC151/AC157</f>
        <v>4.8334256992332458E-2</v>
      </c>
    </row>
    <row r="152" spans="1:89">
      <c r="A152" s="133" t="s">
        <v>38</v>
      </c>
      <c r="B152" s="202">
        <v>0</v>
      </c>
      <c r="C152" s="186">
        <v>491</v>
      </c>
      <c r="D152" s="187">
        <v>0</v>
      </c>
      <c r="E152" s="188">
        <v>177</v>
      </c>
      <c r="F152" s="185">
        <v>2</v>
      </c>
      <c r="G152" s="189">
        <v>65</v>
      </c>
      <c r="H152" s="187">
        <v>8</v>
      </c>
      <c r="I152" s="188">
        <v>590</v>
      </c>
      <c r="J152" s="185">
        <v>44</v>
      </c>
      <c r="K152" s="186">
        <v>39</v>
      </c>
      <c r="L152" s="187">
        <v>50</v>
      </c>
      <c r="M152" s="185">
        <v>18</v>
      </c>
      <c r="N152" s="190">
        <v>63</v>
      </c>
      <c r="O152" s="203">
        <v>117</v>
      </c>
      <c r="P152" s="185">
        <v>53</v>
      </c>
      <c r="Q152" s="186">
        <v>77</v>
      </c>
      <c r="R152" s="187">
        <v>56</v>
      </c>
      <c r="S152" s="188">
        <v>84</v>
      </c>
      <c r="T152" s="185">
        <v>7</v>
      </c>
      <c r="U152" s="189">
        <v>6</v>
      </c>
      <c r="V152" s="187">
        <v>180</v>
      </c>
      <c r="W152" s="204">
        <v>23</v>
      </c>
      <c r="X152" s="185">
        <v>53</v>
      </c>
      <c r="Y152" s="189">
        <v>25</v>
      </c>
      <c r="Z152" s="187">
        <v>52</v>
      </c>
      <c r="AA152" s="185">
        <v>92</v>
      </c>
      <c r="AB152" s="168">
        <f t="shared" si="1023"/>
        <v>568</v>
      </c>
      <c r="AC152" s="169">
        <f t="shared" si="940"/>
        <v>1804</v>
      </c>
      <c r="BI152" s="133" t="s">
        <v>38</v>
      </c>
      <c r="BJ152" s="125">
        <f>B152/B157</f>
        <v>0</v>
      </c>
      <c r="BK152" s="126">
        <f t="shared" ref="BK152" si="1432">C152/C157</f>
        <v>2.898465171192444E-2</v>
      </c>
      <c r="BL152" s="127">
        <f t="shared" ref="BL152" si="1433">D152/D157</f>
        <v>0</v>
      </c>
      <c r="BM152" s="128">
        <f t="shared" ref="BM152" si="1434">E152/E157</f>
        <v>2.4104589404875393E-2</v>
      </c>
      <c r="BN152" s="125">
        <f t="shared" ref="BN152" si="1435">F152/F157</f>
        <v>5.3937432578209273E-4</v>
      </c>
      <c r="BO152" s="126">
        <f t="shared" ref="BO152" si="1436">G152/G157</f>
        <v>2.4362818590704646E-2</v>
      </c>
      <c r="BP152" s="127">
        <f t="shared" ref="BP152" si="1437">H152/H157</f>
        <v>4.2680324370465217E-4</v>
      </c>
      <c r="BQ152" s="128">
        <f t="shared" ref="BQ152" si="1438">I152/I157</f>
        <v>2.761267374923948E-2</v>
      </c>
      <c r="BR152" s="125">
        <f t="shared" ref="BR152" si="1439">J152/J157</f>
        <v>2.5042686397268071E-2</v>
      </c>
      <c r="BS152" s="126">
        <f t="shared" ref="BS152" si="1440">K152/K157</f>
        <v>1.5924867292772562E-2</v>
      </c>
      <c r="BT152" s="127">
        <f t="shared" ref="BT152" si="1441">L152/L157</f>
        <v>1.6949152542372881E-2</v>
      </c>
      <c r="BU152" s="125">
        <f t="shared" ref="BU152" si="1442">M152/M157</f>
        <v>2.3659305993690852E-3</v>
      </c>
      <c r="BV152" s="129">
        <f t="shared" ref="BV152" si="1443">N152/N157</f>
        <v>4.8905449464368891E-3</v>
      </c>
      <c r="BW152" s="130">
        <f t="shared" ref="BW152" si="1444">O152/O157</f>
        <v>7.0266050087081861E-3</v>
      </c>
      <c r="BX152" s="125">
        <f t="shared" ref="BX152" si="1445">P152/P157</f>
        <v>7.4396406513194836E-3</v>
      </c>
      <c r="BY152" s="126">
        <f t="shared" ref="BY152" si="1446">Q152/Q157</f>
        <v>9.1644846465127345E-3</v>
      </c>
      <c r="BZ152" s="127">
        <f t="shared" ref="BZ152" si="1447">R152/R157</f>
        <v>4.7663630947314666E-3</v>
      </c>
      <c r="CA152" s="128">
        <f t="shared" ref="CA152" si="1448">S152/S157</f>
        <v>6.2869545692687675E-3</v>
      </c>
      <c r="CB152" s="125">
        <f t="shared" ref="CB152" si="1449">T152/T157</f>
        <v>4.5781556572923477E-3</v>
      </c>
      <c r="CC152" s="126">
        <f t="shared" ref="CC152" si="1450">U152/U157</f>
        <v>2.8011204481792717E-3</v>
      </c>
      <c r="CD152" s="127">
        <f t="shared" ref="CD152" si="1451">V152/V157</f>
        <v>1.8606574322927436E-2</v>
      </c>
      <c r="CE152" s="128">
        <f t="shared" ref="CE152" si="1452">W152/W157</f>
        <v>1.9107751100772617E-3</v>
      </c>
      <c r="CF152" s="125">
        <f t="shared" ref="CF152" si="1453">X152/X157</f>
        <v>7.4260893933025081E-3</v>
      </c>
      <c r="CG152" s="126">
        <f t="shared" ref="CG152" si="1454">Y152/Y157</f>
        <v>4.9930097862991808E-3</v>
      </c>
      <c r="CH152" s="127">
        <f t="shared" ref="CH152" si="1455">Z152/Z157</f>
        <v>1.7879246321001237E-3</v>
      </c>
      <c r="CI152" s="125">
        <f t="shared" ref="CI152" si="1456">AA152/AA157</f>
        <v>3.4620305561827349E-3</v>
      </c>
      <c r="CJ152" s="131">
        <f t="shared" ref="CJ152" si="1457">AB152/AB157</f>
        <v>3.9773403637025674E-3</v>
      </c>
      <c r="CK152" s="132">
        <f t="shared" ref="CK152" si="1458">AC152/AC157</f>
        <v>1.2655297476657149E-2</v>
      </c>
    </row>
    <row r="153" spans="1:89">
      <c r="A153" s="142" t="s">
        <v>39</v>
      </c>
      <c r="B153" s="199">
        <v>0</v>
      </c>
      <c r="C153" s="193">
        <v>57</v>
      </c>
      <c r="D153" s="194">
        <v>0</v>
      </c>
      <c r="E153" s="195">
        <v>25</v>
      </c>
      <c r="F153" s="192">
        <v>0</v>
      </c>
      <c r="G153" s="196">
        <v>1</v>
      </c>
      <c r="H153" s="194">
        <v>0</v>
      </c>
      <c r="I153" s="195">
        <v>0</v>
      </c>
      <c r="J153" s="192">
        <v>0</v>
      </c>
      <c r="K153" s="196">
        <v>0</v>
      </c>
      <c r="L153" s="194">
        <v>0</v>
      </c>
      <c r="M153" s="192">
        <v>0</v>
      </c>
      <c r="N153" s="197">
        <v>0</v>
      </c>
      <c r="O153" s="200">
        <v>0</v>
      </c>
      <c r="P153" s="192">
        <v>0</v>
      </c>
      <c r="Q153" s="196">
        <v>0</v>
      </c>
      <c r="R153" s="194">
        <v>0</v>
      </c>
      <c r="S153" s="195">
        <v>0</v>
      </c>
      <c r="T153" s="192">
        <v>0</v>
      </c>
      <c r="U153" s="196">
        <v>0</v>
      </c>
      <c r="V153" s="194">
        <v>0</v>
      </c>
      <c r="W153" s="195">
        <v>0</v>
      </c>
      <c r="X153" s="192">
        <v>0</v>
      </c>
      <c r="Y153" s="196">
        <v>0</v>
      </c>
      <c r="Z153" s="194">
        <v>0</v>
      </c>
      <c r="AA153" s="192">
        <v>0</v>
      </c>
      <c r="AB153" s="168">
        <f t="shared" si="1023"/>
        <v>0</v>
      </c>
      <c r="AC153" s="169">
        <f t="shared" si="940"/>
        <v>83</v>
      </c>
      <c r="BI153" s="142" t="s">
        <v>39</v>
      </c>
      <c r="BJ153" s="125">
        <f>B153/B157</f>
        <v>0</v>
      </c>
      <c r="BK153" s="126">
        <f t="shared" ref="BK153" si="1459">C153/C157</f>
        <v>3.3648170011806376E-3</v>
      </c>
      <c r="BL153" s="127">
        <f t="shared" ref="BL153" si="1460">D153/D157</f>
        <v>0</v>
      </c>
      <c r="BM153" s="128">
        <f t="shared" ref="BM153" si="1461">E153/E157</f>
        <v>3.4046030232874848E-3</v>
      </c>
      <c r="BN153" s="125">
        <f t="shared" ref="BN153" si="1462">F153/F157</f>
        <v>0</v>
      </c>
      <c r="BO153" s="126">
        <f t="shared" ref="BO153" si="1463">G153/G157</f>
        <v>3.7481259370314841E-4</v>
      </c>
      <c r="BP153" s="127">
        <f t="shared" ref="BP153" si="1464">H153/H157</f>
        <v>0</v>
      </c>
      <c r="BQ153" s="128">
        <f t="shared" ref="BQ153" si="1465">I153/I157</f>
        <v>0</v>
      </c>
      <c r="BR153" s="125">
        <f t="shared" ref="BR153" si="1466">J153/J157</f>
        <v>0</v>
      </c>
      <c r="BS153" s="126">
        <f t="shared" ref="BS153" si="1467">K153/K157</f>
        <v>0</v>
      </c>
      <c r="BT153" s="127">
        <f t="shared" ref="BT153" si="1468">L153/L157</f>
        <v>0</v>
      </c>
      <c r="BU153" s="125">
        <f t="shared" ref="BU153" si="1469">M153/M157</f>
        <v>0</v>
      </c>
      <c r="BV153" s="129">
        <f t="shared" ref="BV153" si="1470">N153/N157</f>
        <v>0</v>
      </c>
      <c r="BW153" s="130">
        <f t="shared" ref="BW153" si="1471">O153/O157</f>
        <v>0</v>
      </c>
      <c r="BX153" s="125">
        <f t="shared" ref="BX153" si="1472">P153/P157</f>
        <v>0</v>
      </c>
      <c r="BY153" s="126">
        <f t="shared" ref="BY153" si="1473">Q153/Q157</f>
        <v>0</v>
      </c>
      <c r="BZ153" s="127">
        <f t="shared" ref="BZ153" si="1474">R153/R157</f>
        <v>0</v>
      </c>
      <c r="CA153" s="128">
        <f t="shared" ref="CA153" si="1475">S153/S157</f>
        <v>0</v>
      </c>
      <c r="CB153" s="125">
        <f t="shared" ref="CB153" si="1476">T153/T157</f>
        <v>0</v>
      </c>
      <c r="CC153" s="126">
        <f t="shared" ref="CC153" si="1477">U153/U157</f>
        <v>0</v>
      </c>
      <c r="CD153" s="127">
        <f t="shared" ref="CD153" si="1478">V153/V157</f>
        <v>0</v>
      </c>
      <c r="CE153" s="128">
        <f t="shared" ref="CE153" si="1479">W153/W157</f>
        <v>0</v>
      </c>
      <c r="CF153" s="125">
        <f t="shared" ref="CF153" si="1480">X153/X157</f>
        <v>0</v>
      </c>
      <c r="CG153" s="126">
        <f t="shared" ref="CG153" si="1481">Y153/Y157</f>
        <v>0</v>
      </c>
      <c r="CH153" s="127">
        <f t="shared" ref="CH153" si="1482">Z153/Z157</f>
        <v>0</v>
      </c>
      <c r="CI153" s="125">
        <f t="shared" ref="CI153" si="1483">AA153/AA157</f>
        <v>0</v>
      </c>
      <c r="CJ153" s="131">
        <f t="shared" ref="CJ153" si="1484">AB153/AB157</f>
        <v>0</v>
      </c>
      <c r="CK153" s="132">
        <f t="shared" ref="CK153" si="1485">AC153/AC157</f>
        <v>5.8225592603245195E-4</v>
      </c>
    </row>
    <row r="154" spans="1:89">
      <c r="A154" s="133" t="s">
        <v>40</v>
      </c>
      <c r="B154" s="57">
        <v>0</v>
      </c>
      <c r="C154" s="58">
        <v>0</v>
      </c>
      <c r="D154" s="135">
        <v>0</v>
      </c>
      <c r="E154" s="136">
        <v>0</v>
      </c>
      <c r="F154" s="134">
        <v>0</v>
      </c>
      <c r="G154" s="137">
        <v>0</v>
      </c>
      <c r="H154" s="135">
        <v>0</v>
      </c>
      <c r="I154" s="136">
        <v>0</v>
      </c>
      <c r="J154" s="134">
        <v>0</v>
      </c>
      <c r="K154" s="137">
        <v>0</v>
      </c>
      <c r="L154" s="135">
        <v>0</v>
      </c>
      <c r="M154" s="134">
        <v>0</v>
      </c>
      <c r="N154" s="138">
        <v>0</v>
      </c>
      <c r="O154" s="139">
        <v>0</v>
      </c>
      <c r="P154" s="134">
        <v>0</v>
      </c>
      <c r="Q154" s="137">
        <v>0</v>
      </c>
      <c r="R154" s="135">
        <v>0</v>
      </c>
      <c r="S154" s="136">
        <v>0</v>
      </c>
      <c r="T154" s="134">
        <v>0</v>
      </c>
      <c r="U154" s="137">
        <v>0</v>
      </c>
      <c r="V154" s="135">
        <v>0</v>
      </c>
      <c r="W154" s="136">
        <v>0</v>
      </c>
      <c r="X154" s="134">
        <v>0</v>
      </c>
      <c r="Y154" s="137">
        <v>0</v>
      </c>
      <c r="Z154" s="140">
        <v>0</v>
      </c>
      <c r="AA154" s="141">
        <v>0</v>
      </c>
      <c r="AB154" s="168"/>
      <c r="AC154" s="169">
        <f t="shared" si="940"/>
        <v>0</v>
      </c>
      <c r="BI154" s="133" t="s">
        <v>40</v>
      </c>
      <c r="BJ154" s="125">
        <f>B154/B157</f>
        <v>0</v>
      </c>
      <c r="BK154" s="126">
        <f t="shared" ref="BK154" si="1486">C154/C157</f>
        <v>0</v>
      </c>
      <c r="BL154" s="127">
        <f t="shared" ref="BL154" si="1487">D154/D157</f>
        <v>0</v>
      </c>
      <c r="BM154" s="128">
        <f t="shared" ref="BM154" si="1488">E154/E157</f>
        <v>0</v>
      </c>
      <c r="BN154" s="125">
        <f t="shared" ref="BN154" si="1489">F154/F157</f>
        <v>0</v>
      </c>
      <c r="BO154" s="126">
        <f t="shared" ref="BO154" si="1490">G154/G157</f>
        <v>0</v>
      </c>
      <c r="BP154" s="127">
        <f t="shared" ref="BP154" si="1491">H154/H157</f>
        <v>0</v>
      </c>
      <c r="BQ154" s="128">
        <f t="shared" ref="BQ154" si="1492">I154/I157</f>
        <v>0</v>
      </c>
      <c r="BR154" s="125">
        <f t="shared" ref="BR154" si="1493">J154/J157</f>
        <v>0</v>
      </c>
      <c r="BS154" s="126">
        <f t="shared" ref="BS154" si="1494">K154/K157</f>
        <v>0</v>
      </c>
      <c r="BT154" s="127">
        <f t="shared" ref="BT154" si="1495">L154/L157</f>
        <v>0</v>
      </c>
      <c r="BU154" s="125">
        <f t="shared" ref="BU154" si="1496">M154/M157</f>
        <v>0</v>
      </c>
      <c r="BV154" s="129">
        <f t="shared" ref="BV154" si="1497">N154/N157</f>
        <v>0</v>
      </c>
      <c r="BW154" s="130">
        <f t="shared" ref="BW154" si="1498">O154/O157</f>
        <v>0</v>
      </c>
      <c r="BX154" s="125">
        <f t="shared" ref="BX154" si="1499">P154/P157</f>
        <v>0</v>
      </c>
      <c r="BY154" s="126">
        <f t="shared" ref="BY154" si="1500">Q154/Q157</f>
        <v>0</v>
      </c>
      <c r="BZ154" s="127">
        <f t="shared" ref="BZ154" si="1501">R154/R157</f>
        <v>0</v>
      </c>
      <c r="CA154" s="128">
        <f t="shared" ref="CA154" si="1502">S154/S157</f>
        <v>0</v>
      </c>
      <c r="CB154" s="125">
        <f t="shared" ref="CB154" si="1503">T154/T157</f>
        <v>0</v>
      </c>
      <c r="CC154" s="126">
        <f t="shared" ref="CC154" si="1504">U154/U157</f>
        <v>0</v>
      </c>
      <c r="CD154" s="127">
        <f t="shared" ref="CD154" si="1505">V154/V157</f>
        <v>0</v>
      </c>
      <c r="CE154" s="128">
        <f t="shared" ref="CE154" si="1506">W154/W157</f>
        <v>0</v>
      </c>
      <c r="CF154" s="125">
        <f t="shared" ref="CF154" si="1507">X154/X157</f>
        <v>0</v>
      </c>
      <c r="CG154" s="126">
        <f t="shared" ref="CG154" si="1508">Y154/Y157</f>
        <v>0</v>
      </c>
      <c r="CH154" s="127">
        <f t="shared" ref="CH154" si="1509">Z154/Z157</f>
        <v>0</v>
      </c>
      <c r="CI154" s="125">
        <f t="shared" ref="CI154" si="1510">AA154/AA157</f>
        <v>0</v>
      </c>
      <c r="CJ154" s="131">
        <f t="shared" ref="CJ154" si="1511">AB154/AB157</f>
        <v>0</v>
      </c>
      <c r="CK154" s="132">
        <f t="shared" ref="CK154" si="1512">AC154/AC157</f>
        <v>0</v>
      </c>
    </row>
    <row r="155" spans="1:89">
      <c r="A155" s="142" t="s">
        <v>41</v>
      </c>
      <c r="B155" s="55"/>
      <c r="C155" s="56"/>
      <c r="D155" s="148"/>
      <c r="E155" s="145"/>
      <c r="F155" s="146"/>
      <c r="G155" s="147"/>
      <c r="H155" s="148"/>
      <c r="I155" s="145"/>
      <c r="J155" s="146"/>
      <c r="K155" s="147"/>
      <c r="L155" s="148"/>
      <c r="M155" s="146"/>
      <c r="N155" s="150"/>
      <c r="O155" s="149"/>
      <c r="P155" s="146"/>
      <c r="Q155" s="147"/>
      <c r="R155" s="148"/>
      <c r="S155" s="145"/>
      <c r="T155" s="146"/>
      <c r="U155" s="147"/>
      <c r="V155" s="148"/>
      <c r="W155" s="145"/>
      <c r="X155" s="146"/>
      <c r="Y155" s="147"/>
      <c r="Z155" s="144"/>
      <c r="AA155" s="143"/>
      <c r="AB155" s="168"/>
      <c r="AC155" s="169"/>
      <c r="BI155" s="142" t="s">
        <v>41</v>
      </c>
      <c r="BJ155" s="125">
        <f>B155/B157</f>
        <v>0</v>
      </c>
      <c r="BK155" s="126">
        <f t="shared" ref="BK155" si="1513">C155/C157</f>
        <v>0</v>
      </c>
      <c r="BL155" s="127">
        <f t="shared" ref="BL155" si="1514">D155/D157</f>
        <v>0</v>
      </c>
      <c r="BM155" s="128">
        <f t="shared" ref="BM155" si="1515">E155/E157</f>
        <v>0</v>
      </c>
      <c r="BN155" s="125">
        <f t="shared" ref="BN155" si="1516">F155/F157</f>
        <v>0</v>
      </c>
      <c r="BO155" s="126">
        <f t="shared" ref="BO155" si="1517">G155/G157</f>
        <v>0</v>
      </c>
      <c r="BP155" s="127">
        <f t="shared" ref="BP155" si="1518">H155/H157</f>
        <v>0</v>
      </c>
      <c r="BQ155" s="128">
        <f t="shared" ref="BQ155" si="1519">I155/I157</f>
        <v>0</v>
      </c>
      <c r="BR155" s="125">
        <f t="shared" ref="BR155" si="1520">J155/J157</f>
        <v>0</v>
      </c>
      <c r="BS155" s="126">
        <f t="shared" ref="BS155" si="1521">K155/K157</f>
        <v>0</v>
      </c>
      <c r="BT155" s="127">
        <f t="shared" ref="BT155" si="1522">L155/L157</f>
        <v>0</v>
      </c>
      <c r="BU155" s="125">
        <f t="shared" ref="BU155" si="1523">M155/M157</f>
        <v>0</v>
      </c>
      <c r="BV155" s="129">
        <f t="shared" ref="BV155" si="1524">N155/N157</f>
        <v>0</v>
      </c>
      <c r="BW155" s="130">
        <f t="shared" ref="BW155" si="1525">O155/O157</f>
        <v>0</v>
      </c>
      <c r="BX155" s="125">
        <f t="shared" ref="BX155" si="1526">P155/P157</f>
        <v>0</v>
      </c>
      <c r="BY155" s="126">
        <f t="shared" ref="BY155" si="1527">Q155/Q157</f>
        <v>0</v>
      </c>
      <c r="BZ155" s="127">
        <f t="shared" ref="BZ155" si="1528">R155/R157</f>
        <v>0</v>
      </c>
      <c r="CA155" s="128">
        <f t="shared" ref="CA155" si="1529">S155/S157</f>
        <v>0</v>
      </c>
      <c r="CB155" s="125">
        <f t="shared" ref="CB155" si="1530">T155/T157</f>
        <v>0</v>
      </c>
      <c r="CC155" s="126">
        <f t="shared" ref="CC155" si="1531">U155/U157</f>
        <v>0</v>
      </c>
      <c r="CD155" s="127">
        <f t="shared" ref="CD155" si="1532">V155/V157</f>
        <v>0</v>
      </c>
      <c r="CE155" s="128">
        <f t="shared" ref="CE155" si="1533">W155/W157</f>
        <v>0</v>
      </c>
      <c r="CF155" s="125">
        <f t="shared" ref="CF155" si="1534">X155/X157</f>
        <v>0</v>
      </c>
      <c r="CG155" s="126">
        <f t="shared" ref="CG155" si="1535">Y155/Y157</f>
        <v>0</v>
      </c>
      <c r="CH155" s="127">
        <f t="shared" ref="CH155" si="1536">Z155/Z157</f>
        <v>0</v>
      </c>
      <c r="CI155" s="125">
        <f t="shared" ref="CI155" si="1537">AA155/AA157</f>
        <v>0</v>
      </c>
      <c r="CJ155" s="131">
        <f t="shared" ref="CJ155" si="1538">AB155/AB157</f>
        <v>0</v>
      </c>
      <c r="CK155" s="132">
        <f t="shared" ref="CK155" si="1539">AC155/AC157</f>
        <v>0</v>
      </c>
    </row>
    <row r="156" spans="1:89" ht="14.1" thickBot="1">
      <c r="A156" s="133" t="s">
        <v>19</v>
      </c>
      <c r="B156" s="57"/>
      <c r="C156" s="58"/>
      <c r="D156" s="135"/>
      <c r="E156" s="136"/>
      <c r="F156" s="134"/>
      <c r="G156" s="137"/>
      <c r="H156" s="135"/>
      <c r="I156" s="136"/>
      <c r="J156" s="134"/>
      <c r="K156" s="137"/>
      <c r="L156" s="135"/>
      <c r="M156" s="134"/>
      <c r="N156" s="138"/>
      <c r="O156" s="139"/>
      <c r="P156" s="134"/>
      <c r="Q156" s="137"/>
      <c r="R156" s="135"/>
      <c r="S156" s="136"/>
      <c r="T156" s="134"/>
      <c r="U156" s="137"/>
      <c r="V156" s="135"/>
      <c r="W156" s="136"/>
      <c r="X156" s="134"/>
      <c r="Y156" s="137"/>
      <c r="Z156" s="140"/>
      <c r="AA156" s="141"/>
      <c r="AB156" s="168"/>
      <c r="AC156" s="169"/>
      <c r="BI156" s="133" t="s">
        <v>45</v>
      </c>
      <c r="BJ156" s="125">
        <f>B156/B157</f>
        <v>0</v>
      </c>
      <c r="BK156" s="126">
        <f t="shared" ref="BK156" si="1540">C156/C157</f>
        <v>0</v>
      </c>
      <c r="BL156" s="127">
        <f t="shared" ref="BL156" si="1541">D156/D157</f>
        <v>0</v>
      </c>
      <c r="BM156" s="128">
        <f t="shared" ref="BM156" si="1542">E156/E157</f>
        <v>0</v>
      </c>
      <c r="BN156" s="125">
        <f t="shared" ref="BN156" si="1543">F156/F157</f>
        <v>0</v>
      </c>
      <c r="BO156" s="126">
        <f t="shared" ref="BO156" si="1544">G156/G157</f>
        <v>0</v>
      </c>
      <c r="BP156" s="127">
        <f t="shared" ref="BP156" si="1545">H156/H157</f>
        <v>0</v>
      </c>
      <c r="BQ156" s="128">
        <f t="shared" ref="BQ156" si="1546">I156/I157</f>
        <v>0</v>
      </c>
      <c r="BR156" s="125">
        <f t="shared" ref="BR156" si="1547">J156/J157</f>
        <v>0</v>
      </c>
      <c r="BS156" s="126">
        <f t="shared" ref="BS156" si="1548">K156/K157</f>
        <v>0</v>
      </c>
      <c r="BT156" s="127">
        <f t="shared" ref="BT156" si="1549">L156/L157</f>
        <v>0</v>
      </c>
      <c r="BU156" s="125">
        <f t="shared" ref="BU156" si="1550">M156/M157</f>
        <v>0</v>
      </c>
      <c r="BV156" s="129">
        <f t="shared" ref="BV156" si="1551">N156/N157</f>
        <v>0</v>
      </c>
      <c r="BW156" s="130">
        <f t="shared" ref="BW156" si="1552">O156/O157</f>
        <v>0</v>
      </c>
      <c r="BX156" s="125">
        <f t="shared" ref="BX156" si="1553">P156/P157</f>
        <v>0</v>
      </c>
      <c r="BY156" s="126">
        <f t="shared" ref="BY156" si="1554">Q156/Q157</f>
        <v>0</v>
      </c>
      <c r="BZ156" s="127">
        <f t="shared" ref="BZ156" si="1555">R156/R157</f>
        <v>0</v>
      </c>
      <c r="CA156" s="128">
        <f t="shared" ref="CA156" si="1556">S156/S157</f>
        <v>0</v>
      </c>
      <c r="CB156" s="125">
        <f t="shared" ref="CB156" si="1557">T156/T157</f>
        <v>0</v>
      </c>
      <c r="CC156" s="126">
        <f t="shared" ref="CC156" si="1558">U156/U157</f>
        <v>0</v>
      </c>
      <c r="CD156" s="127">
        <f t="shared" ref="CD156" si="1559">V156/V157</f>
        <v>0</v>
      </c>
      <c r="CE156" s="128">
        <f t="shared" ref="CE156" si="1560">W156/W157</f>
        <v>0</v>
      </c>
      <c r="CF156" s="125">
        <f t="shared" ref="CF156" si="1561">X156/X157</f>
        <v>0</v>
      </c>
      <c r="CG156" s="126">
        <f t="shared" ref="CG156" si="1562">Y156/Y157</f>
        <v>0</v>
      </c>
      <c r="CH156" s="127">
        <f t="shared" ref="CH156" si="1563">Z156/Z157</f>
        <v>0</v>
      </c>
      <c r="CI156" s="125">
        <f t="shared" ref="CI156" si="1564">AA156/AA157</f>
        <v>0</v>
      </c>
      <c r="CJ156" s="131">
        <f t="shared" ref="CJ156" si="1565">AB156/AB157</f>
        <v>0</v>
      </c>
      <c r="CK156" s="132">
        <f t="shared" ref="CK156" si="1566">AC156/AC157</f>
        <v>0</v>
      </c>
    </row>
    <row r="157" spans="1:89" ht="15" thickTop="1" thickBot="1">
      <c r="A157" s="294" t="s">
        <v>42</v>
      </c>
      <c r="B157" s="17">
        <f t="shared" ref="B157" si="1567">SUM(B134:B156)</f>
        <v>27552</v>
      </c>
      <c r="C157" s="18">
        <f t="shared" ref="C157" si="1568">SUM(C134:C156)</f>
        <v>16940</v>
      </c>
      <c r="D157" s="17">
        <f t="shared" ref="D157" si="1569">SUM(D134:D156)</f>
        <v>8919</v>
      </c>
      <c r="E157" s="18">
        <f t="shared" ref="E157" si="1570">SUM(E134:E156)</f>
        <v>7343</v>
      </c>
      <c r="F157" s="17">
        <f t="shared" ref="F157" si="1571">SUM(F134:F156)</f>
        <v>3708</v>
      </c>
      <c r="G157" s="18">
        <f t="shared" ref="G157" si="1572">SUM(G134:G156)</f>
        <v>2668</v>
      </c>
      <c r="H157" s="17">
        <f t="shared" ref="H157" si="1573">SUM(H134:H156)</f>
        <v>18744</v>
      </c>
      <c r="I157" s="18">
        <f t="shared" ref="I157" si="1574">SUM(I134:I156)</f>
        <v>21367</v>
      </c>
      <c r="J157" s="17">
        <f t="shared" ref="J157" si="1575">SUM(J134:J156)</f>
        <v>1757</v>
      </c>
      <c r="K157" s="18">
        <f t="shared" ref="K157" si="1576">SUM(K134:K156)</f>
        <v>2449</v>
      </c>
      <c r="L157" s="17">
        <f t="shared" ref="L157" si="1577">SUM(L134:L156)</f>
        <v>2950</v>
      </c>
      <c r="M157" s="18">
        <f t="shared" ref="M157" si="1578">SUM(M134:M156)</f>
        <v>7608</v>
      </c>
      <c r="N157" s="17">
        <f t="shared" ref="N157" si="1579">SUM(N134:N156)</f>
        <v>12882</v>
      </c>
      <c r="O157" s="18">
        <f t="shared" ref="O157" si="1580">SUM(O134:O156)</f>
        <v>16651</v>
      </c>
      <c r="P157" s="17">
        <f t="shared" ref="P157" si="1581">SUM(P134:P156)</f>
        <v>7124</v>
      </c>
      <c r="Q157" s="18">
        <f t="shared" ref="Q157" si="1582">SUM(Q134:Q156)</f>
        <v>8402</v>
      </c>
      <c r="R157" s="17">
        <f t="shared" ref="R157" si="1583">SUM(R134:R156)</f>
        <v>11749</v>
      </c>
      <c r="S157" s="18">
        <f t="shared" ref="S157" si="1584">SUM(S134:S156)</f>
        <v>13361</v>
      </c>
      <c r="T157" s="17">
        <f t="shared" ref="T157" si="1585">SUM(T134:T156)</f>
        <v>1529</v>
      </c>
      <c r="U157" s="18">
        <f t="shared" ref="U157" si="1586">SUM(U134:U156)</f>
        <v>2142</v>
      </c>
      <c r="V157" s="17">
        <f t="shared" ref="V157" si="1587">SUM(V134:V156)</f>
        <v>9674</v>
      </c>
      <c r="W157" s="18">
        <f t="shared" ref="W157" si="1588">SUM(W134:W156)</f>
        <v>12037</v>
      </c>
      <c r="X157" s="17">
        <f t="shared" ref="X157" si="1589">SUM(X134:X156)</f>
        <v>7137</v>
      </c>
      <c r="Y157" s="18">
        <f t="shared" ref="Y157" si="1590">SUM(Y134:Y156)</f>
        <v>5007</v>
      </c>
      <c r="Z157" s="17">
        <f t="shared" ref="Z157" si="1591">SUM(Z134:Z156)</f>
        <v>29084</v>
      </c>
      <c r="AA157" s="18">
        <f t="shared" ref="AA157" si="1592">SUM(AA134:AA156)</f>
        <v>26574</v>
      </c>
      <c r="AB157" s="170">
        <f t="shared" ref="AB157:AC157" si="1593">SUM(AB133:AB156)</f>
        <v>142809</v>
      </c>
      <c r="AC157" s="171">
        <f t="shared" si="1593"/>
        <v>142549</v>
      </c>
      <c r="BI157" s="294" t="s">
        <v>42</v>
      </c>
      <c r="BJ157" s="151">
        <f>SUM(BJ133:BJ156)</f>
        <v>1.0000000000000002</v>
      </c>
      <c r="BK157" s="152">
        <f t="shared" ref="BK157:CK157" si="1594">SUM(BK133:BK156)</f>
        <v>1</v>
      </c>
      <c r="BL157" s="151">
        <f t="shared" si="1594"/>
        <v>0.99999999999999989</v>
      </c>
      <c r="BM157" s="152">
        <f t="shared" si="1594"/>
        <v>1</v>
      </c>
      <c r="BN157" s="151">
        <f t="shared" si="1594"/>
        <v>0.99999999999999989</v>
      </c>
      <c r="BO157" s="152">
        <f t="shared" si="1594"/>
        <v>1</v>
      </c>
      <c r="BP157" s="151">
        <f t="shared" si="1594"/>
        <v>1</v>
      </c>
      <c r="BQ157" s="152">
        <f t="shared" si="1594"/>
        <v>1</v>
      </c>
      <c r="BR157" s="151">
        <f t="shared" si="1594"/>
        <v>0.99999999999999989</v>
      </c>
      <c r="BS157" s="152">
        <f t="shared" si="1594"/>
        <v>1</v>
      </c>
      <c r="BT157" s="151">
        <f t="shared" si="1594"/>
        <v>1</v>
      </c>
      <c r="BU157" s="152">
        <f t="shared" si="1594"/>
        <v>1</v>
      </c>
      <c r="BV157" s="151">
        <f t="shared" si="1594"/>
        <v>0.99999999999999989</v>
      </c>
      <c r="BW157" s="152">
        <f t="shared" si="1594"/>
        <v>1</v>
      </c>
      <c r="BX157" s="151">
        <f t="shared" si="1594"/>
        <v>1</v>
      </c>
      <c r="BY157" s="152">
        <f t="shared" si="1594"/>
        <v>1</v>
      </c>
      <c r="BZ157" s="151">
        <f t="shared" si="1594"/>
        <v>0.99999999999999978</v>
      </c>
      <c r="CA157" s="152">
        <f t="shared" si="1594"/>
        <v>1</v>
      </c>
      <c r="CB157" s="151">
        <f t="shared" si="1594"/>
        <v>1</v>
      </c>
      <c r="CC157" s="152">
        <f t="shared" si="1594"/>
        <v>0.99999999999999989</v>
      </c>
      <c r="CD157" s="151">
        <f t="shared" si="1594"/>
        <v>1</v>
      </c>
      <c r="CE157" s="152">
        <f t="shared" si="1594"/>
        <v>1</v>
      </c>
      <c r="CF157" s="151">
        <f t="shared" si="1594"/>
        <v>1.0000000000000002</v>
      </c>
      <c r="CG157" s="152">
        <f t="shared" si="1594"/>
        <v>0.99999999999999989</v>
      </c>
      <c r="CH157" s="151">
        <f t="shared" si="1594"/>
        <v>1</v>
      </c>
      <c r="CI157" s="152">
        <f t="shared" si="1594"/>
        <v>0.99999999999999978</v>
      </c>
      <c r="CJ157" s="151">
        <f t="shared" si="1594"/>
        <v>1</v>
      </c>
      <c r="CK157" s="152">
        <f t="shared" si="1594"/>
        <v>1</v>
      </c>
    </row>
    <row r="158" spans="1:89" ht="14.1" thickTop="1">
      <c r="A158" s="183"/>
    </row>
    <row r="160" spans="1:89">
      <c r="A160" s="318">
        <f>+A129+1</f>
        <v>43836</v>
      </c>
      <c r="B160" s="318"/>
      <c r="C160" s="318"/>
      <c r="D160" s="318"/>
      <c r="BI160" s="313">
        <f>+BI129+1</f>
        <v>43836</v>
      </c>
      <c r="BJ160" s="313"/>
      <c r="BK160" s="313"/>
      <c r="BL160" s="313"/>
    </row>
    <row r="161" spans="1:89" ht="14.1" thickBot="1">
      <c r="AE161" t="s">
        <v>49</v>
      </c>
    </row>
    <row r="162" spans="1:89" ht="15" thickTop="1" thickBot="1">
      <c r="A162" s="314" t="s">
        <v>2</v>
      </c>
      <c r="B162" s="311" t="s">
        <v>3</v>
      </c>
      <c r="C162" s="312"/>
      <c r="D162" s="311" t="s">
        <v>4</v>
      </c>
      <c r="E162" s="312"/>
      <c r="F162" s="311" t="s">
        <v>5</v>
      </c>
      <c r="G162" s="312"/>
      <c r="H162" s="311" t="s">
        <v>6</v>
      </c>
      <c r="I162" s="312"/>
      <c r="J162" s="311" t="s">
        <v>7</v>
      </c>
      <c r="K162" s="312"/>
      <c r="L162" s="311" t="s">
        <v>8</v>
      </c>
      <c r="M162" s="312"/>
      <c r="N162" s="311" t="s">
        <v>9</v>
      </c>
      <c r="O162" s="312"/>
      <c r="P162" s="311" t="s">
        <v>10</v>
      </c>
      <c r="Q162" s="312"/>
      <c r="R162" s="311" t="s">
        <v>11</v>
      </c>
      <c r="S162" s="312"/>
      <c r="T162" s="311" t="s">
        <v>12</v>
      </c>
      <c r="U162" s="312"/>
      <c r="V162" s="311" t="s">
        <v>13</v>
      </c>
      <c r="W162" s="312"/>
      <c r="X162" s="311" t="s">
        <v>14</v>
      </c>
      <c r="Y162" s="312"/>
      <c r="Z162" s="297" t="s">
        <v>15</v>
      </c>
      <c r="AA162" s="298"/>
      <c r="AB162" s="316" t="s">
        <v>16</v>
      </c>
      <c r="AC162" s="317"/>
      <c r="AE162" s="309" t="s">
        <v>2</v>
      </c>
      <c r="AF162" s="303" t="s">
        <v>3</v>
      </c>
      <c r="AG162" s="304"/>
      <c r="AH162" s="303" t="s">
        <v>4</v>
      </c>
      <c r="AI162" s="304"/>
      <c r="AJ162" s="303" t="s">
        <v>5</v>
      </c>
      <c r="AK162" s="304"/>
      <c r="AL162" s="303" t="s">
        <v>6</v>
      </c>
      <c r="AM162" s="304"/>
      <c r="AN162" s="303" t="s">
        <v>7</v>
      </c>
      <c r="AO162" s="304"/>
      <c r="AP162" s="303" t="s">
        <v>8</v>
      </c>
      <c r="AQ162" s="304"/>
      <c r="AR162" s="303" t="s">
        <v>9</v>
      </c>
      <c r="AS162" s="304"/>
      <c r="AT162" s="303" t="s">
        <v>10</v>
      </c>
      <c r="AU162" s="304"/>
      <c r="AV162" s="303" t="s">
        <v>11</v>
      </c>
      <c r="AW162" s="304"/>
      <c r="AX162" s="303" t="s">
        <v>12</v>
      </c>
      <c r="AY162" s="304"/>
      <c r="AZ162" s="303" t="s">
        <v>13</v>
      </c>
      <c r="BA162" s="304"/>
      <c r="BB162" s="303" t="s">
        <v>14</v>
      </c>
      <c r="BC162" s="304"/>
      <c r="BD162" s="305" t="s">
        <v>15</v>
      </c>
      <c r="BE162" s="306"/>
      <c r="BF162" s="307" t="s">
        <v>16</v>
      </c>
      <c r="BG162" s="308"/>
      <c r="BI162" s="314" t="s">
        <v>2</v>
      </c>
      <c r="BJ162" s="311" t="s">
        <v>3</v>
      </c>
      <c r="BK162" s="312"/>
      <c r="BL162" s="311" t="s">
        <v>4</v>
      </c>
      <c r="BM162" s="312"/>
      <c r="BN162" s="311" t="s">
        <v>5</v>
      </c>
      <c r="BO162" s="312"/>
      <c r="BP162" s="311" t="s">
        <v>6</v>
      </c>
      <c r="BQ162" s="312"/>
      <c r="BR162" s="311" t="s">
        <v>7</v>
      </c>
      <c r="BS162" s="312"/>
      <c r="BT162" s="311" t="s">
        <v>8</v>
      </c>
      <c r="BU162" s="312"/>
      <c r="BV162" s="311" t="s">
        <v>9</v>
      </c>
      <c r="BW162" s="312"/>
      <c r="BX162" s="311" t="s">
        <v>10</v>
      </c>
      <c r="BY162" s="312"/>
      <c r="BZ162" s="311" t="s">
        <v>11</v>
      </c>
      <c r="CA162" s="312"/>
      <c r="CB162" s="311" t="s">
        <v>12</v>
      </c>
      <c r="CC162" s="312"/>
      <c r="CD162" s="311" t="s">
        <v>13</v>
      </c>
      <c r="CE162" s="312"/>
      <c r="CF162" s="311" t="s">
        <v>14</v>
      </c>
      <c r="CG162" s="312"/>
      <c r="CH162" s="297" t="s">
        <v>15</v>
      </c>
      <c r="CI162" s="298"/>
      <c r="CJ162" s="311" t="s">
        <v>16</v>
      </c>
      <c r="CK162" s="312"/>
    </row>
    <row r="163" spans="1:89" ht="15" thickTop="1" thickBot="1">
      <c r="A163" s="315"/>
      <c r="B163" s="112" t="s">
        <v>17</v>
      </c>
      <c r="C163" s="113" t="s">
        <v>18</v>
      </c>
      <c r="D163" s="114" t="s">
        <v>17</v>
      </c>
      <c r="E163" s="115" t="s">
        <v>18</v>
      </c>
      <c r="F163" s="112" t="s">
        <v>17</v>
      </c>
      <c r="G163" s="113" t="s">
        <v>18</v>
      </c>
      <c r="H163" s="114" t="s">
        <v>17</v>
      </c>
      <c r="I163" s="115" t="s">
        <v>18</v>
      </c>
      <c r="J163" s="112" t="s">
        <v>17</v>
      </c>
      <c r="K163" s="113" t="s">
        <v>18</v>
      </c>
      <c r="L163" s="114" t="s">
        <v>17</v>
      </c>
      <c r="M163" s="112" t="s">
        <v>18</v>
      </c>
      <c r="N163" s="116" t="s">
        <v>17</v>
      </c>
      <c r="O163" s="117" t="s">
        <v>18</v>
      </c>
      <c r="P163" s="112" t="s">
        <v>17</v>
      </c>
      <c r="Q163" s="113" t="s">
        <v>18</v>
      </c>
      <c r="R163" s="114" t="s">
        <v>17</v>
      </c>
      <c r="S163" s="115" t="s">
        <v>18</v>
      </c>
      <c r="T163" s="112" t="s">
        <v>17</v>
      </c>
      <c r="U163" s="113" t="s">
        <v>18</v>
      </c>
      <c r="V163" s="114" t="s">
        <v>17</v>
      </c>
      <c r="W163" s="115" t="s">
        <v>18</v>
      </c>
      <c r="X163" s="112" t="s">
        <v>17</v>
      </c>
      <c r="Y163" s="113" t="s">
        <v>18</v>
      </c>
      <c r="Z163" s="25" t="s">
        <v>17</v>
      </c>
      <c r="AA163" s="118" t="s">
        <v>18</v>
      </c>
      <c r="AB163" s="172" t="s">
        <v>17</v>
      </c>
      <c r="AC163" s="173" t="s">
        <v>18</v>
      </c>
      <c r="AE163" s="310"/>
      <c r="AF163" s="235" t="s">
        <v>17</v>
      </c>
      <c r="AG163" s="236" t="s">
        <v>18</v>
      </c>
      <c r="AH163" s="237" t="s">
        <v>17</v>
      </c>
      <c r="AI163" s="238" t="s">
        <v>18</v>
      </c>
      <c r="AJ163" s="235" t="s">
        <v>17</v>
      </c>
      <c r="AK163" s="236" t="s">
        <v>18</v>
      </c>
      <c r="AL163" s="237" t="s">
        <v>17</v>
      </c>
      <c r="AM163" s="238" t="s">
        <v>18</v>
      </c>
      <c r="AN163" s="235" t="s">
        <v>17</v>
      </c>
      <c r="AO163" s="236" t="s">
        <v>18</v>
      </c>
      <c r="AP163" s="237" t="s">
        <v>17</v>
      </c>
      <c r="AQ163" s="235" t="s">
        <v>18</v>
      </c>
      <c r="AR163" s="239" t="s">
        <v>17</v>
      </c>
      <c r="AS163" s="240" t="s">
        <v>18</v>
      </c>
      <c r="AT163" s="235" t="s">
        <v>17</v>
      </c>
      <c r="AU163" s="236" t="s">
        <v>18</v>
      </c>
      <c r="AV163" s="237" t="s">
        <v>17</v>
      </c>
      <c r="AW163" s="238" t="s">
        <v>18</v>
      </c>
      <c r="AX163" s="235" t="s">
        <v>17</v>
      </c>
      <c r="AY163" s="236" t="s">
        <v>18</v>
      </c>
      <c r="AZ163" s="237" t="s">
        <v>17</v>
      </c>
      <c r="BA163" s="238" t="s">
        <v>18</v>
      </c>
      <c r="BB163" s="235" t="s">
        <v>17</v>
      </c>
      <c r="BC163" s="236" t="s">
        <v>18</v>
      </c>
      <c r="BD163" s="241" t="s">
        <v>17</v>
      </c>
      <c r="BE163" s="242" t="s">
        <v>18</v>
      </c>
      <c r="BF163" s="243" t="s">
        <v>17</v>
      </c>
      <c r="BG163" s="244" t="s">
        <v>18</v>
      </c>
      <c r="BI163" s="315"/>
      <c r="BJ163" s="112" t="s">
        <v>17</v>
      </c>
      <c r="BK163" s="113" t="s">
        <v>18</v>
      </c>
      <c r="BL163" s="114" t="s">
        <v>17</v>
      </c>
      <c r="BM163" s="115" t="s">
        <v>18</v>
      </c>
      <c r="BN163" s="112" t="s">
        <v>17</v>
      </c>
      <c r="BO163" s="113" t="s">
        <v>18</v>
      </c>
      <c r="BP163" s="114" t="s">
        <v>17</v>
      </c>
      <c r="BQ163" s="115" t="s">
        <v>18</v>
      </c>
      <c r="BR163" s="112" t="s">
        <v>17</v>
      </c>
      <c r="BS163" s="113" t="s">
        <v>18</v>
      </c>
      <c r="BT163" s="114" t="s">
        <v>17</v>
      </c>
      <c r="BU163" s="112" t="s">
        <v>18</v>
      </c>
      <c r="BV163" s="116" t="s">
        <v>17</v>
      </c>
      <c r="BW163" s="117" t="s">
        <v>18</v>
      </c>
      <c r="BX163" s="112" t="s">
        <v>17</v>
      </c>
      <c r="BY163" s="113" t="s">
        <v>18</v>
      </c>
      <c r="BZ163" s="114" t="s">
        <v>17</v>
      </c>
      <c r="CA163" s="115" t="s">
        <v>18</v>
      </c>
      <c r="CB163" s="112" t="s">
        <v>17</v>
      </c>
      <c r="CC163" s="113" t="s">
        <v>18</v>
      </c>
      <c r="CD163" s="114" t="s">
        <v>17</v>
      </c>
      <c r="CE163" s="115" t="s">
        <v>18</v>
      </c>
      <c r="CF163" s="112" t="s">
        <v>17</v>
      </c>
      <c r="CG163" s="113" t="s">
        <v>18</v>
      </c>
      <c r="CH163" s="25" t="s">
        <v>17</v>
      </c>
      <c r="CI163" s="118" t="s">
        <v>18</v>
      </c>
      <c r="CJ163" s="116" t="s">
        <v>17</v>
      </c>
      <c r="CK163" s="117" t="s">
        <v>18</v>
      </c>
    </row>
    <row r="164" spans="1:89" ht="14.1" thickTop="1">
      <c r="A164" s="121" t="s">
        <v>19</v>
      </c>
      <c r="B164" s="122"/>
      <c r="C164" s="182"/>
      <c r="D164" s="123"/>
      <c r="E164" s="176"/>
      <c r="F164" s="122"/>
      <c r="G164" s="124"/>
      <c r="H164" s="123"/>
      <c r="I164" s="176"/>
      <c r="J164" s="122"/>
      <c r="K164" s="124"/>
      <c r="L164" s="123"/>
      <c r="M164" s="122"/>
      <c r="N164" s="175"/>
      <c r="O164" s="177"/>
      <c r="P164" s="122"/>
      <c r="Q164" s="124"/>
      <c r="R164" s="123"/>
      <c r="S164" s="176"/>
      <c r="T164" s="122"/>
      <c r="U164" s="124"/>
      <c r="V164" s="123"/>
      <c r="W164" s="176"/>
      <c r="X164" s="122"/>
      <c r="Y164" s="124"/>
      <c r="Z164" s="180"/>
      <c r="AA164" s="181"/>
      <c r="AB164" s="166">
        <f>B164+D164+F164+H164+J164+L164+N164+P164+R164+T164+V164+X164+Z164</f>
        <v>0</v>
      </c>
      <c r="AC164" s="167">
        <f>C164+E164+G164+I164+K164+M164+O164+Q164+S164+U164+W164+Y164+AA164</f>
        <v>0</v>
      </c>
      <c r="AE164" s="246" t="str">
        <f>$AE$9</f>
        <v>07:00 - 07:59</v>
      </c>
      <c r="AF164" s="247">
        <f>SUMIF($A$9:$A$32,$AE164,B$164:B$187)</f>
        <v>6812</v>
      </c>
      <c r="AG164" s="248">
        <f t="shared" ref="AG164:AV166" si="1595">SUMIF($A$9:$A$32,$AE164,C$164:C$187)</f>
        <v>811</v>
      </c>
      <c r="AH164" s="249">
        <f t="shared" si="1595"/>
        <v>1315</v>
      </c>
      <c r="AI164" s="250">
        <f t="shared" si="1595"/>
        <v>1301</v>
      </c>
      <c r="AJ164" s="247">
        <f t="shared" si="1595"/>
        <v>586</v>
      </c>
      <c r="AK164" s="251">
        <f t="shared" si="1595"/>
        <v>561</v>
      </c>
      <c r="AL164" s="249">
        <f t="shared" si="1595"/>
        <v>833</v>
      </c>
      <c r="AM164" s="250">
        <f t="shared" si="1595"/>
        <v>1382</v>
      </c>
      <c r="AN164" s="247">
        <f t="shared" si="1595"/>
        <v>381</v>
      </c>
      <c r="AO164" s="251">
        <f t="shared" si="1595"/>
        <v>850</v>
      </c>
      <c r="AP164" s="249">
        <f t="shared" si="1595"/>
        <v>355</v>
      </c>
      <c r="AQ164" s="247">
        <f t="shared" si="1595"/>
        <v>2191</v>
      </c>
      <c r="AR164" s="252">
        <f t="shared" si="1595"/>
        <v>1427</v>
      </c>
      <c r="AS164" s="253">
        <f t="shared" si="1595"/>
        <v>2810</v>
      </c>
      <c r="AT164" s="247">
        <f t="shared" si="1595"/>
        <v>1385</v>
      </c>
      <c r="AU164" s="251">
        <f t="shared" si="1595"/>
        <v>1304</v>
      </c>
      <c r="AV164" s="249">
        <f t="shared" si="1595"/>
        <v>1448</v>
      </c>
      <c r="AW164" s="250">
        <f t="shared" ref="AW164:BE166" si="1596">SUMIF($A$9:$A$32,$AE164,S$164:S$187)</f>
        <v>1538</v>
      </c>
      <c r="AX164" s="247">
        <f t="shared" si="1596"/>
        <v>222</v>
      </c>
      <c r="AY164" s="251">
        <f t="shared" si="1596"/>
        <v>1582</v>
      </c>
      <c r="AZ164" s="249">
        <f t="shared" si="1596"/>
        <v>547</v>
      </c>
      <c r="BA164" s="250">
        <f t="shared" si="1596"/>
        <v>2825</v>
      </c>
      <c r="BB164" s="247">
        <f t="shared" si="1596"/>
        <v>1057</v>
      </c>
      <c r="BC164" s="251">
        <f t="shared" si="1596"/>
        <v>1586</v>
      </c>
      <c r="BD164" s="20">
        <f t="shared" si="1596"/>
        <v>4678</v>
      </c>
      <c r="BE164" s="254">
        <f t="shared" si="1596"/>
        <v>1742</v>
      </c>
      <c r="BF164" s="255">
        <f>AF164+AH164+AJ164+AL164+AN164+AP164+AR164+AT164+AV164+AX164+AZ164+BB164+BD164</f>
        <v>21046</v>
      </c>
      <c r="BG164" s="256">
        <f>AG164+AI164+AK164+AM164+AO164+AQ164+AS164+AU164+AW164+AY164+BA164+BC164+BE164</f>
        <v>20483</v>
      </c>
      <c r="BI164" s="121" t="s">
        <v>19</v>
      </c>
      <c r="BJ164" s="125">
        <f>B164/B188</f>
        <v>0</v>
      </c>
      <c r="BK164" s="126">
        <f t="shared" ref="BK164" si="1597">C164/C188</f>
        <v>0</v>
      </c>
      <c r="BL164" s="127">
        <f t="shared" ref="BL164" si="1598">D164/D188</f>
        <v>0</v>
      </c>
      <c r="BM164" s="128">
        <f t="shared" ref="BM164" si="1599">E164/E188</f>
        <v>0</v>
      </c>
      <c r="BN164" s="125">
        <f t="shared" ref="BN164" si="1600">F164/F188</f>
        <v>0</v>
      </c>
      <c r="BO164" s="126">
        <f t="shared" ref="BO164" si="1601">G164/G188</f>
        <v>0</v>
      </c>
      <c r="BP164" s="127">
        <f t="shared" ref="BP164" si="1602">H164/H188</f>
        <v>0</v>
      </c>
      <c r="BQ164" s="128">
        <f t="shared" ref="BQ164" si="1603">I164/I188</f>
        <v>0</v>
      </c>
      <c r="BR164" s="125">
        <f t="shared" ref="BR164" si="1604">J164/J188</f>
        <v>0</v>
      </c>
      <c r="BS164" s="126">
        <f t="shared" ref="BS164" si="1605">K164/K188</f>
        <v>0</v>
      </c>
      <c r="BT164" s="127">
        <f t="shared" ref="BT164" si="1606">L164/L188</f>
        <v>0</v>
      </c>
      <c r="BU164" s="125">
        <f t="shared" ref="BU164" si="1607">M164/M188</f>
        <v>0</v>
      </c>
      <c r="BV164" s="129">
        <f t="shared" ref="BV164" si="1608">N164/N188</f>
        <v>0</v>
      </c>
      <c r="BW164" s="130">
        <f t="shared" ref="BW164" si="1609">O164/O188</f>
        <v>0</v>
      </c>
      <c r="BX164" s="125">
        <f t="shared" ref="BX164" si="1610">P164/P188</f>
        <v>0</v>
      </c>
      <c r="BY164" s="126">
        <f t="shared" ref="BY164" si="1611">Q164/Q188</f>
        <v>0</v>
      </c>
      <c r="BZ164" s="127">
        <f t="shared" ref="BZ164" si="1612">R164/R188</f>
        <v>0</v>
      </c>
      <c r="CA164" s="128">
        <f t="shared" ref="CA164" si="1613">S164/S188</f>
        <v>0</v>
      </c>
      <c r="CB164" s="125">
        <f t="shared" ref="CB164" si="1614">T164/T188</f>
        <v>0</v>
      </c>
      <c r="CC164" s="126">
        <f t="shared" ref="CC164" si="1615">U164/U188</f>
        <v>0</v>
      </c>
      <c r="CD164" s="127">
        <f t="shared" ref="CD164" si="1616">V164/V188</f>
        <v>0</v>
      </c>
      <c r="CE164" s="128">
        <f t="shared" ref="CE164" si="1617">W164/W188</f>
        <v>0</v>
      </c>
      <c r="CF164" s="125">
        <f t="shared" ref="CF164" si="1618">X164/X188</f>
        <v>0</v>
      </c>
      <c r="CG164" s="126">
        <f t="shared" ref="CG164" si="1619">Y164/Y188</f>
        <v>0</v>
      </c>
      <c r="CH164" s="127">
        <f t="shared" ref="CH164" si="1620">Z164/Z188</f>
        <v>0</v>
      </c>
      <c r="CI164" s="125">
        <f t="shared" ref="CI164" si="1621">AA164/AA188</f>
        <v>0</v>
      </c>
      <c r="CJ164" s="131">
        <f t="shared" ref="CJ164" si="1622">AB164/AB188</f>
        <v>0</v>
      </c>
      <c r="CK164" s="132">
        <f t="shared" ref="CK164" si="1623">AC164/AC188</f>
        <v>0</v>
      </c>
    </row>
    <row r="165" spans="1:89">
      <c r="A165" s="133" t="s">
        <v>20</v>
      </c>
      <c r="B165" s="185">
        <v>1015</v>
      </c>
      <c r="C165" s="186">
        <v>0</v>
      </c>
      <c r="D165" s="187">
        <v>236</v>
      </c>
      <c r="E165" s="188">
        <v>0</v>
      </c>
      <c r="F165" s="185">
        <v>82</v>
      </c>
      <c r="G165" s="189">
        <v>0</v>
      </c>
      <c r="H165" s="187">
        <v>385</v>
      </c>
      <c r="I165" s="188">
        <v>3</v>
      </c>
      <c r="J165" s="185">
        <v>12</v>
      </c>
      <c r="K165" s="189">
        <v>9</v>
      </c>
      <c r="L165" s="187">
        <v>6</v>
      </c>
      <c r="M165" s="185">
        <v>0</v>
      </c>
      <c r="N165" s="190">
        <v>66</v>
      </c>
      <c r="O165" s="191">
        <v>0</v>
      </c>
      <c r="P165" s="185">
        <v>15</v>
      </c>
      <c r="Q165" s="189">
        <v>0</v>
      </c>
      <c r="R165" s="187">
        <v>0</v>
      </c>
      <c r="S165" s="188">
        <v>0</v>
      </c>
      <c r="T165" s="185">
        <v>0</v>
      </c>
      <c r="U165" s="189">
        <v>0</v>
      </c>
      <c r="V165" s="187">
        <v>0</v>
      </c>
      <c r="W165" s="188">
        <v>0</v>
      </c>
      <c r="X165" s="185">
        <v>0</v>
      </c>
      <c r="Y165" s="189">
        <v>0</v>
      </c>
      <c r="Z165" s="187">
        <v>0</v>
      </c>
      <c r="AA165" s="185">
        <v>0</v>
      </c>
      <c r="AB165" s="168">
        <f t="shared" ref="AB165:AB166" si="1624">B165+D165+F165+H165+J165+L165+N165+P165+R165+T165+V165+X165+Z165</f>
        <v>1817</v>
      </c>
      <c r="AC165" s="169">
        <f t="shared" ref="AC165:AC184" si="1625">C165+E165+G165+I165+K165+M165+O165+Q165+S165+U165+W165+Y165+AA165</f>
        <v>12</v>
      </c>
      <c r="AE165" s="258" t="str">
        <f>$AE$10</f>
        <v>08:00 - 08:59</v>
      </c>
      <c r="AF165" s="247">
        <f>SUMIF($A$9:$A$32,$AE165,B$164:B$187)</f>
        <v>5858</v>
      </c>
      <c r="AG165" s="259">
        <f t="shared" si="1595"/>
        <v>720</v>
      </c>
      <c r="AH165" s="260">
        <f t="shared" si="1595"/>
        <v>1426</v>
      </c>
      <c r="AI165" s="261">
        <f t="shared" si="1595"/>
        <v>977</v>
      </c>
      <c r="AJ165" s="262">
        <f t="shared" si="1595"/>
        <v>564</v>
      </c>
      <c r="AK165" s="263">
        <f t="shared" si="1595"/>
        <v>519</v>
      </c>
      <c r="AL165" s="260">
        <f t="shared" si="1595"/>
        <v>1069</v>
      </c>
      <c r="AM165" s="261">
        <f t="shared" si="1595"/>
        <v>1511</v>
      </c>
      <c r="AN165" s="262">
        <f t="shared" si="1595"/>
        <v>350</v>
      </c>
      <c r="AO165" s="263">
        <f t="shared" si="1595"/>
        <v>958</v>
      </c>
      <c r="AP165" s="260">
        <f t="shared" si="1595"/>
        <v>416</v>
      </c>
      <c r="AQ165" s="262">
        <f t="shared" si="1595"/>
        <v>2508</v>
      </c>
      <c r="AR165" s="264">
        <f t="shared" si="1595"/>
        <v>1408</v>
      </c>
      <c r="AS165" s="265">
        <f t="shared" si="1595"/>
        <v>3148</v>
      </c>
      <c r="AT165" s="262">
        <f t="shared" si="1595"/>
        <v>1133</v>
      </c>
      <c r="AU165" s="263">
        <f t="shared" si="1595"/>
        <v>1477</v>
      </c>
      <c r="AV165" s="260">
        <f t="shared" si="1595"/>
        <v>1436</v>
      </c>
      <c r="AW165" s="261">
        <f t="shared" si="1596"/>
        <v>1292</v>
      </c>
      <c r="AX165" s="262">
        <f t="shared" si="1596"/>
        <v>175</v>
      </c>
      <c r="AY165" s="263">
        <f t="shared" si="1596"/>
        <v>1557</v>
      </c>
      <c r="AZ165" s="260">
        <f t="shared" si="1596"/>
        <v>509</v>
      </c>
      <c r="BA165" s="261">
        <f t="shared" si="1596"/>
        <v>2388</v>
      </c>
      <c r="BB165" s="262">
        <f t="shared" si="1596"/>
        <v>935</v>
      </c>
      <c r="BC165" s="263">
        <f t="shared" si="1596"/>
        <v>1838</v>
      </c>
      <c r="BD165" s="260">
        <f t="shared" si="1596"/>
        <v>4435</v>
      </c>
      <c r="BE165" s="262">
        <f t="shared" si="1596"/>
        <v>1855</v>
      </c>
      <c r="BF165" s="266">
        <f>SUM(AF165,AH165,AJ165,AL165,AN165,AP165,AR165,AT165,AV165,AX165,AZ165,BB165,BD165)</f>
        <v>19714</v>
      </c>
      <c r="BG165" s="16">
        <f>SUM(AG165,AI165,AK165,AM165,AO165,AQ165,AS165,AU165,AW165,AY165,BA165,BC165,BE165)</f>
        <v>20748</v>
      </c>
      <c r="BI165" s="133" t="s">
        <v>20</v>
      </c>
      <c r="BJ165" s="125">
        <f>B165/B188</f>
        <v>1.7271304111080861E-2</v>
      </c>
      <c r="BK165" s="126">
        <f t="shared" ref="BK165" si="1626">C165/C188</f>
        <v>0</v>
      </c>
      <c r="BL165" s="127">
        <f t="shared" ref="BL165" si="1627">D165/D188</f>
        <v>1.0769862638616347E-2</v>
      </c>
      <c r="BM165" s="128">
        <f t="shared" ref="BM165" si="1628">E165/E188</f>
        <v>0</v>
      </c>
      <c r="BN165" s="125">
        <f t="shared" ref="BN165" si="1629">F165/F188</f>
        <v>8.0843931775608797E-3</v>
      </c>
      <c r="BO165" s="126">
        <f t="shared" ref="BO165" si="1630">G165/G188</f>
        <v>0</v>
      </c>
      <c r="BP165" s="127">
        <f t="shared" ref="BP165" si="1631">H165/H188</f>
        <v>1.5444480102695763E-2</v>
      </c>
      <c r="BQ165" s="128">
        <f t="shared" ref="BQ165" si="1632">I165/I188</f>
        <v>8.2640074927001271E-5</v>
      </c>
      <c r="BR165" s="125">
        <f t="shared" ref="BR165" si="1633">J165/J188</f>
        <v>1.914180890094114E-3</v>
      </c>
      <c r="BS165" s="126">
        <f t="shared" ref="BS165" si="1634">K165/K188</f>
        <v>1.2065960584528757E-3</v>
      </c>
      <c r="BT165" s="127">
        <f t="shared" ref="BT165" si="1635">L165/L188</f>
        <v>5.4323223177908555E-4</v>
      </c>
      <c r="BU165" s="125">
        <f t="shared" ref="BU165" si="1636">M165/M188</f>
        <v>0</v>
      </c>
      <c r="BV165" s="129">
        <f t="shared" ref="BV165" si="1637">N165/N188</f>
        <v>2.7205276174773287E-3</v>
      </c>
      <c r="BW165" s="130">
        <f t="shared" ref="BW165" si="1638">O165/O188</f>
        <v>0</v>
      </c>
      <c r="BX165" s="125">
        <f t="shared" ref="BX165" si="1639">P165/P188</f>
        <v>9.8425196850393699E-4</v>
      </c>
      <c r="BY165" s="126">
        <f t="shared" ref="BY165" si="1640">Q165/Q188</f>
        <v>0</v>
      </c>
      <c r="BZ165" s="127">
        <f t="shared" ref="BZ165" si="1641">R165/R188</f>
        <v>0</v>
      </c>
      <c r="CA165" s="128">
        <f t="shared" ref="CA165" si="1642">S165/S188</f>
        <v>0</v>
      </c>
      <c r="CB165" s="125">
        <f t="shared" ref="CB165" si="1643">T165/T188</f>
        <v>0</v>
      </c>
      <c r="CC165" s="126">
        <f t="shared" ref="CC165" si="1644">U165/U188</f>
        <v>0</v>
      </c>
      <c r="CD165" s="127">
        <f t="shared" ref="CD165" si="1645">V165/V188</f>
        <v>0</v>
      </c>
      <c r="CE165" s="128">
        <f t="shared" ref="CE165" si="1646">W165/W188</f>
        <v>0</v>
      </c>
      <c r="CF165" s="125">
        <f t="shared" ref="CF165" si="1647">X165/X188</f>
        <v>0</v>
      </c>
      <c r="CG165" s="126">
        <f t="shared" ref="CG165" si="1648">Y165/Y188</f>
        <v>0</v>
      </c>
      <c r="CH165" s="127">
        <f t="shared" ref="CH165" si="1649">Z165/Z188</f>
        <v>0</v>
      </c>
      <c r="CI165" s="125">
        <f t="shared" ref="CI165" si="1650">AA165/AA188</f>
        <v>0</v>
      </c>
      <c r="CJ165" s="131">
        <f t="shared" ref="CJ165" si="1651">AB165/AB188</f>
        <v>6.1106645726066002E-3</v>
      </c>
      <c r="CK165" s="132">
        <f t="shared" ref="CK165" si="1652">AC165/AC188</f>
        <v>4.0438079191238414E-5</v>
      </c>
    </row>
    <row r="166" spans="1:89" ht="14.1" thickBot="1">
      <c r="A166" s="142" t="s">
        <v>21</v>
      </c>
      <c r="B166" s="192">
        <v>4146</v>
      </c>
      <c r="C166" s="193">
        <v>1</v>
      </c>
      <c r="D166" s="194">
        <v>1388</v>
      </c>
      <c r="E166" s="195">
        <v>3</v>
      </c>
      <c r="F166" s="192">
        <v>448</v>
      </c>
      <c r="G166" s="196">
        <v>1</v>
      </c>
      <c r="H166" s="194">
        <v>1252</v>
      </c>
      <c r="I166" s="195">
        <v>121</v>
      </c>
      <c r="J166" s="192">
        <v>81</v>
      </c>
      <c r="K166" s="196">
        <v>80</v>
      </c>
      <c r="L166" s="194">
        <v>56</v>
      </c>
      <c r="M166" s="192">
        <v>472</v>
      </c>
      <c r="N166" s="197">
        <v>520</v>
      </c>
      <c r="O166" s="198">
        <v>660</v>
      </c>
      <c r="P166" s="192">
        <v>235</v>
      </c>
      <c r="Q166" s="196">
        <v>316</v>
      </c>
      <c r="R166" s="194">
        <v>312</v>
      </c>
      <c r="S166" s="195">
        <v>555</v>
      </c>
      <c r="T166" s="192">
        <v>42</v>
      </c>
      <c r="U166" s="196">
        <v>337</v>
      </c>
      <c r="V166" s="194">
        <v>81</v>
      </c>
      <c r="W166" s="195">
        <v>755</v>
      </c>
      <c r="X166" s="192">
        <v>386</v>
      </c>
      <c r="Y166" s="196">
        <v>547</v>
      </c>
      <c r="Z166" s="194">
        <v>1186</v>
      </c>
      <c r="AA166" s="192">
        <v>555</v>
      </c>
      <c r="AB166" s="168">
        <f t="shared" si="1624"/>
        <v>10133</v>
      </c>
      <c r="AC166" s="169">
        <f t="shared" si="1625"/>
        <v>4403</v>
      </c>
      <c r="AE166" s="246" t="str">
        <f>$AE$11</f>
        <v>-</v>
      </c>
      <c r="AF166" s="247">
        <f>SUMIF($A$9:$A$32,$AE166,B$164:B$187)</f>
        <v>0</v>
      </c>
      <c r="AG166" s="267">
        <f t="shared" si="1595"/>
        <v>0</v>
      </c>
      <c r="AH166" s="268">
        <f t="shared" si="1595"/>
        <v>0</v>
      </c>
      <c r="AI166" s="269">
        <f t="shared" si="1595"/>
        <v>0</v>
      </c>
      <c r="AJ166" s="270">
        <f t="shared" si="1595"/>
        <v>0</v>
      </c>
      <c r="AK166" s="271">
        <f t="shared" si="1595"/>
        <v>0</v>
      </c>
      <c r="AL166" s="268">
        <f t="shared" si="1595"/>
        <v>0</v>
      </c>
      <c r="AM166" s="269">
        <f t="shared" si="1595"/>
        <v>0</v>
      </c>
      <c r="AN166" s="270">
        <f t="shared" si="1595"/>
        <v>0</v>
      </c>
      <c r="AO166" s="271">
        <f t="shared" si="1595"/>
        <v>0</v>
      </c>
      <c r="AP166" s="268">
        <f t="shared" si="1595"/>
        <v>0</v>
      </c>
      <c r="AQ166" s="270">
        <f t="shared" si="1595"/>
        <v>0</v>
      </c>
      <c r="AR166" s="272">
        <f t="shared" si="1595"/>
        <v>0</v>
      </c>
      <c r="AS166" s="273">
        <f t="shared" si="1595"/>
        <v>0</v>
      </c>
      <c r="AT166" s="270">
        <f t="shared" si="1595"/>
        <v>0</v>
      </c>
      <c r="AU166" s="271">
        <f t="shared" si="1595"/>
        <v>0</v>
      </c>
      <c r="AV166" s="268">
        <f t="shared" si="1595"/>
        <v>0</v>
      </c>
      <c r="AW166" s="269">
        <f t="shared" si="1596"/>
        <v>0</v>
      </c>
      <c r="AX166" s="270">
        <f t="shared" si="1596"/>
        <v>0</v>
      </c>
      <c r="AY166" s="271">
        <f t="shared" si="1596"/>
        <v>0</v>
      </c>
      <c r="AZ166" s="268">
        <f t="shared" si="1596"/>
        <v>0</v>
      </c>
      <c r="BA166" s="269">
        <f t="shared" si="1596"/>
        <v>0</v>
      </c>
      <c r="BB166" s="270">
        <f t="shared" si="1596"/>
        <v>0</v>
      </c>
      <c r="BC166" s="271">
        <f t="shared" si="1596"/>
        <v>0</v>
      </c>
      <c r="BD166" s="268">
        <f t="shared" si="1596"/>
        <v>0</v>
      </c>
      <c r="BE166" s="270">
        <f t="shared" si="1596"/>
        <v>0</v>
      </c>
      <c r="BF166" s="266">
        <f>SUM(AF166,AH166,AJ166,AL166,AN166,AP166,AR166,AT166,AV166,AX166,AZ166,BB166,BD166)</f>
        <v>0</v>
      </c>
      <c r="BG166" s="16">
        <f>SUM(AG166,AI166,AK166,AM166,AO166,AQ166,AS166,AU166,AW166,AY166,BA166,BC166,BE166)</f>
        <v>0</v>
      </c>
      <c r="BI166" s="142" t="s">
        <v>21</v>
      </c>
      <c r="BJ166" s="125">
        <f>B166/B188</f>
        <v>7.0548597876395322E-2</v>
      </c>
      <c r="BK166" s="126">
        <f t="shared" ref="BK166" si="1653">C166/C188</f>
        <v>3.1592582061731907E-5</v>
      </c>
      <c r="BL166" s="127">
        <f t="shared" ref="BL166" si="1654">D166/D188</f>
        <v>6.3341395518641902E-2</v>
      </c>
      <c r="BM166" s="128">
        <f t="shared" ref="BM166" si="1655">E166/E188</f>
        <v>1.7033840563252328E-4</v>
      </c>
      <c r="BN166" s="125">
        <f t="shared" ref="BN166" si="1656">F166/F188</f>
        <v>4.4168391994478952E-2</v>
      </c>
      <c r="BO166" s="126">
        <f t="shared" ref="BO166" si="1657">G166/G188</f>
        <v>1.3702384214853386E-4</v>
      </c>
      <c r="BP166" s="127">
        <f t="shared" ref="BP166" si="1658">H166/H188</f>
        <v>5.0224646983311937E-2</v>
      </c>
      <c r="BQ166" s="128">
        <f t="shared" ref="BQ166" si="1659">I166/I188</f>
        <v>3.3331496887223843E-3</v>
      </c>
      <c r="BR166" s="125">
        <f t="shared" ref="BR166" si="1660">J166/J188</f>
        <v>1.2920721008135268E-2</v>
      </c>
      <c r="BS166" s="126">
        <f t="shared" ref="BS166" si="1661">K166/K188</f>
        <v>1.0725298297358896E-2</v>
      </c>
      <c r="BT166" s="127">
        <f t="shared" ref="BT166" si="1662">L166/L188</f>
        <v>5.0701674966047985E-3</v>
      </c>
      <c r="BU166" s="125">
        <f t="shared" ref="BU166" si="1663">M166/M188</f>
        <v>2.1851851851851851E-2</v>
      </c>
      <c r="BV166" s="129">
        <f t="shared" ref="BV166" si="1664">N166/N188</f>
        <v>2.1434460016488046E-2</v>
      </c>
      <c r="BW166" s="130">
        <f t="shared" ref="BW166" si="1665">O166/O188</f>
        <v>1.8925273842977576E-2</v>
      </c>
      <c r="BX166" s="125">
        <f t="shared" ref="BX166" si="1666">P166/P188</f>
        <v>1.541994750656168E-2</v>
      </c>
      <c r="BY166" s="126">
        <f t="shared" ref="BY166" si="1667">Q166/Q188</f>
        <v>1.6094529897117245E-2</v>
      </c>
      <c r="BZ166" s="127">
        <f t="shared" ref="BZ166" si="1668">R166/R188</f>
        <v>1.6380532367301939E-2</v>
      </c>
      <c r="CA166" s="128">
        <f t="shared" ref="CA166" si="1669">S166/S188</f>
        <v>2.4012460520053649E-2</v>
      </c>
      <c r="CB166" s="125">
        <f t="shared" ref="CB166" si="1670">T166/T188</f>
        <v>5.375655958018687E-3</v>
      </c>
      <c r="CC166" s="126">
        <f t="shared" ref="CC166" si="1671">U166/U188</f>
        <v>3.1209483237636601E-2</v>
      </c>
      <c r="CD166" s="127">
        <f t="shared" ref="CD166" si="1672">V166/V188</f>
        <v>3.8843331894691411E-3</v>
      </c>
      <c r="CE166" s="128">
        <f t="shared" ref="CE166" si="1673">W166/W188</f>
        <v>2.7022190408017181E-2</v>
      </c>
      <c r="CF166" s="125">
        <f t="shared" ref="CF166" si="1674">X166/X188</f>
        <v>1.8165560732269753E-2</v>
      </c>
      <c r="CG166" s="126">
        <f t="shared" ref="CG166" si="1675">Y166/Y188</f>
        <v>3.6058009228740938E-2</v>
      </c>
      <c r="CH166" s="127">
        <f t="shared" ref="CH166" si="1676">Z166/Z188</f>
        <v>2.1246484298024042E-2</v>
      </c>
      <c r="CI166" s="125">
        <f t="shared" ref="CI166" si="1677">AA166/AA188</f>
        <v>1.2818440076679677E-2</v>
      </c>
      <c r="CJ166" s="131">
        <f t="shared" ref="CJ166" si="1678">AB166/AB188</f>
        <v>3.4077800833364161E-2</v>
      </c>
      <c r="CK166" s="132">
        <f t="shared" ref="CK166" si="1679">AC166/AC188</f>
        <v>1.4837405223251896E-2</v>
      </c>
    </row>
    <row r="167" spans="1:89" ht="15" thickTop="1" thickBot="1">
      <c r="A167" s="133" t="s">
        <v>22</v>
      </c>
      <c r="B167" s="185">
        <v>6650</v>
      </c>
      <c r="C167" s="186">
        <v>381</v>
      </c>
      <c r="D167" s="187">
        <v>1926</v>
      </c>
      <c r="E167" s="188">
        <v>549</v>
      </c>
      <c r="F167" s="185">
        <v>744</v>
      </c>
      <c r="G167" s="189">
        <v>351</v>
      </c>
      <c r="H167" s="187">
        <v>838</v>
      </c>
      <c r="I167" s="188">
        <v>840</v>
      </c>
      <c r="J167" s="185">
        <v>269</v>
      </c>
      <c r="K167" s="189">
        <v>417</v>
      </c>
      <c r="L167" s="187">
        <v>236</v>
      </c>
      <c r="M167" s="185">
        <v>1198</v>
      </c>
      <c r="N167" s="190">
        <v>1150</v>
      </c>
      <c r="O167" s="191">
        <v>1992</v>
      </c>
      <c r="P167" s="185">
        <v>907</v>
      </c>
      <c r="Q167" s="189">
        <v>894</v>
      </c>
      <c r="R167" s="187">
        <v>1139</v>
      </c>
      <c r="S167" s="188">
        <v>1226</v>
      </c>
      <c r="T167" s="185">
        <v>157</v>
      </c>
      <c r="U167" s="189">
        <v>1046</v>
      </c>
      <c r="V167" s="187">
        <v>361</v>
      </c>
      <c r="W167" s="188">
        <v>2009</v>
      </c>
      <c r="X167" s="185">
        <v>887</v>
      </c>
      <c r="Y167" s="189">
        <v>1091</v>
      </c>
      <c r="Z167" s="187">
        <v>3241</v>
      </c>
      <c r="AA167" s="185">
        <v>1511</v>
      </c>
      <c r="AB167" s="168">
        <f>B167+D167+F167+H167+J167+L167+N167+P167+R167+T167+V167+X167+Z167</f>
        <v>18505</v>
      </c>
      <c r="AC167" s="169">
        <f t="shared" si="1625"/>
        <v>13505</v>
      </c>
      <c r="AE167" s="295" t="s">
        <v>42</v>
      </c>
      <c r="AF167" s="12">
        <f t="shared" ref="AF167:BG167" si="1680">SUM(AF164:AF166)</f>
        <v>12670</v>
      </c>
      <c r="AG167" s="1">
        <f t="shared" si="1680"/>
        <v>1531</v>
      </c>
      <c r="AH167" s="12">
        <f t="shared" si="1680"/>
        <v>2741</v>
      </c>
      <c r="AI167" s="1">
        <f t="shared" si="1680"/>
        <v>2278</v>
      </c>
      <c r="AJ167" s="12">
        <f t="shared" si="1680"/>
        <v>1150</v>
      </c>
      <c r="AK167" s="1">
        <f t="shared" si="1680"/>
        <v>1080</v>
      </c>
      <c r="AL167" s="12">
        <f t="shared" si="1680"/>
        <v>1902</v>
      </c>
      <c r="AM167" s="1">
        <f t="shared" si="1680"/>
        <v>2893</v>
      </c>
      <c r="AN167" s="12">
        <f t="shared" si="1680"/>
        <v>731</v>
      </c>
      <c r="AO167" s="1">
        <f t="shared" si="1680"/>
        <v>1808</v>
      </c>
      <c r="AP167" s="12">
        <f t="shared" si="1680"/>
        <v>771</v>
      </c>
      <c r="AQ167" s="1">
        <f t="shared" si="1680"/>
        <v>4699</v>
      </c>
      <c r="AR167" s="12">
        <f t="shared" si="1680"/>
        <v>2835</v>
      </c>
      <c r="AS167" s="1">
        <f t="shared" si="1680"/>
        <v>5958</v>
      </c>
      <c r="AT167" s="12">
        <f t="shared" si="1680"/>
        <v>2518</v>
      </c>
      <c r="AU167" s="1">
        <f t="shared" si="1680"/>
        <v>2781</v>
      </c>
      <c r="AV167" s="12">
        <f t="shared" si="1680"/>
        <v>2884</v>
      </c>
      <c r="AW167" s="1">
        <f t="shared" si="1680"/>
        <v>2830</v>
      </c>
      <c r="AX167" s="12">
        <f t="shared" si="1680"/>
        <v>397</v>
      </c>
      <c r="AY167" s="1">
        <f t="shared" si="1680"/>
        <v>3139</v>
      </c>
      <c r="AZ167" s="12">
        <f t="shared" si="1680"/>
        <v>1056</v>
      </c>
      <c r="BA167" s="1">
        <f t="shared" si="1680"/>
        <v>5213</v>
      </c>
      <c r="BB167" s="12">
        <f t="shared" si="1680"/>
        <v>1992</v>
      </c>
      <c r="BC167" s="1">
        <f t="shared" si="1680"/>
        <v>3424</v>
      </c>
      <c r="BD167" s="12">
        <f t="shared" si="1680"/>
        <v>9113</v>
      </c>
      <c r="BE167" s="1">
        <f t="shared" si="1680"/>
        <v>3597</v>
      </c>
      <c r="BF167" s="51">
        <f t="shared" si="1680"/>
        <v>40760</v>
      </c>
      <c r="BG167" s="47">
        <f t="shared" si="1680"/>
        <v>41231</v>
      </c>
      <c r="BI167" s="133" t="s">
        <v>22</v>
      </c>
      <c r="BJ167" s="125">
        <f>B167/B188</f>
        <v>0.11315682003811599</v>
      </c>
      <c r="BK167" s="126">
        <f t="shared" ref="BK167" si="1681">C167/C188</f>
        <v>1.2036773765519856E-2</v>
      </c>
      <c r="BL167" s="127">
        <f t="shared" ref="BL167" si="1682">D167/D188</f>
        <v>8.7893031533792729E-2</v>
      </c>
      <c r="BM167" s="128">
        <f t="shared" ref="BM167" si="1683">E167/E188</f>
        <v>3.117192823075176E-2</v>
      </c>
      <c r="BN167" s="125">
        <f t="shared" ref="BN167" si="1684">F167/F188</f>
        <v>7.3351079562259683E-2</v>
      </c>
      <c r="BO167" s="126">
        <f t="shared" ref="BO167" si="1685">G167/G188</f>
        <v>4.8095368594135379E-2</v>
      </c>
      <c r="BP167" s="127">
        <f t="shared" ref="BP167" si="1686">H167/H188</f>
        <v>3.3616816431322208E-2</v>
      </c>
      <c r="BQ167" s="128">
        <f t="shared" ref="BQ167" si="1687">I167/I188</f>
        <v>2.3139220979560355E-2</v>
      </c>
      <c r="BR167" s="125">
        <f t="shared" ref="BR167" si="1688">J167/J188</f>
        <v>4.2909554952943053E-2</v>
      </c>
      <c r="BS167" s="126">
        <f t="shared" ref="BS167" si="1689">K167/K188</f>
        <v>5.5905617374983244E-2</v>
      </c>
      <c r="BT167" s="127">
        <f t="shared" ref="BT167" si="1690">L167/L188</f>
        <v>2.1367134449977364E-2</v>
      </c>
      <c r="BU167" s="125">
        <f t="shared" ref="BU167" si="1691">M167/M188</f>
        <v>5.5462962962962964E-2</v>
      </c>
      <c r="BV167" s="129">
        <f t="shared" ref="BV167" si="1692">N167/N188</f>
        <v>4.7403132728771641E-2</v>
      </c>
      <c r="BW167" s="130">
        <f t="shared" ref="BW167" si="1693">O167/O188</f>
        <v>5.7119917416986868E-2</v>
      </c>
      <c r="BX167" s="125">
        <f t="shared" ref="BX167" si="1694">P167/P188</f>
        <v>5.9514435695538055E-2</v>
      </c>
      <c r="BY167" s="126">
        <f t="shared" ref="BY167" si="1695">Q167/Q188</f>
        <v>4.5533258632983603E-2</v>
      </c>
      <c r="BZ167" s="127">
        <f t="shared" ref="BZ167" si="1696">R167/R188</f>
        <v>5.9799443481913163E-2</v>
      </c>
      <c r="CA167" s="128">
        <f t="shared" ref="CA167" si="1697">S167/S188</f>
        <v>5.3043741617271663E-2</v>
      </c>
      <c r="CB167" s="125">
        <f t="shared" ref="CB167" si="1698">T167/T188</f>
        <v>2.0094713938307949E-2</v>
      </c>
      <c r="CC167" s="126">
        <f t="shared" ref="CC167" si="1699">U167/U188</f>
        <v>9.6869790701981845E-2</v>
      </c>
      <c r="CD167" s="127">
        <f t="shared" ref="CD167" si="1700">V167/V188</f>
        <v>1.7311657795041482E-2</v>
      </c>
      <c r="CE167" s="128">
        <f t="shared" ref="CE167" si="1701">W167/W188</f>
        <v>7.1904080171796711E-2</v>
      </c>
      <c r="CF167" s="125">
        <f t="shared" ref="CF167" si="1702">X167/X188</f>
        <v>4.174314085368723E-2</v>
      </c>
      <c r="CG167" s="126">
        <f t="shared" ref="CG167" si="1703">Y167/Y188</f>
        <v>7.191825972313777E-2</v>
      </c>
      <c r="CH167" s="127">
        <f t="shared" ref="CH167" si="1704">Z167/Z188</f>
        <v>5.806058651761882E-2</v>
      </c>
      <c r="CI167" s="125">
        <f t="shared" ref="CI167" si="1705">AA167/AA188</f>
        <v>3.4898491812365755E-2</v>
      </c>
      <c r="CJ167" s="131">
        <f t="shared" ref="CJ167" si="1706">AB167/AB188</f>
        <v>6.2233267978032546E-2</v>
      </c>
      <c r="CK167" s="132">
        <f t="shared" ref="CK167" si="1707">AC167/AC188</f>
        <v>4.5509688289806234E-2</v>
      </c>
    </row>
    <row r="168" spans="1:89" ht="14.1" thickTop="1">
      <c r="A168" s="142" t="s">
        <v>23</v>
      </c>
      <c r="B168" s="192">
        <v>6812</v>
      </c>
      <c r="C168" s="193">
        <v>811</v>
      </c>
      <c r="D168" s="194">
        <v>1315</v>
      </c>
      <c r="E168" s="195">
        <v>1301</v>
      </c>
      <c r="F168" s="192">
        <v>586</v>
      </c>
      <c r="G168" s="196">
        <v>561</v>
      </c>
      <c r="H168" s="194">
        <v>833</v>
      </c>
      <c r="I168" s="195">
        <v>1382</v>
      </c>
      <c r="J168" s="192">
        <v>381</v>
      </c>
      <c r="K168" s="196">
        <v>850</v>
      </c>
      <c r="L168" s="194">
        <v>355</v>
      </c>
      <c r="M168" s="192">
        <v>2191</v>
      </c>
      <c r="N168" s="197">
        <v>1427</v>
      </c>
      <c r="O168" s="198">
        <v>2810</v>
      </c>
      <c r="P168" s="192">
        <v>1385</v>
      </c>
      <c r="Q168" s="196">
        <v>1304</v>
      </c>
      <c r="R168" s="194">
        <v>1448</v>
      </c>
      <c r="S168" s="195">
        <v>1538</v>
      </c>
      <c r="T168" s="192">
        <v>222</v>
      </c>
      <c r="U168" s="196">
        <v>1582</v>
      </c>
      <c r="V168" s="194">
        <v>547</v>
      </c>
      <c r="W168" s="195">
        <v>2825</v>
      </c>
      <c r="X168" s="192">
        <v>1057</v>
      </c>
      <c r="Y168" s="196">
        <v>1586</v>
      </c>
      <c r="Z168" s="194">
        <v>4678</v>
      </c>
      <c r="AA168" s="192">
        <v>1742</v>
      </c>
      <c r="AB168" s="168">
        <f t="shared" ref="AB168:AB184" si="1708">B168+D168+F168+H168+J168+L168+N168+P168+R168+T168+V168+X168+Z168</f>
        <v>21046</v>
      </c>
      <c r="AC168" s="169">
        <f t="shared" si="1625"/>
        <v>20483</v>
      </c>
      <c r="BI168" s="142" t="s">
        <v>23</v>
      </c>
      <c r="BJ168" s="125">
        <f>B168/B188</f>
        <v>0.11591342227062347</v>
      </c>
      <c r="BK168" s="126">
        <f t="shared" ref="BK168" si="1709">C168/C188</f>
        <v>2.5621584052064574E-2</v>
      </c>
      <c r="BL168" s="127">
        <f t="shared" ref="BL168" si="1710">D168/D188</f>
        <v>6.001003970245973E-2</v>
      </c>
      <c r="BM168" s="128">
        <f t="shared" ref="BM168" si="1711">E168/E188</f>
        <v>7.3870088575970924E-2</v>
      </c>
      <c r="BN168" s="125">
        <f t="shared" ref="BN168" si="1712">F168/F188</f>
        <v>5.7773834171349701E-2</v>
      </c>
      <c r="BO168" s="126">
        <f t="shared" ref="BO168" si="1713">G168/G188</f>
        <v>7.6870375445327488E-2</v>
      </c>
      <c r="BP168" s="127">
        <f t="shared" ref="BP168" si="1714">H168/H188</f>
        <v>3.3416238767650833E-2</v>
      </c>
      <c r="BQ168" s="128">
        <f t="shared" ref="BQ168" si="1715">I168/I188</f>
        <v>3.8069527849705249E-2</v>
      </c>
      <c r="BR168" s="125">
        <f t="shared" ref="BR168" si="1716">J168/J188</f>
        <v>6.0775243260488117E-2</v>
      </c>
      <c r="BS168" s="126">
        <f t="shared" ref="BS168" si="1717">K168/K188</f>
        <v>0.11395629440943826</v>
      </c>
      <c r="BT168" s="127">
        <f t="shared" ref="BT168" si="1718">L168/L188</f>
        <v>3.2141240380262559E-2</v>
      </c>
      <c r="BU168" s="125">
        <f t="shared" ref="BU168" si="1719">M168/M188</f>
        <v>0.10143518518518518</v>
      </c>
      <c r="BV168" s="129">
        <f t="shared" ref="BV168" si="1720">N168/N188</f>
        <v>5.8821104699093157E-2</v>
      </c>
      <c r="BW168" s="130">
        <f t="shared" ref="BW168" si="1721">O168/O188</f>
        <v>8.057578711934392E-2</v>
      </c>
      <c r="BX168" s="125">
        <f t="shared" ref="BX168" si="1722">P168/P188</f>
        <v>9.0879265091863518E-2</v>
      </c>
      <c r="BY168" s="126">
        <f t="shared" ref="BY168" si="1723">Q168/Q188</f>
        <v>6.6415401853926859E-2</v>
      </c>
      <c r="BZ168" s="127">
        <f t="shared" ref="BZ168" si="1724">R168/R188</f>
        <v>7.6022470730298733E-2</v>
      </c>
      <c r="CA168" s="128">
        <f t="shared" ref="CA168" si="1725">S168/S188</f>
        <v>6.6542638342058577E-2</v>
      </c>
      <c r="CB168" s="125">
        <f t="shared" ref="CB168" si="1726">T168/T188</f>
        <v>2.8414181492384488E-2</v>
      </c>
      <c r="CC168" s="126">
        <f t="shared" ref="CC168" si="1727">U168/U188</f>
        <v>0.14650861270605667</v>
      </c>
      <c r="CD168" s="127">
        <f t="shared" ref="CD168" si="1728">V168/V188</f>
        <v>2.6231237711600248E-2</v>
      </c>
      <c r="CE168" s="128">
        <f t="shared" ref="CE168" si="1729">W168/W188</f>
        <v>0.10110952040085898</v>
      </c>
      <c r="CF168" s="125">
        <f t="shared" ref="CF168" si="1730">X168/X188</f>
        <v>4.9743517341992567E-2</v>
      </c>
      <c r="CG168" s="126">
        <f t="shared" ref="CG168" si="1731">Y168/Y188</f>
        <v>0.10454845088991431</v>
      </c>
      <c r="CH168" s="127">
        <f t="shared" ref="CH168" si="1732">Z168/Z188</f>
        <v>8.3803586463875604E-2</v>
      </c>
      <c r="CI168" s="125">
        <f t="shared" ref="CI168" si="1733">AA168/AA188</f>
        <v>4.0233734438875672E-2</v>
      </c>
      <c r="CJ168" s="131">
        <f t="shared" ref="CJ168" si="1734">AB168/AB188</f>
        <v>7.0778781835486249E-2</v>
      </c>
      <c r="CK168" s="132">
        <f t="shared" ref="CK168" si="1735">AC168/AC188</f>
        <v>6.9024431339511375E-2</v>
      </c>
    </row>
    <row r="169" spans="1:89" ht="14.1" thickBot="1">
      <c r="A169" s="133" t="s">
        <v>24</v>
      </c>
      <c r="B169" s="185">
        <v>5858</v>
      </c>
      <c r="C169" s="186">
        <v>720</v>
      </c>
      <c r="D169" s="187">
        <v>1426</v>
      </c>
      <c r="E169" s="188">
        <v>977</v>
      </c>
      <c r="F169" s="185">
        <v>564</v>
      </c>
      <c r="G169" s="189">
        <v>519</v>
      </c>
      <c r="H169" s="187">
        <v>1069</v>
      </c>
      <c r="I169" s="188">
        <v>1511</v>
      </c>
      <c r="J169" s="185">
        <v>350</v>
      </c>
      <c r="K169" s="189">
        <v>958</v>
      </c>
      <c r="L169" s="187">
        <v>416</v>
      </c>
      <c r="M169" s="185">
        <v>2508</v>
      </c>
      <c r="N169" s="190">
        <v>1408</v>
      </c>
      <c r="O169" s="191">
        <v>3148</v>
      </c>
      <c r="P169" s="185">
        <v>1133</v>
      </c>
      <c r="Q169" s="189">
        <v>1477</v>
      </c>
      <c r="R169" s="187">
        <v>1436</v>
      </c>
      <c r="S169" s="188">
        <v>1292</v>
      </c>
      <c r="T169" s="185">
        <v>175</v>
      </c>
      <c r="U169" s="189">
        <v>1557</v>
      </c>
      <c r="V169" s="187">
        <v>509</v>
      </c>
      <c r="W169" s="188">
        <v>2388</v>
      </c>
      <c r="X169" s="185">
        <v>935</v>
      </c>
      <c r="Y169" s="189">
        <v>1838</v>
      </c>
      <c r="Z169" s="187">
        <v>4435</v>
      </c>
      <c r="AA169" s="185">
        <v>1855</v>
      </c>
      <c r="AB169" s="168">
        <f t="shared" si="1708"/>
        <v>19714</v>
      </c>
      <c r="AC169" s="169">
        <f t="shared" si="1625"/>
        <v>20748</v>
      </c>
      <c r="AE169" t="s">
        <v>51</v>
      </c>
      <c r="BI169" s="133" t="s">
        <v>24</v>
      </c>
      <c r="BJ169" s="125">
        <f>B169/B188</f>
        <v>9.9680098012523824E-2</v>
      </c>
      <c r="BK169" s="126">
        <f t="shared" ref="BK169" si="1736">C169/C188</f>
        <v>2.2746659084446973E-2</v>
      </c>
      <c r="BL169" s="127">
        <f t="shared" ref="BL169" si="1737">D169/D188</f>
        <v>6.5075525943503854E-2</v>
      </c>
      <c r="BM169" s="128">
        <f t="shared" ref="BM169" si="1738">E169/E188</f>
        <v>5.5473540767658418E-2</v>
      </c>
      <c r="BN169" s="125">
        <f t="shared" ref="BN169" si="1739">F169/F188</f>
        <v>5.5604850635906533E-2</v>
      </c>
      <c r="BO169" s="126">
        <f t="shared" ref="BO169" si="1740">G169/G188</f>
        <v>7.1115374075089069E-2</v>
      </c>
      <c r="BP169" s="127">
        <f t="shared" ref="BP169" si="1741">H169/H188</f>
        <v>4.2883504492939664E-2</v>
      </c>
      <c r="BQ169" s="128">
        <f t="shared" ref="BQ169" si="1742">I169/I188</f>
        <v>4.1623051071566303E-2</v>
      </c>
      <c r="BR169" s="125">
        <f t="shared" ref="BR169" si="1743">J169/J188</f>
        <v>5.583027596107832E-2</v>
      </c>
      <c r="BS169" s="126">
        <f t="shared" ref="BS169" si="1744">K169/K188</f>
        <v>0.12843544711087276</v>
      </c>
      <c r="BT169" s="127">
        <f t="shared" ref="BT169" si="1745">L169/L188</f>
        <v>3.7664101403349935E-2</v>
      </c>
      <c r="BU169" s="125">
        <f t="shared" ref="BU169" si="1746">M169/M188</f>
        <v>0.11611111111111111</v>
      </c>
      <c r="BV169" s="129">
        <f t="shared" ref="BV169" si="1747">N169/N188</f>
        <v>5.8037922506183018E-2</v>
      </c>
      <c r="BW169" s="130">
        <f t="shared" ref="BW169" si="1748">O169/O188</f>
        <v>9.0267821299535464E-2</v>
      </c>
      <c r="BX169" s="125">
        <f t="shared" ref="BX169" si="1749">P169/P188</f>
        <v>7.4343832020997369E-2</v>
      </c>
      <c r="BY169" s="126">
        <f t="shared" ref="BY169" si="1750">Q169/Q188</f>
        <v>7.5226647652032186E-2</v>
      </c>
      <c r="BZ169" s="127">
        <f t="shared" ref="BZ169" si="1751">R169/R188</f>
        <v>7.5392450254633273E-2</v>
      </c>
      <c r="CA169" s="128">
        <f t="shared" ref="CA169" si="1752">S169/S188</f>
        <v>5.5899277462899667E-2</v>
      </c>
      <c r="CB169" s="125">
        <f t="shared" ref="CB169" si="1753">T169/T188</f>
        <v>2.2398566491744529E-2</v>
      </c>
      <c r="CC169" s="126">
        <f t="shared" ref="CC169" si="1754">U169/U188</f>
        <v>0.14419336914243377</v>
      </c>
      <c r="CD169" s="127">
        <f t="shared" ref="CD169" si="1755">V169/V188</f>
        <v>2.4408957943701147E-2</v>
      </c>
      <c r="CE169" s="128">
        <f t="shared" ref="CE169" si="1756">W169/W188</f>
        <v>8.5468861846814598E-2</v>
      </c>
      <c r="CF169" s="125">
        <f t="shared" ref="CF169" si="1757">X169/X188</f>
        <v>4.4002070685679323E-2</v>
      </c>
      <c r="CG169" s="126">
        <f t="shared" ref="CG169" si="1758">Y169/Y188</f>
        <v>0.12116018457481872</v>
      </c>
      <c r="CH169" s="127">
        <f t="shared" ref="CH169" si="1759">Z169/Z188</f>
        <v>7.9450386055427175E-2</v>
      </c>
      <c r="CI169" s="125">
        <f t="shared" ref="CI169" si="1760">AA169/AA188</f>
        <v>4.2843615031064507E-2</v>
      </c>
      <c r="CJ169" s="131">
        <f t="shared" ref="CJ169" si="1761">AB169/AB188</f>
        <v>6.6299197239607324E-2</v>
      </c>
      <c r="CK169" s="132">
        <f t="shared" ref="CK169" si="1762">AC169/AC188</f>
        <v>6.9917438921651226E-2</v>
      </c>
    </row>
    <row r="170" spans="1:89" ht="15" thickTop="1" thickBot="1">
      <c r="A170" s="142" t="s">
        <v>25</v>
      </c>
      <c r="B170" s="192">
        <v>4561</v>
      </c>
      <c r="C170" s="193">
        <v>802</v>
      </c>
      <c r="D170" s="194">
        <v>1206</v>
      </c>
      <c r="E170" s="195">
        <v>987</v>
      </c>
      <c r="F170" s="192">
        <v>616</v>
      </c>
      <c r="G170" s="196">
        <v>501</v>
      </c>
      <c r="H170" s="194">
        <v>958</v>
      </c>
      <c r="I170" s="195">
        <v>1835</v>
      </c>
      <c r="J170" s="192">
        <v>329</v>
      </c>
      <c r="K170" s="196">
        <v>879</v>
      </c>
      <c r="L170" s="194">
        <v>419</v>
      </c>
      <c r="M170" s="192">
        <v>2199</v>
      </c>
      <c r="N170" s="197">
        <v>1209</v>
      </c>
      <c r="O170" s="198">
        <v>2672</v>
      </c>
      <c r="P170" s="192">
        <v>915</v>
      </c>
      <c r="Q170" s="196">
        <v>1280</v>
      </c>
      <c r="R170" s="194">
        <v>1387</v>
      </c>
      <c r="S170" s="195">
        <v>1149</v>
      </c>
      <c r="T170" s="192">
        <v>239</v>
      </c>
      <c r="U170" s="196">
        <v>1037</v>
      </c>
      <c r="V170" s="194">
        <v>588</v>
      </c>
      <c r="W170" s="195">
        <v>1909</v>
      </c>
      <c r="X170" s="192">
        <v>979</v>
      </c>
      <c r="Y170" s="196">
        <v>1226</v>
      </c>
      <c r="Z170" s="194">
        <v>3913</v>
      </c>
      <c r="AA170" s="192">
        <v>1932</v>
      </c>
      <c r="AB170" s="168">
        <f t="shared" si="1708"/>
        <v>17319</v>
      </c>
      <c r="AC170" s="169">
        <f t="shared" si="1625"/>
        <v>18408</v>
      </c>
      <c r="AE170" s="309" t="s">
        <v>2</v>
      </c>
      <c r="AF170" s="303" t="s">
        <v>3</v>
      </c>
      <c r="AG170" s="304"/>
      <c r="AH170" s="303" t="s">
        <v>4</v>
      </c>
      <c r="AI170" s="304"/>
      <c r="AJ170" s="303" t="s">
        <v>5</v>
      </c>
      <c r="AK170" s="304"/>
      <c r="AL170" s="303" t="s">
        <v>6</v>
      </c>
      <c r="AM170" s="304"/>
      <c r="AN170" s="303" t="s">
        <v>7</v>
      </c>
      <c r="AO170" s="304"/>
      <c r="AP170" s="303" t="s">
        <v>8</v>
      </c>
      <c r="AQ170" s="304"/>
      <c r="AR170" s="303" t="s">
        <v>9</v>
      </c>
      <c r="AS170" s="304"/>
      <c r="AT170" s="303" t="s">
        <v>10</v>
      </c>
      <c r="AU170" s="304"/>
      <c r="AV170" s="303" t="s">
        <v>11</v>
      </c>
      <c r="AW170" s="304"/>
      <c r="AX170" s="303" t="s">
        <v>12</v>
      </c>
      <c r="AY170" s="304"/>
      <c r="AZ170" s="303" t="s">
        <v>13</v>
      </c>
      <c r="BA170" s="304"/>
      <c r="BB170" s="303" t="s">
        <v>14</v>
      </c>
      <c r="BC170" s="304"/>
      <c r="BD170" s="305" t="s">
        <v>15</v>
      </c>
      <c r="BE170" s="306"/>
      <c r="BF170" s="307" t="s">
        <v>16</v>
      </c>
      <c r="BG170" s="308"/>
      <c r="BI170" s="142" t="s">
        <v>25</v>
      </c>
      <c r="BJ170" s="125">
        <f>B170/B188</f>
        <v>7.7610264089300302E-2</v>
      </c>
      <c r="BK170" s="126">
        <f t="shared" ref="BK170" si="1763">C170/C188</f>
        <v>2.5337250813508988E-2</v>
      </c>
      <c r="BL170" s="127">
        <f t="shared" ref="BL170" si="1764">D170/D188</f>
        <v>5.5035823483776752E-2</v>
      </c>
      <c r="BM170" s="128">
        <f t="shared" ref="BM170" si="1765">E170/E188</f>
        <v>5.6041335453100159E-2</v>
      </c>
      <c r="BN170" s="125">
        <f t="shared" ref="BN170" si="1766">F170/F188</f>
        <v>6.073153899240856E-2</v>
      </c>
      <c r="BO170" s="126">
        <f t="shared" ref="BO170" si="1767">G170/G188</f>
        <v>6.8648944916415461E-2</v>
      </c>
      <c r="BP170" s="127">
        <f t="shared" ref="BP170" si="1768">H170/H188</f>
        <v>3.8430680359435171E-2</v>
      </c>
      <c r="BQ170" s="128">
        <f t="shared" ref="BQ170" si="1769">I170/I188</f>
        <v>5.0548179163682441E-2</v>
      </c>
      <c r="BR170" s="125">
        <f t="shared" ref="BR170" si="1770">J170/J188</f>
        <v>5.2480459403413622E-2</v>
      </c>
      <c r="BS170" s="126">
        <f t="shared" ref="BS170" si="1771">K170/K188</f>
        <v>0.11784421504223086</v>
      </c>
      <c r="BT170" s="127">
        <f t="shared" ref="BT170" si="1772">L170/L188</f>
        <v>3.7935717519239472E-2</v>
      </c>
      <c r="BU170" s="125">
        <f t="shared" ref="BU170" si="1773">M170/M188</f>
        <v>0.10180555555555555</v>
      </c>
      <c r="BV170" s="129">
        <f t="shared" ref="BV170" si="1774">N170/N188</f>
        <v>4.9835119538334707E-2</v>
      </c>
      <c r="BW170" s="130">
        <f t="shared" ref="BW170" si="1775">O170/O188</f>
        <v>7.6618684406721344E-2</v>
      </c>
      <c r="BX170" s="125">
        <f t="shared" ref="BX170" si="1776">P170/P188</f>
        <v>6.0039370078740155E-2</v>
      </c>
      <c r="BY170" s="126">
        <f t="shared" ref="BY170" si="1777">Q170/Q188</f>
        <v>6.5193032494652137E-2</v>
      </c>
      <c r="BZ170" s="127">
        <f t="shared" ref="BZ170" si="1778">R170/R188</f>
        <v>7.281986664566599E-2</v>
      </c>
      <c r="CA170" s="128">
        <f t="shared" ref="CA170" si="1779">S170/S188</f>
        <v>4.9712283130705665E-2</v>
      </c>
      <c r="CB170" s="125">
        <f t="shared" ref="CB170" si="1780">T170/T188</f>
        <v>3.0590042237296812E-2</v>
      </c>
      <c r="CC170" s="126">
        <f t="shared" ref="CC170" si="1781">U170/U188</f>
        <v>9.6036303019077604E-2</v>
      </c>
      <c r="CD170" s="127">
        <f t="shared" ref="CD170" si="1782">V170/V188</f>
        <v>2.8197381671701913E-2</v>
      </c>
      <c r="CE170" s="128">
        <f t="shared" ref="CE170" si="1783">W170/W188</f>
        <v>6.8324982104509657E-2</v>
      </c>
      <c r="CF170" s="125">
        <f t="shared" ref="CF170" si="1784">X170/X188</f>
        <v>4.6072756365005414E-2</v>
      </c>
      <c r="CG170" s="126">
        <f t="shared" ref="CG170" si="1785">Y170/Y188</f>
        <v>8.0817402768622287E-2</v>
      </c>
      <c r="CH170" s="127">
        <f t="shared" ref="CH170" si="1786">Z170/Z188</f>
        <v>7.00990666595009E-2</v>
      </c>
      <c r="CI170" s="125">
        <f t="shared" ref="CI170" si="1787">AA170/AA188</f>
        <v>4.4622029239901148E-2</v>
      </c>
      <c r="CJ170" s="131">
        <f t="shared" ref="CJ170" si="1788">AB170/AB188</f>
        <v>5.8244688900921139E-2</v>
      </c>
      <c r="CK170" s="132">
        <f t="shared" ref="CK170" si="1789">AC170/AC188</f>
        <v>6.2032013479359729E-2</v>
      </c>
    </row>
    <row r="171" spans="1:89" ht="15" thickTop="1" thickBot="1">
      <c r="A171" s="133" t="s">
        <v>26</v>
      </c>
      <c r="B171" s="185">
        <v>3629</v>
      </c>
      <c r="C171" s="186">
        <v>1003</v>
      </c>
      <c r="D171" s="187">
        <v>1256</v>
      </c>
      <c r="E171" s="188">
        <v>840</v>
      </c>
      <c r="F171" s="185">
        <v>576</v>
      </c>
      <c r="G171" s="189">
        <v>509</v>
      </c>
      <c r="H171" s="187">
        <v>1396</v>
      </c>
      <c r="I171" s="188">
        <v>1743</v>
      </c>
      <c r="J171" s="185">
        <v>318</v>
      </c>
      <c r="K171" s="189">
        <v>793</v>
      </c>
      <c r="L171" s="187">
        <v>408</v>
      </c>
      <c r="M171" s="185">
        <v>1685</v>
      </c>
      <c r="N171" s="190">
        <v>1344</v>
      </c>
      <c r="O171" s="191">
        <v>2600</v>
      </c>
      <c r="P171" s="185">
        <v>778</v>
      </c>
      <c r="Q171" s="189">
        <v>1089</v>
      </c>
      <c r="R171" s="187">
        <v>1175</v>
      </c>
      <c r="S171" s="188">
        <v>1247</v>
      </c>
      <c r="T171" s="185">
        <v>308</v>
      </c>
      <c r="U171" s="189">
        <v>720</v>
      </c>
      <c r="V171" s="187">
        <v>549</v>
      </c>
      <c r="W171" s="188">
        <v>2208</v>
      </c>
      <c r="X171" s="185">
        <v>836</v>
      </c>
      <c r="Y171" s="189">
        <v>1070</v>
      </c>
      <c r="Z171" s="187">
        <v>3473</v>
      </c>
      <c r="AA171" s="185">
        <v>2120</v>
      </c>
      <c r="AB171" s="168">
        <f t="shared" si="1708"/>
        <v>16046</v>
      </c>
      <c r="AC171" s="169">
        <f t="shared" si="1625"/>
        <v>17627</v>
      </c>
      <c r="AE171" s="310"/>
      <c r="AF171" s="235" t="s">
        <v>17</v>
      </c>
      <c r="AG171" s="236" t="s">
        <v>18</v>
      </c>
      <c r="AH171" s="237" t="s">
        <v>17</v>
      </c>
      <c r="AI171" s="238" t="s">
        <v>18</v>
      </c>
      <c r="AJ171" s="235" t="s">
        <v>17</v>
      </c>
      <c r="AK171" s="236" t="s">
        <v>18</v>
      </c>
      <c r="AL171" s="237" t="s">
        <v>17</v>
      </c>
      <c r="AM171" s="238" t="s">
        <v>18</v>
      </c>
      <c r="AN171" s="235" t="s">
        <v>17</v>
      </c>
      <c r="AO171" s="236" t="s">
        <v>18</v>
      </c>
      <c r="AP171" s="237" t="s">
        <v>17</v>
      </c>
      <c r="AQ171" s="235" t="s">
        <v>18</v>
      </c>
      <c r="AR171" s="239" t="s">
        <v>17</v>
      </c>
      <c r="AS171" s="240" t="s">
        <v>18</v>
      </c>
      <c r="AT171" s="235" t="s">
        <v>17</v>
      </c>
      <c r="AU171" s="236" t="s">
        <v>18</v>
      </c>
      <c r="AV171" s="237" t="s">
        <v>17</v>
      </c>
      <c r="AW171" s="238" t="s">
        <v>18</v>
      </c>
      <c r="AX171" s="235" t="s">
        <v>17</v>
      </c>
      <c r="AY171" s="236" t="s">
        <v>18</v>
      </c>
      <c r="AZ171" s="237" t="s">
        <v>17</v>
      </c>
      <c r="BA171" s="238" t="s">
        <v>18</v>
      </c>
      <c r="BB171" s="235" t="s">
        <v>17</v>
      </c>
      <c r="BC171" s="236" t="s">
        <v>18</v>
      </c>
      <c r="BD171" s="241" t="s">
        <v>17</v>
      </c>
      <c r="BE171" s="242" t="s">
        <v>18</v>
      </c>
      <c r="BF171" s="243" t="s">
        <v>17</v>
      </c>
      <c r="BG171" s="244" t="s">
        <v>18</v>
      </c>
      <c r="BI171" s="133" t="s">
        <v>26</v>
      </c>
      <c r="BJ171" s="125">
        <f>B171/B188</f>
        <v>6.1751293220800432E-2</v>
      </c>
      <c r="BK171" s="126">
        <f t="shared" ref="BK171" si="1790">C171/C188</f>
        <v>3.16873598079171E-2</v>
      </c>
      <c r="BL171" s="127">
        <f t="shared" ref="BL171" si="1791">D171/D188</f>
        <v>5.7317574042805637E-2</v>
      </c>
      <c r="BM171" s="128">
        <f t="shared" ref="BM171" si="1792">E171/E188</f>
        <v>4.7694753577106522E-2</v>
      </c>
      <c r="BN171" s="125">
        <f t="shared" ref="BN171" si="1793">F171/F188</f>
        <v>5.6787932564330082E-2</v>
      </c>
      <c r="BO171" s="126">
        <f t="shared" ref="BO171" si="1794">G171/G188</f>
        <v>6.9745135653603726E-2</v>
      </c>
      <c r="BP171" s="127">
        <f t="shared" ref="BP171" si="1795">H171/H188</f>
        <v>5.6001283697047495E-2</v>
      </c>
      <c r="BQ171" s="128">
        <f t="shared" ref="BQ171" si="1796">I171/I188</f>
        <v>4.8013883532587738E-2</v>
      </c>
      <c r="BR171" s="125">
        <f t="shared" ref="BR171" si="1797">J171/J188</f>
        <v>5.0725793587494017E-2</v>
      </c>
      <c r="BS171" s="126">
        <f t="shared" ref="BS171" si="1798">K171/K188</f>
        <v>0.10631451937257005</v>
      </c>
      <c r="BT171" s="127">
        <f t="shared" ref="BT171" si="1799">L171/L188</f>
        <v>3.6939791760977815E-2</v>
      </c>
      <c r="BU171" s="125">
        <f t="shared" ref="BU171" si="1800">M171/M188</f>
        <v>7.8009259259259264E-2</v>
      </c>
      <c r="BV171" s="129">
        <f t="shared" ref="BV171" si="1801">N171/N188</f>
        <v>5.5399835119538332E-2</v>
      </c>
      <c r="BW171" s="130">
        <f t="shared" ref="BW171" si="1802">O171/O188</f>
        <v>7.4554109078396519E-2</v>
      </c>
      <c r="BX171" s="125">
        <f t="shared" ref="BX171" si="1803">P171/P188</f>
        <v>5.1049868766404202E-2</v>
      </c>
      <c r="BY171" s="126">
        <f t="shared" ref="BY171" si="1804">Q171/Q188</f>
        <v>5.5465009677090761E-2</v>
      </c>
      <c r="BZ171" s="127">
        <f t="shared" ref="BZ171" si="1805">R171/R188</f>
        <v>6.1689504908909537E-2</v>
      </c>
      <c r="CA171" s="128">
        <f t="shared" ref="CA171" si="1806">S171/S188</f>
        <v>5.3952321204516936E-2</v>
      </c>
      <c r="CB171" s="125">
        <f t="shared" ref="CB171" si="1807">T171/T188</f>
        <v>3.9421477025470372E-2</v>
      </c>
      <c r="CC171" s="126">
        <f t="shared" ref="CC171" si="1808">U171/U188</f>
        <v>6.6679014632339328E-2</v>
      </c>
      <c r="CD171" s="127">
        <f t="shared" ref="CD171" si="1809">V171/V188</f>
        <v>2.6327147173068624E-2</v>
      </c>
      <c r="CE171" s="128">
        <f t="shared" ref="CE171" si="1810">W171/W188</f>
        <v>7.9026485325697921E-2</v>
      </c>
      <c r="CF171" s="125">
        <f t="shared" ref="CF171" si="1811">X171/X188</f>
        <v>3.9343027907195634E-2</v>
      </c>
      <c r="CG171" s="126">
        <f t="shared" ref="CG171" si="1812">Y171/Y188</f>
        <v>7.0533948582729072E-2</v>
      </c>
      <c r="CH171" s="127">
        <f t="shared" ref="CH171" si="1813">Z171/Z188</f>
        <v>6.2216728471363822E-2</v>
      </c>
      <c r="CI171" s="125">
        <f t="shared" ref="CI171" si="1814">AA171/AA188</f>
        <v>4.8964131464073725E-2</v>
      </c>
      <c r="CJ171" s="131">
        <f t="shared" ref="CJ171" si="1815">AB171/AB188</f>
        <v>5.3963524343448269E-2</v>
      </c>
      <c r="CK171" s="132">
        <f t="shared" ref="CK171" si="1816">AC171/AC188</f>
        <v>5.9400168491996627E-2</v>
      </c>
    </row>
    <row r="172" spans="1:89" ht="14.1" thickTop="1">
      <c r="A172" s="142" t="s">
        <v>27</v>
      </c>
      <c r="B172" s="199">
        <v>3386</v>
      </c>
      <c r="C172" s="193">
        <v>1257</v>
      </c>
      <c r="D172" s="194">
        <v>1270</v>
      </c>
      <c r="E172" s="195">
        <v>701</v>
      </c>
      <c r="F172" s="192">
        <v>558</v>
      </c>
      <c r="G172" s="196">
        <v>491</v>
      </c>
      <c r="H172" s="194">
        <v>1709</v>
      </c>
      <c r="I172" s="195">
        <v>1731</v>
      </c>
      <c r="J172" s="192">
        <v>308</v>
      </c>
      <c r="K172" s="196">
        <v>553</v>
      </c>
      <c r="L172" s="194">
        <v>460</v>
      </c>
      <c r="M172" s="192">
        <v>1325</v>
      </c>
      <c r="N172" s="197">
        <v>1216</v>
      </c>
      <c r="O172" s="200">
        <v>2232</v>
      </c>
      <c r="P172" s="192">
        <v>721</v>
      </c>
      <c r="Q172" s="196">
        <v>1013</v>
      </c>
      <c r="R172" s="194">
        <v>1134</v>
      </c>
      <c r="S172" s="195">
        <v>1308</v>
      </c>
      <c r="T172" s="192">
        <v>357</v>
      </c>
      <c r="U172" s="196">
        <v>616</v>
      </c>
      <c r="V172" s="194">
        <v>614</v>
      </c>
      <c r="W172" s="201">
        <v>1825</v>
      </c>
      <c r="X172" s="192">
        <v>875</v>
      </c>
      <c r="Y172" s="196">
        <v>770</v>
      </c>
      <c r="Z172" s="194">
        <v>3036</v>
      </c>
      <c r="AA172" s="192">
        <v>2458</v>
      </c>
      <c r="AB172" s="168">
        <f t="shared" si="1708"/>
        <v>15644</v>
      </c>
      <c r="AC172" s="169">
        <f t="shared" si="1625"/>
        <v>16280</v>
      </c>
      <c r="AE172" s="246" t="str">
        <f>$AE$17</f>
        <v>17:00 - 17:59</v>
      </c>
      <c r="AF172" s="247">
        <f t="shared" ref="AF172:AU174" si="1817">SUMIF($A$9:$A$32,$AE172,B$164:B$187)</f>
        <v>2421</v>
      </c>
      <c r="AG172" s="248">
        <f t="shared" si="1817"/>
        <v>3376</v>
      </c>
      <c r="AH172" s="249">
        <f t="shared" si="1817"/>
        <v>1841</v>
      </c>
      <c r="AI172" s="250">
        <f t="shared" si="1817"/>
        <v>1372</v>
      </c>
      <c r="AJ172" s="247">
        <f t="shared" si="1817"/>
        <v>998</v>
      </c>
      <c r="AK172" s="251">
        <f t="shared" si="1817"/>
        <v>396</v>
      </c>
      <c r="AL172" s="249">
        <f t="shared" si="1817"/>
        <v>2111</v>
      </c>
      <c r="AM172" s="250">
        <f t="shared" si="1817"/>
        <v>2813</v>
      </c>
      <c r="AN172" s="247">
        <f t="shared" si="1817"/>
        <v>780</v>
      </c>
      <c r="AO172" s="251">
        <f t="shared" si="1817"/>
        <v>192</v>
      </c>
      <c r="AP172" s="249">
        <f t="shared" si="1817"/>
        <v>1416</v>
      </c>
      <c r="AQ172" s="247">
        <f t="shared" si="1817"/>
        <v>1042</v>
      </c>
      <c r="AR172" s="252">
        <f t="shared" si="1817"/>
        <v>2070</v>
      </c>
      <c r="AS172" s="253">
        <f t="shared" si="1817"/>
        <v>1892</v>
      </c>
      <c r="AT172" s="247">
        <f t="shared" si="1817"/>
        <v>1201</v>
      </c>
      <c r="AU172" s="251">
        <f t="shared" si="1817"/>
        <v>1274</v>
      </c>
      <c r="AV172" s="249">
        <f t="shared" ref="AP172:BE174" si="1818">SUMIF($A$9:$A$32,$AE172,R$164:R$187)</f>
        <v>1287</v>
      </c>
      <c r="AW172" s="250">
        <f t="shared" si="1818"/>
        <v>1774</v>
      </c>
      <c r="AX172" s="247">
        <f t="shared" si="1818"/>
        <v>1041</v>
      </c>
      <c r="AY172" s="251">
        <f t="shared" si="1818"/>
        <v>344</v>
      </c>
      <c r="AZ172" s="249">
        <f t="shared" si="1818"/>
        <v>2105</v>
      </c>
      <c r="BA172" s="250">
        <f t="shared" si="1818"/>
        <v>1331</v>
      </c>
      <c r="BB172" s="247">
        <f t="shared" si="1818"/>
        <v>2423</v>
      </c>
      <c r="BC172" s="251">
        <f t="shared" si="1818"/>
        <v>730</v>
      </c>
      <c r="BD172" s="20">
        <f t="shared" si="1818"/>
        <v>4090</v>
      </c>
      <c r="BE172" s="254">
        <f t="shared" si="1818"/>
        <v>3710</v>
      </c>
      <c r="BF172" s="255">
        <f>AF172+AH172+AJ172+AL172+AN172+AP172+AR172+AT172+AV172+AX172+AZ172+BB172+BD172</f>
        <v>23784</v>
      </c>
      <c r="BG172" s="256">
        <f>AG172+AI172+AK172+AM172+AO172+AQ172+AS172+AU172+AW172+AY172+BA172+BC172+BE172</f>
        <v>20246</v>
      </c>
      <c r="BI172" s="142" t="s">
        <v>27</v>
      </c>
      <c r="BJ172" s="125">
        <f>B172/B188</f>
        <v>5.7616389872039202E-2</v>
      </c>
      <c r="BK172" s="126">
        <f t="shared" ref="BK172" si="1819">C172/C188</f>
        <v>3.9711875651597006E-2</v>
      </c>
      <c r="BL172" s="127">
        <f t="shared" ref="BL172" si="1820">D172/D188</f>
        <v>5.7956464199333729E-2</v>
      </c>
      <c r="BM172" s="128">
        <f t="shared" ref="BM172" si="1821">E172/E188</f>
        <v>3.9802407449466275E-2</v>
      </c>
      <c r="BN172" s="125">
        <f t="shared" ref="BN172" si="1822">F172/F188</f>
        <v>5.5013309671694766E-2</v>
      </c>
      <c r="BO172" s="126">
        <f t="shared" ref="BO172" si="1823">G172/G188</f>
        <v>6.7278706494930118E-2</v>
      </c>
      <c r="BP172" s="127">
        <f t="shared" ref="BP172" si="1824">H172/H188</f>
        <v>6.8557445442875481E-2</v>
      </c>
      <c r="BQ172" s="128">
        <f t="shared" ref="BQ172" si="1825">I172/I188</f>
        <v>4.7683323232879729E-2</v>
      </c>
      <c r="BR172" s="125">
        <f t="shared" ref="BR172" si="1826">J172/J188</f>
        <v>4.9130642845748924E-2</v>
      </c>
      <c r="BS172" s="126">
        <f t="shared" ref="BS172" si="1827">K172/K188</f>
        <v>7.4138624480493368E-2</v>
      </c>
      <c r="BT172" s="127">
        <f t="shared" ref="BT172" si="1828">L172/L188</f>
        <v>4.1647804436396561E-2</v>
      </c>
      <c r="BU172" s="125">
        <f t="shared" ref="BU172" si="1829">M172/M188</f>
        <v>6.1342592592592594E-2</v>
      </c>
      <c r="BV172" s="129">
        <f t="shared" ref="BV172" si="1830">N172/N188</f>
        <v>5.0123660346248967E-2</v>
      </c>
      <c r="BW172" s="130">
        <f t="shared" ref="BW172" si="1831">O172/O188</f>
        <v>6.4001835178069622E-2</v>
      </c>
      <c r="BX172" s="125">
        <f t="shared" ref="BX172" si="1832">P172/P188</f>
        <v>4.730971128608924E-2</v>
      </c>
      <c r="BY172" s="126">
        <f t="shared" ref="BY172" si="1833">Q172/Q188</f>
        <v>5.1594173372720792E-2</v>
      </c>
      <c r="BZ172" s="127">
        <f t="shared" ref="BZ172" si="1834">R172/R188</f>
        <v>5.9536934950385888E-2</v>
      </c>
      <c r="CA172" s="128">
        <f t="shared" ref="CA172" si="1835">S172/S188</f>
        <v>5.6591528576991304E-2</v>
      </c>
      <c r="CB172" s="125">
        <f t="shared" ref="CB172" si="1836">T172/T188</f>
        <v>4.5693075643158838E-2</v>
      </c>
      <c r="CC172" s="126">
        <f t="shared" ref="CC172" si="1837">U172/U188</f>
        <v>5.704760140766809E-2</v>
      </c>
      <c r="CD172" s="127">
        <f t="shared" ref="CD172" si="1838">V172/V188</f>
        <v>2.9444204670790775E-2</v>
      </c>
      <c r="CE172" s="128">
        <f t="shared" ref="CE172" si="1839">W172/W188</f>
        <v>6.5318539727988553E-2</v>
      </c>
      <c r="CF172" s="125">
        <f t="shared" ref="CF172" si="1840">X172/X188</f>
        <v>4.117840839568921E-2</v>
      </c>
      <c r="CG172" s="126">
        <f t="shared" ref="CG172" si="1841">Y172/Y188</f>
        <v>5.0758075148319051E-2</v>
      </c>
      <c r="CH172" s="127">
        <f t="shared" ref="CH172" si="1842">Z172/Z188</f>
        <v>5.4388133498145856E-2</v>
      </c>
      <c r="CI172" s="125">
        <f t="shared" ref="CI172" si="1843">AA172/AA188</f>
        <v>5.6770676952213779E-2</v>
      </c>
      <c r="CJ172" s="131">
        <f t="shared" ref="CJ172" si="1844">AB172/AB188</f>
        <v>5.2611577641088418E-2</v>
      </c>
      <c r="CK172" s="132">
        <f t="shared" ref="CK172" si="1845">AC172/AC188</f>
        <v>5.4860994102780121E-2</v>
      </c>
    </row>
    <row r="173" spans="1:89">
      <c r="A173" s="133" t="s">
        <v>28</v>
      </c>
      <c r="B173" s="202">
        <v>3371</v>
      </c>
      <c r="C173" s="186">
        <v>1229</v>
      </c>
      <c r="D173" s="187">
        <v>1343</v>
      </c>
      <c r="E173" s="188">
        <v>897</v>
      </c>
      <c r="F173" s="185">
        <v>639</v>
      </c>
      <c r="G173" s="189">
        <v>393</v>
      </c>
      <c r="H173" s="187">
        <v>1612</v>
      </c>
      <c r="I173" s="188">
        <v>2081</v>
      </c>
      <c r="J173" s="185">
        <v>349</v>
      </c>
      <c r="K173" s="186">
        <v>440</v>
      </c>
      <c r="L173" s="187">
        <v>485</v>
      </c>
      <c r="M173" s="185">
        <v>1435</v>
      </c>
      <c r="N173" s="190">
        <v>1256</v>
      </c>
      <c r="O173" s="203">
        <v>1926</v>
      </c>
      <c r="P173" s="185">
        <v>837</v>
      </c>
      <c r="Q173" s="186">
        <v>972</v>
      </c>
      <c r="R173" s="187">
        <v>1142</v>
      </c>
      <c r="S173" s="188">
        <v>1149</v>
      </c>
      <c r="T173" s="194">
        <v>402</v>
      </c>
      <c r="U173" s="185">
        <v>520</v>
      </c>
      <c r="V173" s="187">
        <v>760</v>
      </c>
      <c r="W173" s="204">
        <v>1812</v>
      </c>
      <c r="X173" s="185">
        <v>875</v>
      </c>
      <c r="Y173" s="189">
        <v>676</v>
      </c>
      <c r="Z173" s="187">
        <v>3260</v>
      </c>
      <c r="AA173" s="185">
        <v>2409</v>
      </c>
      <c r="AB173" s="168">
        <f t="shared" si="1708"/>
        <v>16331</v>
      </c>
      <c r="AC173" s="169">
        <f t="shared" si="1625"/>
        <v>15939</v>
      </c>
      <c r="AE173" s="258" t="str">
        <f>$AE$18</f>
        <v>18:00 - 18:59</v>
      </c>
      <c r="AF173" s="247">
        <f t="shared" si="1817"/>
        <v>2526</v>
      </c>
      <c r="AG173" s="259">
        <f t="shared" si="1817"/>
        <v>4482</v>
      </c>
      <c r="AH173" s="260">
        <f t="shared" si="1817"/>
        <v>1759</v>
      </c>
      <c r="AI173" s="261">
        <f t="shared" si="1817"/>
        <v>1583</v>
      </c>
      <c r="AJ173" s="262">
        <f t="shared" si="1817"/>
        <v>755</v>
      </c>
      <c r="AK173" s="263">
        <f t="shared" si="1817"/>
        <v>562</v>
      </c>
      <c r="AL173" s="260">
        <f t="shared" si="1817"/>
        <v>2085</v>
      </c>
      <c r="AM173" s="261">
        <f t="shared" si="1817"/>
        <v>4140</v>
      </c>
      <c r="AN173" s="262">
        <f t="shared" si="1817"/>
        <v>688</v>
      </c>
      <c r="AO173" s="263">
        <f t="shared" si="1817"/>
        <v>326</v>
      </c>
      <c r="AP173" s="260">
        <f t="shared" si="1818"/>
        <v>1666</v>
      </c>
      <c r="AQ173" s="262">
        <f t="shared" si="1818"/>
        <v>860</v>
      </c>
      <c r="AR173" s="264">
        <f t="shared" si="1818"/>
        <v>2421</v>
      </c>
      <c r="AS173" s="265">
        <f t="shared" si="1818"/>
        <v>2042</v>
      </c>
      <c r="AT173" s="262">
        <f t="shared" si="1818"/>
        <v>1309</v>
      </c>
      <c r="AU173" s="263">
        <f t="shared" si="1818"/>
        <v>1611</v>
      </c>
      <c r="AV173" s="260">
        <f t="shared" si="1818"/>
        <v>1385</v>
      </c>
      <c r="AW173" s="261">
        <f t="shared" si="1818"/>
        <v>2068</v>
      </c>
      <c r="AX173" s="262">
        <f t="shared" si="1818"/>
        <v>969</v>
      </c>
      <c r="AY173" s="263">
        <f t="shared" si="1818"/>
        <v>342</v>
      </c>
      <c r="AZ173" s="260">
        <f t="shared" si="1818"/>
        <v>2483</v>
      </c>
      <c r="BA173" s="261">
        <f t="shared" si="1818"/>
        <v>1306</v>
      </c>
      <c r="BB173" s="262">
        <f t="shared" si="1818"/>
        <v>2564</v>
      </c>
      <c r="BC173" s="263">
        <f t="shared" si="1818"/>
        <v>748</v>
      </c>
      <c r="BD173" s="260">
        <f t="shared" si="1818"/>
        <v>4033</v>
      </c>
      <c r="BE173" s="262">
        <f t="shared" si="1818"/>
        <v>4161</v>
      </c>
      <c r="BF173" s="266">
        <f>SUM(AF173,AH173,AJ173,AL173,AN173,AP173,AR173,AT173,AV173,AX173,AZ173,BB173,BD173)</f>
        <v>24643</v>
      </c>
      <c r="BG173" s="16">
        <f>SUM(AG173,AI173,AK173,AM173,AO173,AQ173,AS173,AU173,AW173,AY173,BA173,BC173,BE173)</f>
        <v>24231</v>
      </c>
      <c r="BI173" s="133" t="s">
        <v>28</v>
      </c>
      <c r="BJ173" s="125">
        <f>B173/B188</f>
        <v>5.7361148924584805E-2</v>
      </c>
      <c r="BK173" s="126">
        <f t="shared" ref="BK173" si="1846">C173/C188</f>
        <v>3.8827283353868515E-2</v>
      </c>
      <c r="BL173" s="127">
        <f t="shared" ref="BL173" si="1847">D173/D188</f>
        <v>6.1287820015515901E-2</v>
      </c>
      <c r="BM173" s="128">
        <f t="shared" ref="BM173" si="1848">E173/E188</f>
        <v>5.0931183284124458E-2</v>
      </c>
      <c r="BN173" s="125">
        <f t="shared" ref="BN173" si="1849">F173/F188</f>
        <v>6.2999112688553682E-2</v>
      </c>
      <c r="BO173" s="126">
        <f t="shared" ref="BO173" si="1850">G173/G188</f>
        <v>5.3850369964373798E-2</v>
      </c>
      <c r="BP173" s="127">
        <f t="shared" ref="BP173" si="1851">H173/H188</f>
        <v>6.4666238767650833E-2</v>
      </c>
      <c r="BQ173" s="128">
        <f t="shared" ref="BQ173" si="1852">I173/I188</f>
        <v>5.7324665307696546E-2</v>
      </c>
      <c r="BR173" s="125">
        <f t="shared" ref="BR173" si="1853">J173/J188</f>
        <v>5.5670760886903814E-2</v>
      </c>
      <c r="BS173" s="126">
        <f t="shared" ref="BS173" si="1854">K173/K188</f>
        <v>5.8989140635473926E-2</v>
      </c>
      <c r="BT173" s="127">
        <f t="shared" ref="BT173" si="1855">L173/L188</f>
        <v>4.3911272068809418E-2</v>
      </c>
      <c r="BU173" s="125">
        <f t="shared" ref="BU173" si="1856">M173/M188</f>
        <v>6.643518518518518E-2</v>
      </c>
      <c r="BV173" s="129">
        <f t="shared" ref="BV173" si="1857">N173/N188</f>
        <v>5.1772464962901894E-2</v>
      </c>
      <c r="BW173" s="130">
        <f t="shared" ref="BW173" si="1858">O173/O188</f>
        <v>5.522739003268911E-2</v>
      </c>
      <c r="BX173" s="125">
        <f t="shared" ref="BX173" si="1859">P173/P188</f>
        <v>5.4921259842519686E-2</v>
      </c>
      <c r="BY173" s="126">
        <f t="shared" ref="BY173" si="1860">Q173/Q188</f>
        <v>4.9505959050626464E-2</v>
      </c>
      <c r="BZ173" s="127">
        <f t="shared" ref="BZ173" si="1861">R173/R188</f>
        <v>5.9956948600829528E-2</v>
      </c>
      <c r="CA173" s="128">
        <f t="shared" ref="CA173" si="1862">S173/S188</f>
        <v>4.9712283130705665E-2</v>
      </c>
      <c r="CB173" s="125">
        <f t="shared" ref="CB173" si="1863">T173/T188</f>
        <v>5.145270702675029E-2</v>
      </c>
      <c r="CC173" s="126">
        <f t="shared" ref="CC173" si="1864">U173/U188</f>
        <v>4.8157066123356178E-2</v>
      </c>
      <c r="CD173" s="127">
        <f t="shared" ref="CD173" si="1865">V173/V188</f>
        <v>3.6445595357982065E-2</v>
      </c>
      <c r="CE173" s="128">
        <f t="shared" ref="CE173" si="1866">W173/W188</f>
        <v>6.4853256979241228E-2</v>
      </c>
      <c r="CF173" s="125">
        <f t="shared" ref="CF173" si="1867">X173/X188</f>
        <v>4.117840839568921E-2</v>
      </c>
      <c r="CG173" s="126">
        <f t="shared" ref="CG173" si="1868">Y173/Y188</f>
        <v>4.4561634805537244E-2</v>
      </c>
      <c r="CH173" s="127">
        <f t="shared" ref="CH173" si="1869">Z173/Z188</f>
        <v>5.8400960212106556E-2</v>
      </c>
      <c r="CI173" s="125">
        <f t="shared" ref="CI173" si="1870">AA173/AA188</f>
        <v>5.5638958819317734E-2</v>
      </c>
      <c r="CJ173" s="131">
        <f t="shared" ref="CJ173" si="1871">AB173/AB188</f>
        <v>5.4921994020494434E-2</v>
      </c>
      <c r="CK173" s="132">
        <f t="shared" ref="CK173" si="1872">AC173/AC188</f>
        <v>5.3711878685762424E-2</v>
      </c>
    </row>
    <row r="174" spans="1:89" ht="14.1" thickBot="1">
      <c r="A174" s="142" t="s">
        <v>29</v>
      </c>
      <c r="B174" s="199">
        <v>2973</v>
      </c>
      <c r="C174" s="193">
        <v>1500</v>
      </c>
      <c r="D174" s="194">
        <v>1237</v>
      </c>
      <c r="E174" s="195">
        <v>777</v>
      </c>
      <c r="F174" s="192">
        <v>637</v>
      </c>
      <c r="G174" s="196">
        <v>386</v>
      </c>
      <c r="H174" s="194">
        <v>1676</v>
      </c>
      <c r="I174" s="195">
        <v>1886</v>
      </c>
      <c r="J174" s="192">
        <v>347</v>
      </c>
      <c r="K174" s="193">
        <v>419</v>
      </c>
      <c r="L174" s="194">
        <v>497</v>
      </c>
      <c r="M174" s="192">
        <v>1340</v>
      </c>
      <c r="N174" s="197">
        <v>1304</v>
      </c>
      <c r="O174" s="200">
        <v>1858</v>
      </c>
      <c r="P174" s="192">
        <v>809</v>
      </c>
      <c r="Q174" s="193">
        <v>1019</v>
      </c>
      <c r="R174" s="194">
        <v>1170</v>
      </c>
      <c r="S174" s="195">
        <v>1449</v>
      </c>
      <c r="T174" s="192">
        <v>380</v>
      </c>
      <c r="U174" s="196">
        <v>504</v>
      </c>
      <c r="V174" s="194">
        <v>967</v>
      </c>
      <c r="W174" s="201">
        <v>1882</v>
      </c>
      <c r="X174" s="192">
        <v>818</v>
      </c>
      <c r="Y174" s="196">
        <v>729</v>
      </c>
      <c r="Z174" s="194">
        <v>2966</v>
      </c>
      <c r="AA174" s="192">
        <v>2422</v>
      </c>
      <c r="AB174" s="168">
        <f t="shared" si="1708"/>
        <v>15781</v>
      </c>
      <c r="AC174" s="169">
        <f t="shared" si="1625"/>
        <v>16171</v>
      </c>
      <c r="AE174" s="246" t="str">
        <f>$AE$19</f>
        <v>-</v>
      </c>
      <c r="AF174" s="247">
        <f t="shared" si="1817"/>
        <v>0</v>
      </c>
      <c r="AG174" s="267">
        <f t="shared" si="1817"/>
        <v>0</v>
      </c>
      <c r="AH174" s="268">
        <f t="shared" si="1817"/>
        <v>0</v>
      </c>
      <c r="AI174" s="269">
        <f t="shared" si="1817"/>
        <v>0</v>
      </c>
      <c r="AJ174" s="270">
        <f t="shared" si="1817"/>
        <v>0</v>
      </c>
      <c r="AK174" s="271">
        <f t="shared" si="1817"/>
        <v>0</v>
      </c>
      <c r="AL174" s="268">
        <f t="shared" si="1817"/>
        <v>0</v>
      </c>
      <c r="AM174" s="269">
        <f t="shared" si="1817"/>
        <v>0</v>
      </c>
      <c r="AN174" s="270">
        <f t="shared" si="1817"/>
        <v>0</v>
      </c>
      <c r="AO174" s="271">
        <f t="shared" si="1817"/>
        <v>0</v>
      </c>
      <c r="AP174" s="268">
        <f t="shared" si="1818"/>
        <v>0</v>
      </c>
      <c r="AQ174" s="270">
        <f t="shared" si="1818"/>
        <v>0</v>
      </c>
      <c r="AR174" s="272">
        <f t="shared" si="1818"/>
        <v>0</v>
      </c>
      <c r="AS174" s="273">
        <f t="shared" si="1818"/>
        <v>0</v>
      </c>
      <c r="AT174" s="270">
        <f t="shared" si="1818"/>
        <v>0</v>
      </c>
      <c r="AU174" s="271">
        <f t="shared" si="1818"/>
        <v>0</v>
      </c>
      <c r="AV174" s="268">
        <f t="shared" si="1818"/>
        <v>0</v>
      </c>
      <c r="AW174" s="269">
        <f t="shared" si="1818"/>
        <v>0</v>
      </c>
      <c r="AX174" s="270">
        <f t="shared" si="1818"/>
        <v>0</v>
      </c>
      <c r="AY174" s="271">
        <f t="shared" si="1818"/>
        <v>0</v>
      </c>
      <c r="AZ174" s="268">
        <f t="shared" si="1818"/>
        <v>0</v>
      </c>
      <c r="BA174" s="269">
        <f t="shared" si="1818"/>
        <v>0</v>
      </c>
      <c r="BB174" s="270">
        <f t="shared" si="1818"/>
        <v>0</v>
      </c>
      <c r="BC174" s="271">
        <f t="shared" si="1818"/>
        <v>0</v>
      </c>
      <c r="BD174" s="268">
        <f t="shared" si="1818"/>
        <v>0</v>
      </c>
      <c r="BE174" s="270">
        <f t="shared" si="1818"/>
        <v>0</v>
      </c>
      <c r="BF174" s="266">
        <f>SUM(AF174,AH174,AJ174,AL174,AN174,AP174,AR174,AT174,AV174,AX174,AZ174,BB174,BD174)</f>
        <v>0</v>
      </c>
      <c r="BG174" s="16">
        <f>SUM(AG174,AI174,AK174,AM174,AO174,AQ174,AS174,AU174,AW174,AY174,BA174,BC174,BE174)</f>
        <v>0</v>
      </c>
      <c r="BI174" s="142" t="s">
        <v>29</v>
      </c>
      <c r="BJ174" s="125">
        <f>B174/B188</f>
        <v>5.0588755785461473E-2</v>
      </c>
      <c r="BK174" s="126">
        <f t="shared" ref="BK174" si="1873">C174/C188</f>
        <v>4.7388873092597858E-2</v>
      </c>
      <c r="BL174" s="127">
        <f t="shared" ref="BL174" si="1874">D174/D188</f>
        <v>5.6450508830374661E-2</v>
      </c>
      <c r="BM174" s="128">
        <f t="shared" ref="BM174" si="1875">E174/E188</f>
        <v>4.4117647058823532E-2</v>
      </c>
      <c r="BN174" s="125">
        <f t="shared" ref="BN174" si="1876">F174/F188</f>
        <v>6.280193236714976E-2</v>
      </c>
      <c r="BO174" s="126">
        <f t="shared" ref="BO174" si="1877">G174/G188</f>
        <v>5.2891203069334064E-2</v>
      </c>
      <c r="BP174" s="127">
        <f t="shared" ref="BP174" si="1878">H174/H188</f>
        <v>6.7233632862644416E-2</v>
      </c>
      <c r="BQ174" s="128">
        <f t="shared" ref="BQ174" si="1879">I174/I188</f>
        <v>5.195306043744146E-2</v>
      </c>
      <c r="BR174" s="125">
        <f t="shared" ref="BR174" si="1880">J174/J188</f>
        <v>5.5351730738554795E-2</v>
      </c>
      <c r="BS174" s="126">
        <f t="shared" ref="BS174" si="1881">K174/K188</f>
        <v>5.6173749832417214E-2</v>
      </c>
      <c r="BT174" s="127">
        <f t="shared" ref="BT174" si="1882">L174/L188</f>
        <v>4.4997736532367584E-2</v>
      </c>
      <c r="BU174" s="125">
        <f t="shared" ref="BU174" si="1883">M174/M188</f>
        <v>6.2037037037037036E-2</v>
      </c>
      <c r="BV174" s="129">
        <f t="shared" ref="BV174" si="1884">N174/N188</f>
        <v>5.3751030502885405E-2</v>
      </c>
      <c r="BW174" s="130">
        <f t="shared" ref="BW174" si="1885">O174/O188</f>
        <v>5.3277513333715665E-2</v>
      </c>
      <c r="BX174" s="125">
        <f t="shared" ref="BX174" si="1886">P174/P188</f>
        <v>5.3083989501312337E-2</v>
      </c>
      <c r="BY174" s="126">
        <f t="shared" ref="BY174" si="1887">Q174/Q188</f>
        <v>5.1899765712539472E-2</v>
      </c>
      <c r="BZ174" s="127">
        <f t="shared" ref="BZ174" si="1888">R174/R188</f>
        <v>6.1426996377382262E-2</v>
      </c>
      <c r="CA174" s="128">
        <f t="shared" ref="CA174" si="1889">S174/S188</f>
        <v>6.2691991519923856E-2</v>
      </c>
      <c r="CB174" s="125">
        <f t="shared" ref="CB174" si="1890">T174/T188</f>
        <v>4.8636887239216692E-2</v>
      </c>
      <c r="CC174" s="126">
        <f t="shared" ref="CC174" si="1891">U174/U188</f>
        <v>4.6675310242637526E-2</v>
      </c>
      <c r="CD174" s="127">
        <f t="shared" ref="CD174" si="1892">V174/V188</f>
        <v>4.6372224619958761E-2</v>
      </c>
      <c r="CE174" s="128">
        <f t="shared" ref="CE174" si="1893">W174/W188</f>
        <v>6.7358625626342164E-2</v>
      </c>
      <c r="CF174" s="125">
        <f t="shared" ref="CF174" si="1894">X174/X188</f>
        <v>3.8495929220198601E-2</v>
      </c>
      <c r="CG174" s="126">
        <f t="shared" ref="CG174" si="1895">Y174/Y188</f>
        <v>4.8055372445616348E-2</v>
      </c>
      <c r="CH174" s="127">
        <f t="shared" ref="CH174" si="1896">Z174/Z188</f>
        <v>5.3134125150033143E-2</v>
      </c>
      <c r="CI174" s="125">
        <f t="shared" ref="CI174" si="1897">AA174/AA188</f>
        <v>5.5939210568861586E-2</v>
      </c>
      <c r="CJ174" s="131">
        <f t="shared" ref="CJ174" si="1898">AB174/AB188</f>
        <v>5.3072315696370262E-2</v>
      </c>
      <c r="CK174" s="132">
        <f t="shared" ref="CK174" si="1899">AC174/AC188</f>
        <v>5.449368155012637E-2</v>
      </c>
    </row>
    <row r="175" spans="1:89" ht="15" thickTop="1" thickBot="1">
      <c r="A175" s="133" t="s">
        <v>30</v>
      </c>
      <c r="B175" s="202">
        <v>2370</v>
      </c>
      <c r="C175" s="186">
        <v>1431</v>
      </c>
      <c r="D175" s="187">
        <v>1059</v>
      </c>
      <c r="E175" s="188">
        <v>807</v>
      </c>
      <c r="F175" s="185">
        <v>584</v>
      </c>
      <c r="G175" s="189">
        <v>465</v>
      </c>
      <c r="H175" s="187">
        <v>1703</v>
      </c>
      <c r="I175" s="188">
        <v>1992</v>
      </c>
      <c r="J175" s="185">
        <v>406</v>
      </c>
      <c r="K175" s="186">
        <v>336</v>
      </c>
      <c r="L175" s="187">
        <v>584</v>
      </c>
      <c r="M175" s="185">
        <v>1084</v>
      </c>
      <c r="N175" s="190">
        <v>1392</v>
      </c>
      <c r="O175" s="203">
        <v>1826</v>
      </c>
      <c r="P175" s="185">
        <v>791</v>
      </c>
      <c r="Q175" s="186">
        <v>975</v>
      </c>
      <c r="R175" s="187">
        <v>1042</v>
      </c>
      <c r="S175" s="188">
        <v>1279</v>
      </c>
      <c r="T175" s="185">
        <v>456</v>
      </c>
      <c r="U175" s="189">
        <v>498</v>
      </c>
      <c r="V175" s="187">
        <v>1232</v>
      </c>
      <c r="W175" s="204">
        <v>1472</v>
      </c>
      <c r="X175" s="185">
        <v>1148</v>
      </c>
      <c r="Y175" s="189">
        <v>691</v>
      </c>
      <c r="Z175" s="187">
        <v>2974</v>
      </c>
      <c r="AA175" s="185">
        <v>2623</v>
      </c>
      <c r="AB175" s="168">
        <f t="shared" si="1708"/>
        <v>15741</v>
      </c>
      <c r="AC175" s="169">
        <f t="shared" si="1625"/>
        <v>15479</v>
      </c>
      <c r="AE175" s="295" t="s">
        <v>42</v>
      </c>
      <c r="AF175" s="12">
        <f t="shared" ref="AF175:BG175" si="1900">SUM(AF172:AF174)</f>
        <v>4947</v>
      </c>
      <c r="AG175" s="1">
        <f t="shared" si="1900"/>
        <v>7858</v>
      </c>
      <c r="AH175" s="12">
        <f t="shared" si="1900"/>
        <v>3600</v>
      </c>
      <c r="AI175" s="1">
        <f t="shared" si="1900"/>
        <v>2955</v>
      </c>
      <c r="AJ175" s="12">
        <f t="shared" si="1900"/>
        <v>1753</v>
      </c>
      <c r="AK175" s="1">
        <f t="shared" si="1900"/>
        <v>958</v>
      </c>
      <c r="AL175" s="12">
        <f t="shared" si="1900"/>
        <v>4196</v>
      </c>
      <c r="AM175" s="1">
        <f t="shared" si="1900"/>
        <v>6953</v>
      </c>
      <c r="AN175" s="12">
        <f t="shared" si="1900"/>
        <v>1468</v>
      </c>
      <c r="AO175" s="1">
        <f t="shared" si="1900"/>
        <v>518</v>
      </c>
      <c r="AP175" s="12">
        <f t="shared" si="1900"/>
        <v>3082</v>
      </c>
      <c r="AQ175" s="1">
        <f t="shared" si="1900"/>
        <v>1902</v>
      </c>
      <c r="AR175" s="12">
        <f t="shared" si="1900"/>
        <v>4491</v>
      </c>
      <c r="AS175" s="1">
        <f t="shared" si="1900"/>
        <v>3934</v>
      </c>
      <c r="AT175" s="12">
        <f t="shared" si="1900"/>
        <v>2510</v>
      </c>
      <c r="AU175" s="1">
        <f t="shared" si="1900"/>
        <v>2885</v>
      </c>
      <c r="AV175" s="12">
        <f t="shared" si="1900"/>
        <v>2672</v>
      </c>
      <c r="AW175" s="1">
        <f t="shared" si="1900"/>
        <v>3842</v>
      </c>
      <c r="AX175" s="12">
        <f t="shared" si="1900"/>
        <v>2010</v>
      </c>
      <c r="AY175" s="1">
        <f t="shared" si="1900"/>
        <v>686</v>
      </c>
      <c r="AZ175" s="12">
        <f t="shared" si="1900"/>
        <v>4588</v>
      </c>
      <c r="BA175" s="1">
        <f t="shared" si="1900"/>
        <v>2637</v>
      </c>
      <c r="BB175" s="12">
        <f t="shared" si="1900"/>
        <v>4987</v>
      </c>
      <c r="BC175" s="1">
        <f t="shared" si="1900"/>
        <v>1478</v>
      </c>
      <c r="BD175" s="12">
        <f t="shared" si="1900"/>
        <v>8123</v>
      </c>
      <c r="BE175" s="1">
        <f t="shared" si="1900"/>
        <v>7871</v>
      </c>
      <c r="BF175" s="51">
        <f t="shared" si="1900"/>
        <v>48427</v>
      </c>
      <c r="BG175" s="47">
        <f t="shared" si="1900"/>
        <v>44477</v>
      </c>
      <c r="BI175" s="133" t="s">
        <v>30</v>
      </c>
      <c r="BJ175" s="125">
        <f>B175/B188</f>
        <v>4.0328069697794719E-2</v>
      </c>
      <c r="BK175" s="126">
        <f t="shared" ref="BK175" si="1901">C175/C188</f>
        <v>4.5208984930338356E-2</v>
      </c>
      <c r="BL175" s="127">
        <f t="shared" ref="BL175" si="1902">D175/D188</f>
        <v>4.8327476840231823E-2</v>
      </c>
      <c r="BM175" s="128">
        <f t="shared" ref="BM175" si="1903">E175/E188</f>
        <v>4.5821031115148764E-2</v>
      </c>
      <c r="BN175" s="125">
        <f t="shared" ref="BN175" si="1904">F175/F188</f>
        <v>5.7576653849945772E-2</v>
      </c>
      <c r="BO175" s="126">
        <f t="shared" ref="BO175" si="1905">G175/G188</f>
        <v>6.3716086599068245E-2</v>
      </c>
      <c r="BP175" s="127">
        <f t="shared" ref="BP175" si="1906">H175/H188</f>
        <v>6.8316752246469839E-2</v>
      </c>
      <c r="BQ175" s="128">
        <f t="shared" ref="BQ175" si="1907">I175/I188</f>
        <v>5.487300975152884E-2</v>
      </c>
      <c r="BR175" s="125">
        <f t="shared" ref="BR175" si="1908">J175/J188</f>
        <v>6.4763120114850858E-2</v>
      </c>
      <c r="BS175" s="126">
        <f t="shared" ref="BS175" si="1909">K175/K188</f>
        <v>4.5046252848907363E-2</v>
      </c>
      <c r="BT175" s="127">
        <f t="shared" ref="BT175" si="1910">L175/L188</f>
        <v>5.2874603893164326E-2</v>
      </c>
      <c r="BU175" s="125">
        <f t="shared" ref="BU175" si="1911">M175/M188</f>
        <v>5.0185185185185187E-2</v>
      </c>
      <c r="BV175" s="129">
        <f t="shared" ref="BV175" si="1912">N175/N188</f>
        <v>5.737840065952185E-2</v>
      </c>
      <c r="BW175" s="130">
        <f t="shared" ref="BW175" si="1913">O175/O188</f>
        <v>5.2359924298904625E-2</v>
      </c>
      <c r="BX175" s="125">
        <f t="shared" ref="BX175" si="1914">P175/P188</f>
        <v>5.1902887139107609E-2</v>
      </c>
      <c r="BY175" s="126">
        <f t="shared" ref="BY175" si="1915">Q175/Q188</f>
        <v>4.9658755220535804E-2</v>
      </c>
      <c r="BZ175" s="127">
        <f t="shared" ref="BZ175" si="1916">R175/R188</f>
        <v>5.4706777970284032E-2</v>
      </c>
      <c r="CA175" s="128">
        <f t="shared" ref="CA175" si="1917">S175/S188</f>
        <v>5.5336823432700209E-2</v>
      </c>
      <c r="CB175" s="125">
        <f t="shared" ref="CB175" si="1918">T175/T188</f>
        <v>5.8364264687060026E-2</v>
      </c>
      <c r="CC175" s="126">
        <f t="shared" ref="CC175" si="1919">U175/U188</f>
        <v>4.611965178736803E-2</v>
      </c>
      <c r="CD175" s="127">
        <f t="shared" ref="CD175" si="1920">V175/V188</f>
        <v>5.9080228264518295E-2</v>
      </c>
      <c r="CE175" s="128">
        <f t="shared" ref="CE175" si="1921">W175/W188</f>
        <v>5.2684323550465283E-2</v>
      </c>
      <c r="CF175" s="125">
        <f t="shared" ref="CF175" si="1922">X175/X188</f>
        <v>5.4026071815144239E-2</v>
      </c>
      <c r="CG175" s="126">
        <f t="shared" ref="CG175" si="1923">Y175/Y188</f>
        <v>4.5550428477257744E-2</v>
      </c>
      <c r="CH175" s="127">
        <f t="shared" ref="CH175" si="1924">Z175/Z188</f>
        <v>5.3277440389817451E-2</v>
      </c>
      <c r="CI175" s="125">
        <f t="shared" ref="CI175" si="1925">AA175/AA188</f>
        <v>6.0581564542578008E-2</v>
      </c>
      <c r="CJ175" s="131">
        <f t="shared" ref="CJ175" si="1926">AB175/AB188</f>
        <v>5.2937793636433958E-2</v>
      </c>
      <c r="CK175" s="132">
        <f t="shared" ref="CK175" si="1927">AC175/AC188</f>
        <v>5.2161752316764953E-2</v>
      </c>
    </row>
    <row r="176" spans="1:89" ht="14.1" thickTop="1">
      <c r="A176" s="142" t="s">
        <v>31</v>
      </c>
      <c r="B176" s="199">
        <v>1997</v>
      </c>
      <c r="C176" s="193">
        <v>1697</v>
      </c>
      <c r="D176" s="194">
        <v>1036</v>
      </c>
      <c r="E176" s="195">
        <v>1000</v>
      </c>
      <c r="F176" s="192">
        <v>552</v>
      </c>
      <c r="G176" s="196">
        <v>394</v>
      </c>
      <c r="H176" s="194">
        <v>1709</v>
      </c>
      <c r="I176" s="195">
        <v>2393</v>
      </c>
      <c r="J176" s="192">
        <v>391</v>
      </c>
      <c r="K176" s="193">
        <v>286</v>
      </c>
      <c r="L176" s="194">
        <v>845</v>
      </c>
      <c r="M176" s="192">
        <v>1098</v>
      </c>
      <c r="N176" s="197">
        <v>1585</v>
      </c>
      <c r="O176" s="200">
        <v>1821</v>
      </c>
      <c r="P176" s="192">
        <v>866</v>
      </c>
      <c r="Q176" s="193">
        <v>1041</v>
      </c>
      <c r="R176" s="194">
        <v>1082</v>
      </c>
      <c r="S176" s="195">
        <v>1330</v>
      </c>
      <c r="T176" s="192">
        <v>597</v>
      </c>
      <c r="U176" s="196">
        <v>379</v>
      </c>
      <c r="V176" s="194">
        <v>1781</v>
      </c>
      <c r="W176" s="201">
        <v>1200</v>
      </c>
      <c r="X176" s="192">
        <v>1253</v>
      </c>
      <c r="Y176" s="196">
        <v>552</v>
      </c>
      <c r="Z176" s="194">
        <v>3216</v>
      </c>
      <c r="AA176" s="192">
        <v>2835</v>
      </c>
      <c r="AB176" s="168">
        <f t="shared" si="1708"/>
        <v>16910</v>
      </c>
      <c r="AC176" s="169">
        <f t="shared" si="1625"/>
        <v>16026</v>
      </c>
      <c r="BI176" s="142" t="s">
        <v>31</v>
      </c>
      <c r="BJ176" s="125">
        <f>B176/B188</f>
        <v>3.398107813776205E-2</v>
      </c>
      <c r="BK176" s="126">
        <f t="shared" ref="BK176" si="1928">C176/C188</f>
        <v>5.3612611758759046E-2</v>
      </c>
      <c r="BL176" s="127">
        <f t="shared" ref="BL176" si="1929">D176/D188</f>
        <v>4.7277871583078536E-2</v>
      </c>
      <c r="BM176" s="128">
        <f t="shared" ref="BM176" si="1930">E176/E188</f>
        <v>5.6779468544174427E-2</v>
      </c>
      <c r="BN176" s="125">
        <f t="shared" ref="BN176" si="1931">F176/F188</f>
        <v>5.4421768707482991E-2</v>
      </c>
      <c r="BO176" s="126">
        <f t="shared" ref="BO176" si="1932">G176/G188</f>
        <v>5.3987393806522337E-2</v>
      </c>
      <c r="BP176" s="127">
        <f t="shared" ref="BP176" si="1933">H176/H188</f>
        <v>6.8557445442875481E-2</v>
      </c>
      <c r="BQ176" s="128">
        <f t="shared" ref="BQ176" si="1934">I176/I188</f>
        <v>6.5919233100104682E-2</v>
      </c>
      <c r="BR176" s="125">
        <f t="shared" ref="BR176" si="1935">J176/J188</f>
        <v>6.2370394002233209E-2</v>
      </c>
      <c r="BS176" s="126">
        <f t="shared" ref="BS176" si="1936">K176/K188</f>
        <v>3.8342941413058051E-2</v>
      </c>
      <c r="BT176" s="127">
        <f t="shared" ref="BT176" si="1937">L176/L188</f>
        <v>7.6505205975554547E-2</v>
      </c>
      <c r="BU176" s="125">
        <f t="shared" ref="BU176" si="1938">M176/M188</f>
        <v>5.0833333333333335E-2</v>
      </c>
      <c r="BV176" s="129">
        <f t="shared" ref="BV176" si="1939">N176/N188</f>
        <v>6.5333882934872217E-2</v>
      </c>
      <c r="BW176" s="130">
        <f t="shared" ref="BW176" si="1940">O176/O188</f>
        <v>5.2216551012215402E-2</v>
      </c>
      <c r="BX176" s="125">
        <f t="shared" ref="BX176" si="1941">P176/P188</f>
        <v>5.6824146981627299E-2</v>
      </c>
      <c r="BY176" s="126">
        <f t="shared" ref="BY176" si="1942">Q176/Q188</f>
        <v>5.3020270958541303E-2</v>
      </c>
      <c r="BZ176" s="127">
        <f t="shared" ref="BZ176" si="1943">R176/R188</f>
        <v>5.6806846222502233E-2</v>
      </c>
      <c r="CA176" s="128">
        <f t="shared" ref="CA176" si="1944">S176/S188</f>
        <v>5.7543373858867305E-2</v>
      </c>
      <c r="CB176" s="125">
        <f t="shared" ref="CB176" si="1945">T176/T188</f>
        <v>7.6411109688979906E-2</v>
      </c>
      <c r="CC176" s="126">
        <f t="shared" ref="CC176" si="1946">U176/U188</f>
        <v>3.5099092424523061E-2</v>
      </c>
      <c r="CD176" s="127">
        <f t="shared" ref="CD176" si="1947">V176/V188</f>
        <v>8.5407375437586919E-2</v>
      </c>
      <c r="CE176" s="128">
        <f t="shared" ref="CE176" si="1948">W176/W188</f>
        <v>4.2949176807444527E-2</v>
      </c>
      <c r="CF176" s="125">
        <f t="shared" ref="CF176" si="1949">X176/X188</f>
        <v>5.8967480822626948E-2</v>
      </c>
      <c r="CG176" s="126">
        <f t="shared" ref="CG176" si="1950">Y176/Y188</f>
        <v>3.6387607119314436E-2</v>
      </c>
      <c r="CH176" s="127">
        <f t="shared" ref="CH176" si="1951">Z176/Z188</f>
        <v>5.7612726393292846E-2</v>
      </c>
      <c r="CI176" s="125">
        <f t="shared" ref="CI176" si="1952">AA176/AA188</f>
        <v>6.5477977688985375E-2</v>
      </c>
      <c r="CJ176" s="131">
        <f t="shared" ref="CJ176" si="1953">AB176/AB188</f>
        <v>5.6869200838072433E-2</v>
      </c>
      <c r="CK176" s="132">
        <f t="shared" ref="CK176" si="1954">AC176/AC188</f>
        <v>5.4005054759898904E-2</v>
      </c>
    </row>
    <row r="177" spans="1:89">
      <c r="A177" s="133" t="s">
        <v>32</v>
      </c>
      <c r="B177" s="202">
        <v>2079</v>
      </c>
      <c r="C177" s="186">
        <v>2544</v>
      </c>
      <c r="D177" s="187">
        <v>1333</v>
      </c>
      <c r="E177" s="188">
        <v>1097</v>
      </c>
      <c r="F177" s="185">
        <v>800</v>
      </c>
      <c r="G177" s="189">
        <v>419</v>
      </c>
      <c r="H177" s="187">
        <v>1697</v>
      </c>
      <c r="I177" s="188">
        <v>2956</v>
      </c>
      <c r="J177" s="185">
        <v>461</v>
      </c>
      <c r="K177" s="186">
        <v>251</v>
      </c>
      <c r="L177" s="187">
        <v>958</v>
      </c>
      <c r="M177" s="185">
        <v>842</v>
      </c>
      <c r="N177" s="190">
        <v>1755</v>
      </c>
      <c r="O177" s="203">
        <v>1771</v>
      </c>
      <c r="P177" s="185">
        <v>919</v>
      </c>
      <c r="Q177" s="186">
        <v>1015</v>
      </c>
      <c r="R177" s="187">
        <v>1191</v>
      </c>
      <c r="S177" s="188">
        <v>1616</v>
      </c>
      <c r="T177" s="185">
        <v>722</v>
      </c>
      <c r="U177" s="189">
        <v>301</v>
      </c>
      <c r="V177" s="187">
        <v>1975</v>
      </c>
      <c r="W177" s="204">
        <v>1182</v>
      </c>
      <c r="X177" s="185">
        <v>1880</v>
      </c>
      <c r="Y177" s="189">
        <v>560</v>
      </c>
      <c r="Z177" s="187">
        <v>3717</v>
      </c>
      <c r="AA177" s="185">
        <v>3048</v>
      </c>
      <c r="AB177" s="168">
        <f t="shared" si="1708"/>
        <v>19487</v>
      </c>
      <c r="AC177" s="169">
        <f t="shared" si="1625"/>
        <v>17602</v>
      </c>
      <c r="BI177" s="133" t="s">
        <v>32</v>
      </c>
      <c r="BJ177" s="125">
        <f>B177/B188</f>
        <v>3.537639531717942E-2</v>
      </c>
      <c r="BK177" s="126">
        <f t="shared" ref="BK177" si="1955">C177/C188</f>
        <v>8.0371528765045969E-2</v>
      </c>
      <c r="BL177" s="127">
        <f t="shared" ref="BL177" si="1956">D177/D188</f>
        <v>6.0831469903710127E-2</v>
      </c>
      <c r="BM177" s="128">
        <f t="shared" ref="BM177" si="1957">E177/E188</f>
        <v>6.2287076992959343E-2</v>
      </c>
      <c r="BN177" s="125">
        <f t="shared" ref="BN177" si="1958">F177/F188</f>
        <v>7.8872128561569554E-2</v>
      </c>
      <c r="BO177" s="126">
        <f t="shared" ref="BO177" si="1959">G177/G188</f>
        <v>5.7412989860235679E-2</v>
      </c>
      <c r="BP177" s="127">
        <f t="shared" ref="BP177" si="1960">H177/H188</f>
        <v>6.8076059050064183E-2</v>
      </c>
      <c r="BQ177" s="128">
        <f t="shared" ref="BQ177" si="1961">I177/I188</f>
        <v>8.1428020494738587E-2</v>
      </c>
      <c r="BR177" s="125">
        <f t="shared" ref="BR177" si="1962">J177/J188</f>
        <v>7.3536449194448877E-2</v>
      </c>
      <c r="BS177" s="126">
        <f t="shared" ref="BS177" si="1963">K177/K188</f>
        <v>3.3650623407963536E-2</v>
      </c>
      <c r="BT177" s="127">
        <f t="shared" ref="BT177" si="1964">L177/L188</f>
        <v>8.6736079674060662E-2</v>
      </c>
      <c r="BU177" s="125">
        <f t="shared" ref="BU177" si="1965">M177/M188</f>
        <v>3.8981481481481478E-2</v>
      </c>
      <c r="BV177" s="129">
        <f t="shared" ref="BV177" si="1966">N177/N188</f>
        <v>7.234130255564715E-2</v>
      </c>
      <c r="BW177" s="130">
        <f t="shared" ref="BW177" si="1967">O177/O188</f>
        <v>5.0782818145323164E-2</v>
      </c>
      <c r="BX177" s="125">
        <f t="shared" ref="BX177" si="1968">P177/P188</f>
        <v>6.0301837270341205E-2</v>
      </c>
      <c r="BY177" s="126">
        <f t="shared" ref="BY177" si="1969">Q177/Q188</f>
        <v>5.1696037485993683E-2</v>
      </c>
      <c r="BZ177" s="127">
        <f t="shared" ref="BZ177" si="1970">R177/R188</f>
        <v>6.2529532209796818E-2</v>
      </c>
      <c r="CA177" s="128">
        <f t="shared" ref="CA177" si="1971">S177/S188</f>
        <v>6.9917362523255311E-2</v>
      </c>
      <c r="CB177" s="125">
        <f t="shared" ref="CB177" si="1972">T177/T188</f>
        <v>9.2410085754511706E-2</v>
      </c>
      <c r="CC177" s="126">
        <f t="shared" ref="CC177" si="1973">U177/U188</f>
        <v>2.7875532506019634E-2</v>
      </c>
      <c r="CD177" s="127">
        <f t="shared" ref="CD177" si="1974">V177/V188</f>
        <v>9.4710593200019177E-2</v>
      </c>
      <c r="CE177" s="128">
        <f t="shared" ref="CE177" si="1975">W177/W188</f>
        <v>4.2304939155332857E-2</v>
      </c>
      <c r="CF177" s="125">
        <f t="shared" ref="CF177" si="1976">X177/X188</f>
        <v>8.8474751753023675E-2</v>
      </c>
      <c r="CG177" s="126">
        <f t="shared" ref="CG177" si="1977">Y177/Y188</f>
        <v>3.6914963744232039E-2</v>
      </c>
      <c r="CH177" s="127">
        <f t="shared" ref="CH177" si="1978">Z177/Z188</f>
        <v>6.65878432847853E-2</v>
      </c>
      <c r="CI177" s="125">
        <f t="shared" ref="CI177" si="1979">AA177/AA188</f>
        <v>7.03974871238192E-2</v>
      </c>
      <c r="CJ177" s="131">
        <f t="shared" ref="CJ177" si="1980">AB177/AB188</f>
        <v>6.5535784549468803E-2</v>
      </c>
      <c r="CK177" s="132">
        <f t="shared" ref="CK177" si="1981">AC177/AC188</f>
        <v>5.9315922493681547E-2</v>
      </c>
    </row>
    <row r="178" spans="1:89">
      <c r="A178" s="142" t="s">
        <v>33</v>
      </c>
      <c r="B178" s="199">
        <v>2421</v>
      </c>
      <c r="C178" s="193">
        <v>3376</v>
      </c>
      <c r="D178" s="194">
        <v>1841</v>
      </c>
      <c r="E178" s="195">
        <v>1372</v>
      </c>
      <c r="F178" s="192">
        <v>998</v>
      </c>
      <c r="G178" s="196">
        <v>396</v>
      </c>
      <c r="H178" s="194">
        <v>2111</v>
      </c>
      <c r="I178" s="195">
        <v>2813</v>
      </c>
      <c r="J178" s="192">
        <v>780</v>
      </c>
      <c r="K178" s="193">
        <v>192</v>
      </c>
      <c r="L178" s="194">
        <v>1416</v>
      </c>
      <c r="M178" s="192">
        <v>1042</v>
      </c>
      <c r="N178" s="197">
        <v>2070</v>
      </c>
      <c r="O178" s="200">
        <v>1892</v>
      </c>
      <c r="P178" s="192">
        <v>1201</v>
      </c>
      <c r="Q178" s="193">
        <v>1274</v>
      </c>
      <c r="R178" s="194">
        <v>1287</v>
      </c>
      <c r="S178" s="195">
        <v>1774</v>
      </c>
      <c r="T178" s="192">
        <v>1041</v>
      </c>
      <c r="U178" s="196">
        <v>344</v>
      </c>
      <c r="V178" s="194">
        <v>2105</v>
      </c>
      <c r="W178" s="201">
        <v>1331</v>
      </c>
      <c r="X178" s="192">
        <v>2423</v>
      </c>
      <c r="Y178" s="196">
        <v>730</v>
      </c>
      <c r="Z178" s="194">
        <v>4090</v>
      </c>
      <c r="AA178" s="192">
        <v>3710</v>
      </c>
      <c r="AB178" s="168">
        <f t="shared" si="1708"/>
        <v>23784</v>
      </c>
      <c r="AC178" s="169">
        <f t="shared" si="1625"/>
        <v>20246</v>
      </c>
      <c r="BI178" s="142" t="s">
        <v>33</v>
      </c>
      <c r="BJ178" s="125">
        <f>B178/B188</f>
        <v>4.1195888919139667E-2</v>
      </c>
      <c r="BK178" s="126">
        <f t="shared" ref="BK178" si="1982">C178/C188</f>
        <v>0.10665655704040691</v>
      </c>
      <c r="BL178" s="127">
        <f t="shared" ref="BL178" si="1983">D178/D188</f>
        <v>8.4014055583443617E-2</v>
      </c>
      <c r="BM178" s="128">
        <f t="shared" ref="BM178" si="1984">E178/E188</f>
        <v>7.7901430842607311E-2</v>
      </c>
      <c r="BN178" s="125">
        <f t="shared" ref="BN178" si="1985">F178/F188</f>
        <v>9.8392980380558021E-2</v>
      </c>
      <c r="BO178" s="126">
        <f t="shared" ref="BO178" si="1986">G178/G188</f>
        <v>5.42614414908194E-2</v>
      </c>
      <c r="BP178" s="127">
        <f t="shared" ref="BP178" si="1987">H178/H188</f>
        <v>8.4683889602053919E-2</v>
      </c>
      <c r="BQ178" s="128">
        <f t="shared" ref="BQ178" si="1988">I178/I188</f>
        <v>7.7488843589884851E-2</v>
      </c>
      <c r="BR178" s="125">
        <f t="shared" ref="BR178" si="1989">J178/J188</f>
        <v>0.12442175785611741</v>
      </c>
      <c r="BS178" s="126">
        <f t="shared" ref="BS178" si="1990">K178/K188</f>
        <v>2.5740715913661349E-2</v>
      </c>
      <c r="BT178" s="127">
        <f t="shared" ref="BT178" si="1991">L178/L188</f>
        <v>0.1282028066998642</v>
      </c>
      <c r="BU178" s="125">
        <f t="shared" ref="BU178" si="1992">M178/M188</f>
        <v>4.8240740740740744E-2</v>
      </c>
      <c r="BV178" s="129">
        <f t="shared" ref="BV178" si="1993">N178/N188</f>
        <v>8.5325638911788959E-2</v>
      </c>
      <c r="BW178" s="130">
        <f t="shared" ref="BW178" si="1994">O178/O188</f>
        <v>5.4252451683202384E-2</v>
      </c>
      <c r="BX178" s="125">
        <f t="shared" ref="BX178" si="1995">P178/P188</f>
        <v>7.8805774278215224E-2</v>
      </c>
      <c r="BY178" s="126">
        <f t="shared" ref="BY178" si="1996">Q178/Q188</f>
        <v>6.4887440154833456E-2</v>
      </c>
      <c r="BZ178" s="127">
        <f t="shared" ref="BZ178" si="1997">R178/R188</f>
        <v>6.7569696015120487E-2</v>
      </c>
      <c r="CA178" s="128">
        <f t="shared" ref="CA178" si="1998">S178/S188</f>
        <v>7.6753342274910222E-2</v>
      </c>
      <c r="CB178" s="125">
        <f t="shared" ref="CB178" si="1999">T178/T188</f>
        <v>0.13323947267374889</v>
      </c>
      <c r="CC178" s="126">
        <f t="shared" ref="CC178" si="2000">U178/U188</f>
        <v>3.1857751435451012E-2</v>
      </c>
      <c r="CD178" s="127">
        <f t="shared" ref="CD178" si="2001">V178/V188</f>
        <v>0.10094470819546349</v>
      </c>
      <c r="CE178" s="128">
        <f t="shared" ref="CE178" si="2002">W178/W188</f>
        <v>4.7637795275590554E-2</v>
      </c>
      <c r="CF178" s="125">
        <f t="shared" ref="CF178" si="2003">X178/X188</f>
        <v>0.11402889547743424</v>
      </c>
      <c r="CG178" s="126">
        <f t="shared" ref="CG178" si="2004">Y178/Y188</f>
        <v>4.8121292023731048E-2</v>
      </c>
      <c r="CH178" s="127">
        <f t="shared" ref="CH178" si="2005">Z178/Z188</f>
        <v>7.3269916339728777E-2</v>
      </c>
      <c r="CI178" s="125">
        <f t="shared" ref="CI178" si="2006">AA178/AA188</f>
        <v>8.5687230062129013E-2</v>
      </c>
      <c r="CJ178" s="131">
        <f t="shared" ref="CJ178" si="2007">AB178/AB188</f>
        <v>7.9986816838126237E-2</v>
      </c>
      <c r="CK178" s="132">
        <f t="shared" ref="CK178" si="2008">AC178/AC188</f>
        <v>6.8225779275484413E-2</v>
      </c>
    </row>
    <row r="179" spans="1:89">
      <c r="A179" s="133" t="s">
        <v>34</v>
      </c>
      <c r="B179" s="202">
        <v>2526</v>
      </c>
      <c r="C179" s="186">
        <v>4482</v>
      </c>
      <c r="D179" s="187">
        <v>1759</v>
      </c>
      <c r="E179" s="188">
        <v>1583</v>
      </c>
      <c r="F179" s="185">
        <v>755</v>
      </c>
      <c r="G179" s="189">
        <v>562</v>
      </c>
      <c r="H179" s="187">
        <v>2085</v>
      </c>
      <c r="I179" s="188">
        <v>4140</v>
      </c>
      <c r="J179" s="185">
        <v>688</v>
      </c>
      <c r="K179" s="186">
        <v>326</v>
      </c>
      <c r="L179" s="187">
        <v>1666</v>
      </c>
      <c r="M179" s="185">
        <v>860</v>
      </c>
      <c r="N179" s="190">
        <v>2421</v>
      </c>
      <c r="O179" s="203">
        <v>2042</v>
      </c>
      <c r="P179" s="185">
        <v>1309</v>
      </c>
      <c r="Q179" s="186">
        <v>1611</v>
      </c>
      <c r="R179" s="187">
        <v>1385</v>
      </c>
      <c r="S179" s="188">
        <v>2068</v>
      </c>
      <c r="T179" s="185">
        <v>969</v>
      </c>
      <c r="U179" s="189">
        <v>342</v>
      </c>
      <c r="V179" s="187">
        <v>2483</v>
      </c>
      <c r="W179" s="204">
        <v>1306</v>
      </c>
      <c r="X179" s="185">
        <v>2564</v>
      </c>
      <c r="Y179" s="189">
        <v>748</v>
      </c>
      <c r="Z179" s="187">
        <v>4033</v>
      </c>
      <c r="AA179" s="185">
        <v>4161</v>
      </c>
      <c r="AB179" s="168">
        <f t="shared" si="1708"/>
        <v>24643</v>
      </c>
      <c r="AC179" s="169">
        <f t="shared" si="1625"/>
        <v>24231</v>
      </c>
      <c r="BI179" s="133" t="s">
        <v>34</v>
      </c>
      <c r="BJ179" s="125">
        <f>B179/B188</f>
        <v>4.298257555132045E-2</v>
      </c>
      <c r="BK179" s="126">
        <f t="shared" ref="BK179" si="2009">C179/C188</f>
        <v>0.14159795280068241</v>
      </c>
      <c r="BL179" s="127">
        <f t="shared" ref="BL179" si="2010">D179/D188</f>
        <v>8.0271984666636237E-2</v>
      </c>
      <c r="BM179" s="128">
        <f t="shared" ref="BM179" si="2011">E179/E188</f>
        <v>8.988189870542812E-2</v>
      </c>
      <c r="BN179" s="125">
        <f t="shared" ref="BN179" si="2012">F179/F188</f>
        <v>7.443557132998127E-2</v>
      </c>
      <c r="BO179" s="126">
        <f t="shared" ref="BO179" si="2013">G179/G188</f>
        <v>7.7007399287476019E-2</v>
      </c>
      <c r="BP179" s="127">
        <f t="shared" ref="BP179" si="2014">H179/H188</f>
        <v>8.3640885750962776E-2</v>
      </c>
      <c r="BQ179" s="128">
        <f t="shared" ref="BQ179" si="2015">I179/I188</f>
        <v>0.11404330339926175</v>
      </c>
      <c r="BR179" s="125">
        <f t="shared" ref="BR179" si="2016">J179/J188</f>
        <v>0.10974637103206253</v>
      </c>
      <c r="BS179" s="126">
        <f t="shared" ref="BS179" si="2017">K179/K188</f>
        <v>4.3705590561737499E-2</v>
      </c>
      <c r="BT179" s="127">
        <f t="shared" ref="BT179" si="2018">L179/L188</f>
        <v>0.15083748302399275</v>
      </c>
      <c r="BU179" s="125">
        <f t="shared" ref="BU179" si="2019">M179/M188</f>
        <v>3.9814814814814817E-2</v>
      </c>
      <c r="BV179" s="129">
        <f t="shared" ref="BV179" si="2020">N179/N188</f>
        <v>9.9793899422918386E-2</v>
      </c>
      <c r="BW179" s="130">
        <f t="shared" ref="BW179" si="2021">O179/O188</f>
        <v>5.8553650283879106E-2</v>
      </c>
      <c r="BX179" s="125">
        <f t="shared" ref="BX179" si="2022">P179/P188</f>
        <v>8.5892388451443563E-2</v>
      </c>
      <c r="BY179" s="126">
        <f t="shared" ref="BY179" si="2023">Q179/Q188</f>
        <v>8.2051543241316083E-2</v>
      </c>
      <c r="BZ179" s="127">
        <f t="shared" ref="BZ179" si="2024">R179/R188</f>
        <v>7.271486323305508E-2</v>
      </c>
      <c r="CA179" s="128">
        <f t="shared" ref="CA179" si="2025">S179/S188</f>
        <v>8.9473456496344042E-2</v>
      </c>
      <c r="CB179" s="125">
        <f t="shared" ref="CB179" si="2026">T179/T188</f>
        <v>0.12402406246000255</v>
      </c>
      <c r="CC179" s="126">
        <f t="shared" ref="CC179" si="2027">U179/U188</f>
        <v>3.1672531950361175E-2</v>
      </c>
      <c r="CD179" s="127">
        <f t="shared" ref="CD179" si="2028">V179/V188</f>
        <v>0.11907159641298615</v>
      </c>
      <c r="CE179" s="128">
        <f t="shared" ref="CE179" si="2029">W179/W188</f>
        <v>4.6743020758768787E-2</v>
      </c>
      <c r="CF179" s="125">
        <f t="shared" ref="CF179" si="2030">X179/X188</f>
        <v>0.12066450185891101</v>
      </c>
      <c r="CG179" s="126">
        <f t="shared" ref="CG179" si="2031">Y179/Y188</f>
        <v>4.9307844429795647E-2</v>
      </c>
      <c r="CH179" s="127">
        <f t="shared" ref="CH179" si="2032">Z179/Z188</f>
        <v>7.2248795256265569E-2</v>
      </c>
      <c r="CI179" s="125">
        <f t="shared" ref="CI179" si="2033">AA179/AA188</f>
        <v>9.6103656142457902E-2</v>
      </c>
      <c r="CJ179" s="131">
        <f t="shared" ref="CJ179" si="2034">AB179/AB188</f>
        <v>8.2875678075258363E-2</v>
      </c>
      <c r="CK179" s="132">
        <f t="shared" ref="CK179" si="2035">AC179/AC188</f>
        <v>8.1654591406908172E-2</v>
      </c>
    </row>
    <row r="180" spans="1:89">
      <c r="A180" s="142" t="s">
        <v>35</v>
      </c>
      <c r="B180" s="199">
        <v>2540</v>
      </c>
      <c r="C180" s="193">
        <v>4414</v>
      </c>
      <c r="D180" s="194">
        <v>1259</v>
      </c>
      <c r="E180" s="195">
        <v>1908</v>
      </c>
      <c r="F180" s="192">
        <v>551</v>
      </c>
      <c r="G180" s="196">
        <v>540</v>
      </c>
      <c r="H180" s="194">
        <v>1970</v>
      </c>
      <c r="I180" s="195">
        <v>3458</v>
      </c>
      <c r="J180" s="192">
        <v>411</v>
      </c>
      <c r="K180" s="193">
        <v>238</v>
      </c>
      <c r="L180" s="194">
        <v>1270</v>
      </c>
      <c r="M180" s="192">
        <v>936</v>
      </c>
      <c r="N180" s="197">
        <v>1877</v>
      </c>
      <c r="O180" s="200">
        <v>2080</v>
      </c>
      <c r="P180" s="192">
        <v>1005</v>
      </c>
      <c r="Q180" s="193">
        <v>1682</v>
      </c>
      <c r="R180" s="194">
        <v>1077</v>
      </c>
      <c r="S180" s="195">
        <v>1818</v>
      </c>
      <c r="T180" s="192">
        <v>775</v>
      </c>
      <c r="U180" s="196">
        <v>392</v>
      </c>
      <c r="V180" s="194">
        <v>2329</v>
      </c>
      <c r="W180" s="201">
        <v>1640</v>
      </c>
      <c r="X180" s="192">
        <v>1989</v>
      </c>
      <c r="Y180" s="196">
        <v>892</v>
      </c>
      <c r="Z180" s="194">
        <v>3280</v>
      </c>
      <c r="AA180" s="192">
        <v>4361</v>
      </c>
      <c r="AB180" s="168">
        <f t="shared" si="1708"/>
        <v>20333</v>
      </c>
      <c r="AC180" s="169">
        <f t="shared" si="1625"/>
        <v>24359</v>
      </c>
      <c r="BI180" s="142" t="s">
        <v>35</v>
      </c>
      <c r="BJ180" s="125">
        <f>B180/B188</f>
        <v>4.3220800435611217E-2</v>
      </c>
      <c r="BK180" s="126">
        <f t="shared" ref="BK180" si="2036">C180/C188</f>
        <v>0.13944965722048464</v>
      </c>
      <c r="BL180" s="127">
        <f t="shared" ref="BL180" si="2037">D180/D188</f>
        <v>5.7454479076347376E-2</v>
      </c>
      <c r="BM180" s="128">
        <f t="shared" ref="BM180" si="2038">E180/E188</f>
        <v>0.1083352259822848</v>
      </c>
      <c r="BN180" s="125">
        <f t="shared" ref="BN180" si="2039">F180/F188</f>
        <v>5.432317854678103E-2</v>
      </c>
      <c r="BO180" s="126">
        <f t="shared" ref="BO180" si="2040">G180/G188</f>
        <v>7.3992874760208271E-2</v>
      </c>
      <c r="BP180" s="127">
        <f t="shared" ref="BP180" si="2041">H180/H188</f>
        <v>7.9027599486521174E-2</v>
      </c>
      <c r="BQ180" s="128">
        <f t="shared" ref="BQ180" si="2042">I180/I188</f>
        <v>9.5256459699190124E-2</v>
      </c>
      <c r="BR180" s="125">
        <f t="shared" ref="BR180" si="2043">J180/J188</f>
        <v>6.5560695485723394E-2</v>
      </c>
      <c r="BS180" s="126">
        <f t="shared" ref="BS180" si="2044">K180/K188</f>
        <v>3.1907762434642717E-2</v>
      </c>
      <c r="BT180" s="127">
        <f t="shared" ref="BT180" si="2045">L180/L188</f>
        <v>0.11498415572657311</v>
      </c>
      <c r="BU180" s="125">
        <f t="shared" ref="BU180" si="2046">M180/M188</f>
        <v>4.3333333333333335E-2</v>
      </c>
      <c r="BV180" s="129">
        <f t="shared" ref="BV180" si="2047">N180/N188</f>
        <v>7.7370156636438578E-2</v>
      </c>
      <c r="BW180" s="130">
        <f t="shared" ref="BW180" si="2048">O180/O188</f>
        <v>5.9643287262717212E-2</v>
      </c>
      <c r="BX180" s="125">
        <f t="shared" ref="BX180" si="2049">P180/P188</f>
        <v>6.5944881889763773E-2</v>
      </c>
      <c r="BY180" s="126">
        <f t="shared" ref="BY180" si="2050">Q180/Q188</f>
        <v>8.5667719262503814E-2</v>
      </c>
      <c r="BZ180" s="127">
        <f t="shared" ref="BZ180" si="2051">R180/R188</f>
        <v>5.6544337690974958E-2</v>
      </c>
      <c r="CA180" s="128">
        <f t="shared" ref="CA180" si="2052">S180/S188</f>
        <v>7.8657032838662225E-2</v>
      </c>
      <c r="CB180" s="125">
        <f t="shared" ref="CB180" si="2053">T180/T188</f>
        <v>9.9193651606297201E-2</v>
      </c>
      <c r="CC180" s="126">
        <f t="shared" ref="CC180" si="2054">U180/U188</f>
        <v>3.6303019077606961E-2</v>
      </c>
      <c r="CD180" s="127">
        <f t="shared" ref="CD180" si="2055">V180/V188</f>
        <v>0.11168656787992136</v>
      </c>
      <c r="CE180" s="128">
        <f t="shared" ref="CE180" si="2056">W180/W188</f>
        <v>5.8697208303507518E-2</v>
      </c>
      <c r="CF180" s="125">
        <f t="shared" ref="CF180" si="2057">X180/X188</f>
        <v>9.3604404913172387E-2</v>
      </c>
      <c r="CG180" s="126">
        <f t="shared" ref="CG180" si="2058">Y180/Y188</f>
        <v>5.880026367831246E-2</v>
      </c>
      <c r="CH180" s="127">
        <f t="shared" ref="CH180" si="2059">Z180/Z188</f>
        <v>5.8759248311567334E-2</v>
      </c>
      <c r="CI180" s="125">
        <f t="shared" ref="CI180" si="2060">AA180/AA188</f>
        <v>0.10072291382774788</v>
      </c>
      <c r="CJ180" s="131">
        <f t="shared" ref="CJ180" si="2061">AB180/AB188</f>
        <v>6.8380926117121626E-2</v>
      </c>
      <c r="CK180" s="132">
        <f t="shared" ref="CK180" si="2062">AC180/AC188</f>
        <v>8.2085930918281383E-2</v>
      </c>
    </row>
    <row r="181" spans="1:89">
      <c r="A181" s="133" t="s">
        <v>36</v>
      </c>
      <c r="B181" s="202">
        <v>2257</v>
      </c>
      <c r="C181" s="186">
        <v>3133</v>
      </c>
      <c r="D181" s="187">
        <v>842</v>
      </c>
      <c r="E181" s="188">
        <v>1547</v>
      </c>
      <c r="F181" s="185">
        <v>350</v>
      </c>
      <c r="G181" s="189">
        <v>412</v>
      </c>
      <c r="H181" s="187">
        <v>1495</v>
      </c>
      <c r="I181" s="188">
        <v>2698</v>
      </c>
      <c r="J181" s="185">
        <v>233</v>
      </c>
      <c r="K181" s="186">
        <v>230</v>
      </c>
      <c r="L181" s="187">
        <v>658</v>
      </c>
      <c r="M181" s="185">
        <v>816</v>
      </c>
      <c r="N181" s="190">
        <v>1364</v>
      </c>
      <c r="O181" s="203">
        <v>2014</v>
      </c>
      <c r="P181" s="185">
        <v>824</v>
      </c>
      <c r="Q181" s="186">
        <v>1503</v>
      </c>
      <c r="R181" s="187">
        <v>949</v>
      </c>
      <c r="S181" s="188">
        <v>1405</v>
      </c>
      <c r="T181" s="185">
        <v>494</v>
      </c>
      <c r="U181" s="189">
        <v>351</v>
      </c>
      <c r="V181" s="187">
        <v>2107</v>
      </c>
      <c r="W181" s="204">
        <v>1280</v>
      </c>
      <c r="X181" s="185">
        <v>1348</v>
      </c>
      <c r="Y181" s="189">
        <v>808</v>
      </c>
      <c r="Z181" s="187">
        <v>2625</v>
      </c>
      <c r="AA181" s="185">
        <v>3067</v>
      </c>
      <c r="AB181" s="168">
        <f t="shared" si="1708"/>
        <v>15546</v>
      </c>
      <c r="AC181" s="169">
        <f t="shared" si="1625"/>
        <v>19264</v>
      </c>
      <c r="BI181" s="133" t="s">
        <v>36</v>
      </c>
      <c r="BJ181" s="125">
        <f>B181/B188</f>
        <v>3.8405254560304927E-2</v>
      </c>
      <c r="BK181" s="126">
        <f t="shared" ref="BK181" si="2063">C181/C188</f>
        <v>9.8979559599406061E-2</v>
      </c>
      <c r="BL181" s="127">
        <f t="shared" ref="BL181" si="2064">D181/D188</f>
        <v>3.8424679414046453E-2</v>
      </c>
      <c r="BM181" s="128">
        <f t="shared" ref="BM181" si="2065">E181/E188</f>
        <v>8.7837837837837843E-2</v>
      </c>
      <c r="BN181" s="125">
        <f t="shared" ref="BN181" si="2066">F181/F188</f>
        <v>3.450655624568668E-2</v>
      </c>
      <c r="BO181" s="126">
        <f t="shared" ref="BO181" si="2067">G181/G188</f>
        <v>5.6453822965195945E-2</v>
      </c>
      <c r="BP181" s="127">
        <f t="shared" ref="BP181" si="2068">H181/H188</f>
        <v>5.9972721437740691E-2</v>
      </c>
      <c r="BQ181" s="128">
        <f t="shared" ref="BQ181" si="2069">I181/I188</f>
        <v>7.4320974051016467E-2</v>
      </c>
      <c r="BR181" s="125">
        <f t="shared" ref="BR181" si="2070">J181/J188</f>
        <v>3.7167012282660714E-2</v>
      </c>
      <c r="BS181" s="126">
        <f t="shared" ref="BS181" si="2071">K181/K188</f>
        <v>3.0835232604906823E-2</v>
      </c>
      <c r="BT181" s="127">
        <f t="shared" ref="BT181" si="2072">L181/L188</f>
        <v>5.9574468085106386E-2</v>
      </c>
      <c r="BU181" s="125">
        <f t="shared" ref="BU181" si="2073">M181/M188</f>
        <v>3.7777777777777778E-2</v>
      </c>
      <c r="BV181" s="129">
        <f t="shared" ref="BV181" si="2074">N181/N188</f>
        <v>5.6224237427864796E-2</v>
      </c>
      <c r="BW181" s="130">
        <f t="shared" ref="BW181" si="2075">O181/O188</f>
        <v>5.7750759878419454E-2</v>
      </c>
      <c r="BX181" s="125">
        <f t="shared" ref="BX181" si="2076">P181/P188</f>
        <v>5.4068241469816272E-2</v>
      </c>
      <c r="BY181" s="126">
        <f t="shared" ref="BY181" si="2077">Q181/Q188</f>
        <v>7.6550881124579806E-2</v>
      </c>
      <c r="BZ181" s="127">
        <f t="shared" ref="BZ181" si="2078">R181/R188</f>
        <v>4.9824119283876728E-2</v>
      </c>
      <c r="CA181" s="128">
        <f t="shared" ref="CA181" si="2079">S181/S188</f>
        <v>6.0788300956171853E-2</v>
      </c>
      <c r="CB181" s="125">
        <f t="shared" ref="CB181" si="2080">T181/T188</f>
        <v>6.3227953410981697E-2</v>
      </c>
      <c r="CC181" s="126">
        <f t="shared" ref="CC181" si="2081">U181/U188</f>
        <v>3.2506019633265416E-2</v>
      </c>
      <c r="CD181" s="127">
        <f t="shared" ref="CD181" si="2082">V181/V188</f>
        <v>0.10104061765693186</v>
      </c>
      <c r="CE181" s="128">
        <f t="shared" ref="CE181" si="2083">W181/W188</f>
        <v>4.5812455261274157E-2</v>
      </c>
      <c r="CF181" s="125">
        <f t="shared" ref="CF181" si="2084">X181/X188</f>
        <v>6.3438279448444629E-2</v>
      </c>
      <c r="CG181" s="126">
        <f t="shared" ref="CG181" si="2085">Y181/Y188</f>
        <v>5.3263019116677655E-2</v>
      </c>
      <c r="CH181" s="127">
        <f t="shared" ref="CH181" si="2086">Z181/Z188</f>
        <v>4.7025313054226907E-2</v>
      </c>
      <c r="CI181" s="125">
        <f t="shared" ref="CI181" si="2087">AA181/AA188</f>
        <v>7.0836316603921756E-2</v>
      </c>
      <c r="CJ181" s="131">
        <f t="shared" ref="CJ181" si="2088">AB181/AB188</f>
        <v>5.2281998594244476E-2</v>
      </c>
      <c r="CK181" s="132">
        <f t="shared" ref="CK181" si="2089">AC181/AC188</f>
        <v>6.4916596461668072E-2</v>
      </c>
    </row>
    <row r="182" spans="1:89">
      <c r="A182" s="142" t="s">
        <v>37</v>
      </c>
      <c r="B182" s="199">
        <v>177</v>
      </c>
      <c r="C182" s="193">
        <v>1676</v>
      </c>
      <c r="D182" s="194">
        <v>177</v>
      </c>
      <c r="E182" s="195">
        <v>694</v>
      </c>
      <c r="F182" s="192">
        <v>96</v>
      </c>
      <c r="G182" s="196">
        <v>268</v>
      </c>
      <c r="H182" s="194">
        <v>403</v>
      </c>
      <c r="I182" s="195">
        <v>1849</v>
      </c>
      <c r="J182" s="192">
        <v>114</v>
      </c>
      <c r="K182" s="193">
        <v>142</v>
      </c>
      <c r="L182" s="194">
        <v>254</v>
      </c>
      <c r="M182" s="192">
        <v>478</v>
      </c>
      <c r="N182" s="197">
        <v>781</v>
      </c>
      <c r="O182" s="200">
        <v>1253</v>
      </c>
      <c r="P182" s="192">
        <v>465</v>
      </c>
      <c r="Q182" s="193">
        <v>992</v>
      </c>
      <c r="R182" s="194">
        <v>592</v>
      </c>
      <c r="S182" s="195">
        <v>787</v>
      </c>
      <c r="T182" s="192">
        <v>407</v>
      </c>
      <c r="U182" s="196">
        <v>264</v>
      </c>
      <c r="V182" s="194">
        <v>1631</v>
      </c>
      <c r="W182" s="201">
        <v>872</v>
      </c>
      <c r="X182" s="192">
        <v>846</v>
      </c>
      <c r="Y182" s="196">
        <v>618</v>
      </c>
      <c r="Z182" s="194">
        <v>1642</v>
      </c>
      <c r="AA182" s="192">
        <v>2293</v>
      </c>
      <c r="AB182" s="168">
        <f t="shared" si="1708"/>
        <v>7585</v>
      </c>
      <c r="AC182" s="169">
        <f t="shared" si="1625"/>
        <v>12186</v>
      </c>
      <c r="BI182" s="142" t="s">
        <v>37</v>
      </c>
      <c r="BJ182" s="125">
        <f>B182/B188</f>
        <v>3.0118431799618841E-3</v>
      </c>
      <c r="BK182" s="126">
        <f t="shared" ref="BK182" si="2090">C182/C188</f>
        <v>5.2949167535462673E-2</v>
      </c>
      <c r="BL182" s="127">
        <f t="shared" ref="BL182" si="2091">D182/D188</f>
        <v>8.0773969789622591E-3</v>
      </c>
      <c r="BM182" s="128">
        <f t="shared" ref="BM182" si="2092">E182/E188</f>
        <v>3.9404951169657053E-2</v>
      </c>
      <c r="BN182" s="125">
        <f t="shared" ref="BN182" si="2093">F182/F188</f>
        <v>9.4646554273883458E-3</v>
      </c>
      <c r="BO182" s="126">
        <f t="shared" ref="BO182" si="2094">G182/G188</f>
        <v>3.6722389695807073E-2</v>
      </c>
      <c r="BP182" s="127">
        <f t="shared" ref="BP182" si="2095">H182/H188</f>
        <v>1.6166559691912708E-2</v>
      </c>
      <c r="BQ182" s="128">
        <f t="shared" ref="BQ182" si="2096">I182/I188</f>
        <v>5.0933832846675117E-2</v>
      </c>
      <c r="BR182" s="125">
        <f t="shared" ref="BR182" si="2097">J182/J188</f>
        <v>1.8184718455894082E-2</v>
      </c>
      <c r="BS182" s="126">
        <f t="shared" ref="BS182" si="2098">K182/K188</f>
        <v>1.9037404477812041E-2</v>
      </c>
      <c r="BT182" s="127">
        <f t="shared" ref="BT182" si="2099">L182/L188</f>
        <v>2.299683114531462E-2</v>
      </c>
      <c r="BU182" s="125">
        <f t="shared" ref="BU182" si="2100">M182/M188</f>
        <v>2.2129629629629631E-2</v>
      </c>
      <c r="BV182" s="129">
        <f t="shared" ref="BV182" si="2101">N182/N188</f>
        <v>3.2192910140148391E-2</v>
      </c>
      <c r="BW182" s="130">
        <f t="shared" ref="BW182" si="2102">O182/O188</f>
        <v>3.5929345644319551E-2</v>
      </c>
      <c r="BX182" s="125">
        <f t="shared" ref="BX182" si="2103">P182/P188</f>
        <v>3.0511811023622049E-2</v>
      </c>
      <c r="BY182" s="126">
        <f t="shared" ref="BY182" si="2104">Q182/Q188</f>
        <v>5.0524600183355403E-2</v>
      </c>
      <c r="BZ182" s="127">
        <f t="shared" ref="BZ182" si="2105">R182/R188</f>
        <v>3.1081010132829316E-2</v>
      </c>
      <c r="CA182" s="128">
        <f t="shared" ref="CA182" si="2106">S182/S188</f>
        <v>3.4050101674382383E-2</v>
      </c>
      <c r="CB182" s="125">
        <f t="shared" ref="CB182" si="2107">T182/T188</f>
        <v>5.209266606937156E-2</v>
      </c>
      <c r="CC182" s="126">
        <f t="shared" ref="CC182" si="2108">U182/U188</f>
        <v>2.4448972031857752E-2</v>
      </c>
      <c r="CD182" s="127">
        <f t="shared" ref="CD182" si="2109">V182/V188</f>
        <v>7.8214165827458881E-2</v>
      </c>
      <c r="CE182" s="128">
        <f t="shared" ref="CE182" si="2110">W182/W188</f>
        <v>3.1209735146743019E-2</v>
      </c>
      <c r="CF182" s="125">
        <f t="shared" ref="CF182" si="2111">X182/X188</f>
        <v>3.9813638288860649E-2</v>
      </c>
      <c r="CG182" s="126">
        <f t="shared" ref="CG182" si="2112">Y182/Y188</f>
        <v>4.0738299274884641E-2</v>
      </c>
      <c r="CH182" s="127">
        <f t="shared" ref="CH182" si="2113">Z182/Z188</f>
        <v>2.9415452965729744E-2</v>
      </c>
      <c r="CI182" s="125">
        <f t="shared" ref="CI182" si="2114">AA182/AA188</f>
        <v>5.295978936184955E-2</v>
      </c>
      <c r="CJ182" s="131">
        <f t="shared" ref="CJ182" si="2115">AB182/AB188</f>
        <v>2.5508745615421609E-2</v>
      </c>
      <c r="CK182" s="132">
        <f t="shared" ref="CK182" si="2116">AC182/AC188</f>
        <v>4.1064869418702611E-2</v>
      </c>
    </row>
    <row r="183" spans="1:89">
      <c r="A183" s="133" t="s">
        <v>38</v>
      </c>
      <c r="B183" s="202">
        <v>0</v>
      </c>
      <c r="C183" s="186">
        <v>1147</v>
      </c>
      <c r="D183" s="187">
        <v>4</v>
      </c>
      <c r="E183" s="188">
        <v>553</v>
      </c>
      <c r="F183" s="185">
        <v>7</v>
      </c>
      <c r="G183" s="189">
        <v>130</v>
      </c>
      <c r="H183" s="187">
        <v>27</v>
      </c>
      <c r="I183" s="188">
        <v>870</v>
      </c>
      <c r="J183" s="185">
        <v>41</v>
      </c>
      <c r="K183" s="186">
        <v>60</v>
      </c>
      <c r="L183" s="187">
        <v>56</v>
      </c>
      <c r="M183" s="185">
        <v>91</v>
      </c>
      <c r="N183" s="190">
        <v>115</v>
      </c>
      <c r="O183" s="203">
        <v>277</v>
      </c>
      <c r="P183" s="185">
        <v>125</v>
      </c>
      <c r="Q183" s="186">
        <v>177</v>
      </c>
      <c r="R183" s="187">
        <v>99</v>
      </c>
      <c r="S183" s="188">
        <v>123</v>
      </c>
      <c r="T183" s="185">
        <v>70</v>
      </c>
      <c r="U183" s="189">
        <v>8</v>
      </c>
      <c r="V183" s="187">
        <v>234</v>
      </c>
      <c r="W183" s="204">
        <v>44</v>
      </c>
      <c r="X183" s="185">
        <v>150</v>
      </c>
      <c r="Y183" s="189">
        <v>38</v>
      </c>
      <c r="Z183" s="187">
        <v>56</v>
      </c>
      <c r="AA183" s="185">
        <v>195</v>
      </c>
      <c r="AB183" s="168">
        <f t="shared" si="1708"/>
        <v>984</v>
      </c>
      <c r="AC183" s="169">
        <f t="shared" si="1625"/>
        <v>3713</v>
      </c>
      <c r="BI183" s="133" t="s">
        <v>38</v>
      </c>
      <c r="BJ183" s="125">
        <f>B183/B188</f>
        <v>0</v>
      </c>
      <c r="BK183" s="126">
        <f t="shared" ref="BK183" si="2117">C183/C188</f>
        <v>3.6236691624806493E-2</v>
      </c>
      <c r="BL183" s="127">
        <f t="shared" ref="BL183" si="2118">D183/D188</f>
        <v>1.8254004472231095E-4</v>
      </c>
      <c r="BM183" s="128">
        <f t="shared" ref="BM183" si="2119">E183/E188</f>
        <v>3.1399046104928455E-2</v>
      </c>
      <c r="BN183" s="125">
        <f t="shared" ref="BN183" si="2120">F183/F188</f>
        <v>6.9013112491373362E-4</v>
      </c>
      <c r="BO183" s="126">
        <f t="shared" ref="BO183" si="2121">G183/G188</f>
        <v>1.78130994793094E-2</v>
      </c>
      <c r="BP183" s="127">
        <f t="shared" ref="BP183" si="2122">H183/H188</f>
        <v>1.0831193838254172E-3</v>
      </c>
      <c r="BQ183" s="128">
        <f t="shared" ref="BQ183" si="2123">I183/I188</f>
        <v>2.3965621728830367E-2</v>
      </c>
      <c r="BR183" s="125">
        <f t="shared" ref="BR183" si="2124">J183/J188</f>
        <v>6.5401180411548895E-3</v>
      </c>
      <c r="BS183" s="126">
        <f t="shared" ref="BS183" si="2125">K183/K188</f>
        <v>8.0439737230191717E-3</v>
      </c>
      <c r="BT183" s="127">
        <f t="shared" ref="BT183" si="2126">L183/L188</f>
        <v>5.0701674966047985E-3</v>
      </c>
      <c r="BU183" s="125">
        <f t="shared" ref="BU183" si="2127">M183/M188</f>
        <v>4.2129629629629626E-3</v>
      </c>
      <c r="BV183" s="129">
        <f t="shared" ref="BV183" si="2128">N183/N188</f>
        <v>4.7403132728771639E-3</v>
      </c>
      <c r="BW183" s="130">
        <f t="shared" ref="BW183" si="2129">O183/O188</f>
        <v>7.9428800825830127E-3</v>
      </c>
      <c r="BX183" s="125">
        <f t="shared" ref="BX183" si="2130">P183/P188</f>
        <v>8.2020997375328083E-3</v>
      </c>
      <c r="BY183" s="126">
        <f t="shared" ref="BY183" si="2131">Q183/Q188</f>
        <v>9.0149740246511147E-3</v>
      </c>
      <c r="BZ183" s="127">
        <f t="shared" ref="BZ183" si="2132">R183/R188</f>
        <v>5.1976689242400377E-3</v>
      </c>
      <c r="CA183" s="128">
        <f t="shared" ref="CA183" si="2133">S183/S188</f>
        <v>5.3216804395794575E-3</v>
      </c>
      <c r="CB183" s="125">
        <f t="shared" ref="CB183" si="2134">T183/T188</f>
        <v>8.9594265966978122E-3</v>
      </c>
      <c r="CC183" s="126">
        <f t="shared" ref="CC183" si="2135">U183/U188</f>
        <v>7.4087794035932581E-4</v>
      </c>
      <c r="CD183" s="127">
        <f t="shared" ref="CD183" si="2136">V183/V188</f>
        <v>1.1221406991799741E-2</v>
      </c>
      <c r="CE183" s="128">
        <f t="shared" ref="CE183" si="2137">W183/W188</f>
        <v>1.5748031496062992E-3</v>
      </c>
      <c r="CF183" s="125">
        <f t="shared" ref="CF183" si="2138">X183/X188</f>
        <v>7.0591557249752926E-3</v>
      </c>
      <c r="CG183" s="126">
        <f t="shared" ref="CG183" si="2139">Y183/Y188</f>
        <v>2.5049439683586024E-3</v>
      </c>
      <c r="CH183" s="127">
        <f t="shared" ref="CH183" si="2140">Z183/Z188</f>
        <v>1.003206678490174E-3</v>
      </c>
      <c r="CI183" s="125">
        <f t="shared" ref="CI183" si="2141">AA183/AA188</f>
        <v>4.5037762431577241E-3</v>
      </c>
      <c r="CJ183" s="131">
        <f t="shared" ref="CJ183" si="2142">AB183/AB188</f>
        <v>3.3092426744330736E-3</v>
      </c>
      <c r="CK183" s="132">
        <f t="shared" ref="CK183" si="2143">AC183/AC188</f>
        <v>1.2512215669755687E-2</v>
      </c>
    </row>
    <row r="184" spans="1:89">
      <c r="A184" s="142" t="s">
        <v>39</v>
      </c>
      <c r="B184" s="199">
        <v>0</v>
      </c>
      <c r="C184" s="193">
        <v>49</v>
      </c>
      <c r="D184" s="194">
        <v>0</v>
      </c>
      <c r="E184" s="195">
        <v>19</v>
      </c>
      <c r="F184" s="192">
        <v>0</v>
      </c>
      <c r="G184" s="196">
        <v>0</v>
      </c>
      <c r="H184" s="194">
        <v>0</v>
      </c>
      <c r="I184" s="195">
        <v>0</v>
      </c>
      <c r="J184" s="192">
        <v>0</v>
      </c>
      <c r="K184" s="196">
        <v>0</v>
      </c>
      <c r="L184" s="194">
        <v>0</v>
      </c>
      <c r="M184" s="192">
        <v>0</v>
      </c>
      <c r="N184" s="197">
        <v>0</v>
      </c>
      <c r="O184" s="200">
        <v>0</v>
      </c>
      <c r="P184" s="192">
        <v>0</v>
      </c>
      <c r="Q184" s="196">
        <v>0</v>
      </c>
      <c r="R184" s="194">
        <v>0</v>
      </c>
      <c r="S184" s="195">
        <v>0</v>
      </c>
      <c r="T184" s="192">
        <v>0</v>
      </c>
      <c r="U184" s="196">
        <v>0</v>
      </c>
      <c r="V184" s="194">
        <v>0</v>
      </c>
      <c r="W184" s="195">
        <v>0</v>
      </c>
      <c r="X184" s="192">
        <v>0</v>
      </c>
      <c r="Y184" s="196">
        <v>0</v>
      </c>
      <c r="Z184" s="194">
        <v>0</v>
      </c>
      <c r="AA184" s="192">
        <v>0</v>
      </c>
      <c r="AB184" s="168">
        <f t="shared" si="1708"/>
        <v>0</v>
      </c>
      <c r="AC184" s="169">
        <f t="shared" si="1625"/>
        <v>68</v>
      </c>
      <c r="BI184" s="142" t="s">
        <v>39</v>
      </c>
      <c r="BJ184" s="125">
        <f>B184/B188</f>
        <v>0</v>
      </c>
      <c r="BK184" s="126">
        <f t="shared" ref="BK184" si="2144">C184/C188</f>
        <v>1.5480365210248633E-3</v>
      </c>
      <c r="BL184" s="127">
        <f t="shared" ref="BL184" si="2145">D184/D188</f>
        <v>0</v>
      </c>
      <c r="BM184" s="128">
        <f t="shared" ref="BM184" si="2146">E184/E188</f>
        <v>1.0788099023393142E-3</v>
      </c>
      <c r="BN184" s="125">
        <f t="shared" ref="BN184" si="2147">F184/F188</f>
        <v>0</v>
      </c>
      <c r="BO184" s="126">
        <f t="shared" ref="BO184" si="2148">G184/G188</f>
        <v>0</v>
      </c>
      <c r="BP184" s="127">
        <f t="shared" ref="BP184" si="2149">H184/H188</f>
        <v>0</v>
      </c>
      <c r="BQ184" s="128">
        <f t="shared" ref="BQ184" si="2150">I184/I188</f>
        <v>0</v>
      </c>
      <c r="BR184" s="125">
        <f t="shared" ref="BR184" si="2151">J184/J188</f>
        <v>0</v>
      </c>
      <c r="BS184" s="126">
        <f t="shared" ref="BS184" si="2152">K184/K188</f>
        <v>0</v>
      </c>
      <c r="BT184" s="127">
        <f t="shared" ref="BT184" si="2153">L184/L188</f>
        <v>0</v>
      </c>
      <c r="BU184" s="125">
        <f t="shared" ref="BU184" si="2154">M184/M188</f>
        <v>0</v>
      </c>
      <c r="BV184" s="129">
        <f t="shared" ref="BV184" si="2155">N184/N188</f>
        <v>0</v>
      </c>
      <c r="BW184" s="130">
        <f t="shared" ref="BW184" si="2156">O184/O188</f>
        <v>0</v>
      </c>
      <c r="BX184" s="125">
        <f t="shared" ref="BX184" si="2157">P184/P188</f>
        <v>0</v>
      </c>
      <c r="BY184" s="126">
        <f t="shared" ref="BY184" si="2158">Q184/Q188</f>
        <v>0</v>
      </c>
      <c r="BZ184" s="127">
        <f t="shared" ref="BZ184" si="2159">R184/R188</f>
        <v>0</v>
      </c>
      <c r="CA184" s="128">
        <f t="shared" ref="CA184" si="2160">S184/S188</f>
        <v>0</v>
      </c>
      <c r="CB184" s="125">
        <f t="shared" ref="CB184" si="2161">T184/T188</f>
        <v>0</v>
      </c>
      <c r="CC184" s="126">
        <f t="shared" ref="CC184" si="2162">U184/U188</f>
        <v>0</v>
      </c>
      <c r="CD184" s="127">
        <f t="shared" ref="CD184" si="2163">V184/V188</f>
        <v>0</v>
      </c>
      <c r="CE184" s="128">
        <f t="shared" ref="CE184" si="2164">W184/W188</f>
        <v>0</v>
      </c>
      <c r="CF184" s="125">
        <f t="shared" ref="CF184" si="2165">X184/X188</f>
        <v>0</v>
      </c>
      <c r="CG184" s="126">
        <f t="shared" ref="CG184" si="2166">Y184/Y188</f>
        <v>0</v>
      </c>
      <c r="CH184" s="127">
        <f t="shared" ref="CH184" si="2167">Z184/Z188</f>
        <v>0</v>
      </c>
      <c r="CI184" s="125">
        <f t="shared" ref="CI184" si="2168">AA184/AA188</f>
        <v>0</v>
      </c>
      <c r="CJ184" s="131">
        <f t="shared" ref="CJ184" si="2169">AB184/AB188</f>
        <v>0</v>
      </c>
      <c r="CK184" s="132">
        <f t="shared" ref="CK184" si="2170">AC184/AC188</f>
        <v>2.2914911541701768E-4</v>
      </c>
    </row>
    <row r="185" spans="1:89">
      <c r="A185" s="133" t="s">
        <v>40</v>
      </c>
      <c r="B185" s="57">
        <v>0</v>
      </c>
      <c r="C185" s="58">
        <v>0</v>
      </c>
      <c r="D185" s="135">
        <v>0</v>
      </c>
      <c r="E185" s="136">
        <v>0</v>
      </c>
      <c r="F185" s="134">
        <v>0</v>
      </c>
      <c r="G185" s="137">
        <v>0</v>
      </c>
      <c r="H185" s="135">
        <v>0</v>
      </c>
      <c r="I185" s="136">
        <v>0</v>
      </c>
      <c r="J185" s="134">
        <v>0</v>
      </c>
      <c r="K185" s="137">
        <v>0</v>
      </c>
      <c r="L185" s="135">
        <v>0</v>
      </c>
      <c r="M185" s="134">
        <v>0</v>
      </c>
      <c r="N185" s="138">
        <v>0</v>
      </c>
      <c r="O185" s="139">
        <v>0</v>
      </c>
      <c r="P185" s="134">
        <v>0</v>
      </c>
      <c r="Q185" s="137">
        <v>0</v>
      </c>
      <c r="R185" s="135">
        <v>0</v>
      </c>
      <c r="S185" s="136">
        <v>0</v>
      </c>
      <c r="T185" s="134">
        <v>0</v>
      </c>
      <c r="U185" s="137">
        <v>0</v>
      </c>
      <c r="V185" s="135">
        <v>0</v>
      </c>
      <c r="W185" s="136">
        <v>0</v>
      </c>
      <c r="X185" s="134">
        <v>0</v>
      </c>
      <c r="Y185" s="137">
        <v>0</v>
      </c>
      <c r="Z185" s="140">
        <v>0</v>
      </c>
      <c r="AA185" s="141">
        <v>0</v>
      </c>
      <c r="AB185" s="168"/>
      <c r="AC185" s="169"/>
      <c r="BI185" s="133" t="s">
        <v>40</v>
      </c>
      <c r="BJ185" s="125">
        <f>B185/B188</f>
        <v>0</v>
      </c>
      <c r="BK185" s="126">
        <f t="shared" ref="BK185" si="2171">C185/C188</f>
        <v>0</v>
      </c>
      <c r="BL185" s="127">
        <f t="shared" ref="BL185" si="2172">D185/D188</f>
        <v>0</v>
      </c>
      <c r="BM185" s="128">
        <f t="shared" ref="BM185" si="2173">E185/E188</f>
        <v>0</v>
      </c>
      <c r="BN185" s="125">
        <f t="shared" ref="BN185" si="2174">F185/F188</f>
        <v>0</v>
      </c>
      <c r="BO185" s="126">
        <f t="shared" ref="BO185" si="2175">G185/G188</f>
        <v>0</v>
      </c>
      <c r="BP185" s="127">
        <f t="shared" ref="BP185" si="2176">H185/H188</f>
        <v>0</v>
      </c>
      <c r="BQ185" s="128">
        <f t="shared" ref="BQ185" si="2177">I185/I188</f>
        <v>0</v>
      </c>
      <c r="BR185" s="125">
        <f t="shared" ref="BR185" si="2178">J185/J188</f>
        <v>0</v>
      </c>
      <c r="BS185" s="126">
        <f t="shared" ref="BS185" si="2179">K185/K188</f>
        <v>0</v>
      </c>
      <c r="BT185" s="127">
        <f t="shared" ref="BT185" si="2180">L185/L188</f>
        <v>0</v>
      </c>
      <c r="BU185" s="125">
        <f t="shared" ref="BU185" si="2181">M185/M188</f>
        <v>0</v>
      </c>
      <c r="BV185" s="129">
        <f t="shared" ref="BV185" si="2182">N185/N188</f>
        <v>0</v>
      </c>
      <c r="BW185" s="130">
        <f t="shared" ref="BW185" si="2183">O185/O188</f>
        <v>0</v>
      </c>
      <c r="BX185" s="125">
        <f t="shared" ref="BX185" si="2184">P185/P188</f>
        <v>0</v>
      </c>
      <c r="BY185" s="126">
        <f t="shared" ref="BY185" si="2185">Q185/Q188</f>
        <v>0</v>
      </c>
      <c r="BZ185" s="127">
        <f t="shared" ref="BZ185" si="2186">R185/R188</f>
        <v>0</v>
      </c>
      <c r="CA185" s="128">
        <f t="shared" ref="CA185" si="2187">S185/S188</f>
        <v>0</v>
      </c>
      <c r="CB185" s="125">
        <f t="shared" ref="CB185" si="2188">T185/T188</f>
        <v>0</v>
      </c>
      <c r="CC185" s="126">
        <f t="shared" ref="CC185" si="2189">U185/U188</f>
        <v>0</v>
      </c>
      <c r="CD185" s="127">
        <f t="shared" ref="CD185" si="2190">V185/V188</f>
        <v>0</v>
      </c>
      <c r="CE185" s="128">
        <f t="shared" ref="CE185" si="2191">W185/W188</f>
        <v>0</v>
      </c>
      <c r="CF185" s="125">
        <f t="shared" ref="CF185" si="2192">X185/X188</f>
        <v>0</v>
      </c>
      <c r="CG185" s="126">
        <f t="shared" ref="CG185" si="2193">Y185/Y188</f>
        <v>0</v>
      </c>
      <c r="CH185" s="127">
        <f t="shared" ref="CH185" si="2194">Z185/Z188</f>
        <v>0</v>
      </c>
      <c r="CI185" s="125">
        <f t="shared" ref="CI185" si="2195">AA185/AA188</f>
        <v>0</v>
      </c>
      <c r="CJ185" s="131">
        <f t="shared" ref="CJ185" si="2196">AB185/AB188</f>
        <v>0</v>
      </c>
      <c r="CK185" s="132">
        <f t="shared" ref="CK185" si="2197">AC185/AC188</f>
        <v>0</v>
      </c>
    </row>
    <row r="186" spans="1:89">
      <c r="A186" s="142" t="s">
        <v>41</v>
      </c>
      <c r="B186" s="55"/>
      <c r="C186" s="56"/>
      <c r="D186" s="148"/>
      <c r="E186" s="145"/>
      <c r="F186" s="146"/>
      <c r="G186" s="147"/>
      <c r="H186" s="148"/>
      <c r="I186" s="145"/>
      <c r="J186" s="146"/>
      <c r="K186" s="147"/>
      <c r="L186" s="148"/>
      <c r="M186" s="146"/>
      <c r="N186" s="150"/>
      <c r="O186" s="149"/>
      <c r="P186" s="146"/>
      <c r="Q186" s="147"/>
      <c r="R186" s="148"/>
      <c r="S186" s="145"/>
      <c r="T186" s="146"/>
      <c r="U186" s="147"/>
      <c r="V186" s="148"/>
      <c r="W186" s="145"/>
      <c r="X186" s="146"/>
      <c r="Y186" s="147"/>
      <c r="Z186" s="144"/>
      <c r="AA186" s="143"/>
      <c r="AB186" s="168"/>
      <c r="AC186" s="169"/>
      <c r="BI186" s="142" t="s">
        <v>41</v>
      </c>
      <c r="BJ186" s="125">
        <f>B186/B188</f>
        <v>0</v>
      </c>
      <c r="BK186" s="126">
        <f t="shared" ref="BK186" si="2198">C186/C188</f>
        <v>0</v>
      </c>
      <c r="BL186" s="127">
        <f t="shared" ref="BL186" si="2199">D186/D188</f>
        <v>0</v>
      </c>
      <c r="BM186" s="128">
        <f t="shared" ref="BM186" si="2200">E186/E188</f>
        <v>0</v>
      </c>
      <c r="BN186" s="125">
        <f t="shared" ref="BN186" si="2201">F186/F188</f>
        <v>0</v>
      </c>
      <c r="BO186" s="126">
        <f t="shared" ref="BO186" si="2202">G186/G188</f>
        <v>0</v>
      </c>
      <c r="BP186" s="127">
        <f t="shared" ref="BP186" si="2203">H186/H188</f>
        <v>0</v>
      </c>
      <c r="BQ186" s="128">
        <f t="shared" ref="BQ186" si="2204">I186/I188</f>
        <v>0</v>
      </c>
      <c r="BR186" s="125">
        <f t="shared" ref="BR186" si="2205">J186/J188</f>
        <v>0</v>
      </c>
      <c r="BS186" s="126">
        <f t="shared" ref="BS186" si="2206">K186/K188</f>
        <v>0</v>
      </c>
      <c r="BT186" s="127">
        <f t="shared" ref="BT186" si="2207">L186/L188</f>
        <v>0</v>
      </c>
      <c r="BU186" s="125">
        <f t="shared" ref="BU186" si="2208">M186/M188</f>
        <v>0</v>
      </c>
      <c r="BV186" s="129">
        <f t="shared" ref="BV186" si="2209">N186/N188</f>
        <v>0</v>
      </c>
      <c r="BW186" s="130">
        <f t="shared" ref="BW186" si="2210">O186/O188</f>
        <v>0</v>
      </c>
      <c r="BX186" s="125">
        <f t="shared" ref="BX186" si="2211">P186/P188</f>
        <v>0</v>
      </c>
      <c r="BY186" s="126">
        <f t="shared" ref="BY186" si="2212">Q186/Q188</f>
        <v>0</v>
      </c>
      <c r="BZ186" s="127">
        <f t="shared" ref="BZ186" si="2213">R186/R188</f>
        <v>0</v>
      </c>
      <c r="CA186" s="128">
        <f t="shared" ref="CA186" si="2214">S186/S188</f>
        <v>0</v>
      </c>
      <c r="CB186" s="125">
        <f t="shared" ref="CB186" si="2215">T186/T188</f>
        <v>0</v>
      </c>
      <c r="CC186" s="126">
        <f t="shared" ref="CC186" si="2216">U186/U188</f>
        <v>0</v>
      </c>
      <c r="CD186" s="127">
        <f t="shared" ref="CD186" si="2217">V186/V188</f>
        <v>0</v>
      </c>
      <c r="CE186" s="128">
        <f t="shared" ref="CE186" si="2218">W186/W188</f>
        <v>0</v>
      </c>
      <c r="CF186" s="125">
        <f t="shared" ref="CF186" si="2219">X186/X188</f>
        <v>0</v>
      </c>
      <c r="CG186" s="126">
        <f t="shared" ref="CG186" si="2220">Y186/Y188</f>
        <v>0</v>
      </c>
      <c r="CH186" s="127">
        <f t="shared" ref="CH186" si="2221">Z186/Z188</f>
        <v>0</v>
      </c>
      <c r="CI186" s="125">
        <f t="shared" ref="CI186" si="2222">AA186/AA188</f>
        <v>0</v>
      </c>
      <c r="CJ186" s="131">
        <f t="shared" ref="CJ186" si="2223">AB186/AB188</f>
        <v>0</v>
      </c>
      <c r="CK186" s="132">
        <f t="shared" ref="CK186" si="2224">AC186/AC188</f>
        <v>0</v>
      </c>
    </row>
    <row r="187" spans="1:89" ht="14.1" thickBot="1">
      <c r="A187" s="133" t="s">
        <v>45</v>
      </c>
      <c r="B187" s="57"/>
      <c r="C187" s="58"/>
      <c r="D187" s="135"/>
      <c r="E187" s="136"/>
      <c r="F187" s="134"/>
      <c r="G187" s="137"/>
      <c r="H187" s="135"/>
      <c r="I187" s="136"/>
      <c r="J187" s="134"/>
      <c r="K187" s="137"/>
      <c r="L187" s="135"/>
      <c r="M187" s="134"/>
      <c r="N187" s="138"/>
      <c r="O187" s="139"/>
      <c r="P187" s="134"/>
      <c r="Q187" s="137"/>
      <c r="R187" s="135"/>
      <c r="S187" s="136"/>
      <c r="T187" s="134"/>
      <c r="U187" s="137"/>
      <c r="V187" s="135"/>
      <c r="W187" s="136"/>
      <c r="X187" s="134"/>
      <c r="Y187" s="137"/>
      <c r="Z187" s="140"/>
      <c r="AA187" s="141"/>
      <c r="AB187" s="168"/>
      <c r="AC187" s="169"/>
      <c r="BI187" s="133" t="s">
        <v>45</v>
      </c>
      <c r="BJ187" s="125">
        <f>B187/B188</f>
        <v>0</v>
      </c>
      <c r="BK187" s="126">
        <f t="shared" ref="BK187" si="2225">C187/C188</f>
        <v>0</v>
      </c>
      <c r="BL187" s="127">
        <f t="shared" ref="BL187" si="2226">D187/D188</f>
        <v>0</v>
      </c>
      <c r="BM187" s="128">
        <f t="shared" ref="BM187" si="2227">E187/E188</f>
        <v>0</v>
      </c>
      <c r="BN187" s="125">
        <f t="shared" ref="BN187" si="2228">F187/F188</f>
        <v>0</v>
      </c>
      <c r="BO187" s="126">
        <f t="shared" ref="BO187" si="2229">G187/G188</f>
        <v>0</v>
      </c>
      <c r="BP187" s="127">
        <f t="shared" ref="BP187" si="2230">H187/H188</f>
        <v>0</v>
      </c>
      <c r="BQ187" s="128">
        <f t="shared" ref="BQ187" si="2231">I187/I188</f>
        <v>0</v>
      </c>
      <c r="BR187" s="125">
        <f t="shared" ref="BR187" si="2232">J187/J188</f>
        <v>0</v>
      </c>
      <c r="BS187" s="126">
        <f t="shared" ref="BS187" si="2233">K187/K188</f>
        <v>0</v>
      </c>
      <c r="BT187" s="127">
        <f t="shared" ref="BT187" si="2234">L187/L188</f>
        <v>0</v>
      </c>
      <c r="BU187" s="125">
        <f t="shared" ref="BU187" si="2235">M187/M188</f>
        <v>0</v>
      </c>
      <c r="BV187" s="129">
        <f t="shared" ref="BV187" si="2236">N187/N188</f>
        <v>0</v>
      </c>
      <c r="BW187" s="130">
        <f t="shared" ref="BW187" si="2237">O187/O188</f>
        <v>0</v>
      </c>
      <c r="BX187" s="125">
        <f t="shared" ref="BX187" si="2238">P187/P188</f>
        <v>0</v>
      </c>
      <c r="BY187" s="126">
        <f t="shared" ref="BY187" si="2239">Q187/Q188</f>
        <v>0</v>
      </c>
      <c r="BZ187" s="127">
        <f t="shared" ref="BZ187" si="2240">R187/R188</f>
        <v>0</v>
      </c>
      <c r="CA187" s="128">
        <f t="shared" ref="CA187" si="2241">S187/S188</f>
        <v>0</v>
      </c>
      <c r="CB187" s="125">
        <f t="shared" ref="CB187" si="2242">T187/T188</f>
        <v>0</v>
      </c>
      <c r="CC187" s="126">
        <f t="shared" ref="CC187" si="2243">U187/U188</f>
        <v>0</v>
      </c>
      <c r="CD187" s="127">
        <f t="shared" ref="CD187" si="2244">V187/V188</f>
        <v>0</v>
      </c>
      <c r="CE187" s="128">
        <f t="shared" ref="CE187" si="2245">W187/W188</f>
        <v>0</v>
      </c>
      <c r="CF187" s="125">
        <f t="shared" ref="CF187" si="2246">X187/X188</f>
        <v>0</v>
      </c>
      <c r="CG187" s="126">
        <f t="shared" ref="CG187" si="2247">Y187/Y188</f>
        <v>0</v>
      </c>
      <c r="CH187" s="127">
        <f t="shared" ref="CH187" si="2248">Z187/Z188</f>
        <v>0</v>
      </c>
      <c r="CI187" s="125">
        <f t="shared" ref="CI187" si="2249">AA187/AA188</f>
        <v>0</v>
      </c>
      <c r="CJ187" s="131">
        <f t="shared" ref="CJ187" si="2250">AB187/AB188</f>
        <v>0</v>
      </c>
      <c r="CK187" s="132">
        <f t="shared" ref="CK187" si="2251">AC187/AC188</f>
        <v>0</v>
      </c>
    </row>
    <row r="188" spans="1:89" ht="15" thickTop="1" thickBot="1">
      <c r="A188" s="294" t="s">
        <v>42</v>
      </c>
      <c r="B188" s="17">
        <f t="shared" ref="B188" si="2252">SUM(B165:B187)</f>
        <v>58768</v>
      </c>
      <c r="C188" s="18">
        <f t="shared" ref="C188" si="2253">SUM(C165:C187)</f>
        <v>31653</v>
      </c>
      <c r="D188" s="17">
        <f t="shared" ref="D188" si="2254">SUM(D165:D187)</f>
        <v>21913</v>
      </c>
      <c r="E188" s="18">
        <f t="shared" ref="E188" si="2255">SUM(E165:E187)</f>
        <v>17612</v>
      </c>
      <c r="F188" s="17">
        <f t="shared" ref="F188" si="2256">SUM(F165:F187)</f>
        <v>10143</v>
      </c>
      <c r="G188" s="18">
        <f t="shared" ref="G188" si="2257">SUM(G165:G187)</f>
        <v>7298</v>
      </c>
      <c r="H188" s="17">
        <f t="shared" ref="H188" si="2258">SUM(H165:H187)</f>
        <v>24928</v>
      </c>
      <c r="I188" s="18">
        <f t="shared" ref="I188" si="2259">SUM(I165:I187)</f>
        <v>36302</v>
      </c>
      <c r="J188" s="17">
        <f t="shared" ref="J188" si="2260">SUM(J165:J187)</f>
        <v>6269</v>
      </c>
      <c r="K188" s="18">
        <f t="shared" ref="K188" si="2261">SUM(K165:K187)</f>
        <v>7459</v>
      </c>
      <c r="L188" s="17">
        <f t="shared" ref="L188" si="2262">SUM(L165:L187)</f>
        <v>11045</v>
      </c>
      <c r="M188" s="18">
        <f t="shared" ref="M188" si="2263">SUM(M165:M187)</f>
        <v>21600</v>
      </c>
      <c r="N188" s="17">
        <f t="shared" ref="N188" si="2264">SUM(N165:N187)</f>
        <v>24260</v>
      </c>
      <c r="O188" s="18">
        <f t="shared" ref="O188" si="2265">SUM(O165:O187)</f>
        <v>34874</v>
      </c>
      <c r="P188" s="17">
        <f t="shared" ref="P188" si="2266">SUM(P165:P187)</f>
        <v>15240</v>
      </c>
      <c r="Q188" s="18">
        <f t="shared" ref="Q188" si="2267">SUM(Q165:Q187)</f>
        <v>19634</v>
      </c>
      <c r="R188" s="17">
        <f t="shared" ref="R188" si="2268">SUM(R165:R187)</f>
        <v>19047</v>
      </c>
      <c r="S188" s="18">
        <f t="shared" ref="S188" si="2269">SUM(S165:S187)</f>
        <v>23113</v>
      </c>
      <c r="T188" s="17">
        <f t="shared" ref="T188" si="2270">SUM(T165:T187)</f>
        <v>7813</v>
      </c>
      <c r="U188" s="18">
        <f t="shared" ref="U188" si="2271">SUM(U165:U187)</f>
        <v>10798</v>
      </c>
      <c r="V188" s="17">
        <f t="shared" ref="V188" si="2272">SUM(V165:V187)</f>
        <v>20853</v>
      </c>
      <c r="W188" s="18">
        <f t="shared" ref="W188" si="2273">SUM(W165:W187)</f>
        <v>27940</v>
      </c>
      <c r="X188" s="17">
        <f t="shared" ref="X188" si="2274">SUM(X165:X187)</f>
        <v>21249</v>
      </c>
      <c r="Y188" s="18">
        <f t="shared" ref="Y188" si="2275">SUM(Y165:Y187)</f>
        <v>15170</v>
      </c>
      <c r="Z188" s="17">
        <f t="shared" ref="Z188" si="2276">SUM(Z165:Z187)</f>
        <v>55821</v>
      </c>
      <c r="AA188" s="18">
        <f t="shared" ref="AA188" si="2277">SUM(AA165:AA187)</f>
        <v>43297</v>
      </c>
      <c r="AB188" s="170">
        <f t="shared" ref="AB188:AC188" si="2278">SUM(AB164:AB187)</f>
        <v>297349</v>
      </c>
      <c r="AC188" s="171">
        <f t="shared" si="2278"/>
        <v>296750</v>
      </c>
      <c r="BI188" s="294" t="s">
        <v>42</v>
      </c>
      <c r="BJ188" s="151">
        <f>SUM(BJ164:BJ187)</f>
        <v>1</v>
      </c>
      <c r="BK188" s="152">
        <f t="shared" ref="BK188:CK188" si="2279">SUM(BK164:BK187)</f>
        <v>1</v>
      </c>
      <c r="BL188" s="151">
        <f t="shared" si="2279"/>
        <v>0.99999999999999989</v>
      </c>
      <c r="BM188" s="152">
        <f t="shared" si="2279"/>
        <v>1.0000000000000002</v>
      </c>
      <c r="BN188" s="151">
        <f t="shared" si="2279"/>
        <v>1</v>
      </c>
      <c r="BO188" s="152">
        <f t="shared" si="2279"/>
        <v>1</v>
      </c>
      <c r="BP188" s="151">
        <f t="shared" si="2279"/>
        <v>1</v>
      </c>
      <c r="BQ188" s="152">
        <f t="shared" si="2279"/>
        <v>0.99999999999999989</v>
      </c>
      <c r="BR188" s="151">
        <f t="shared" si="2279"/>
        <v>1.0000000000000002</v>
      </c>
      <c r="BS188" s="152">
        <f t="shared" si="2279"/>
        <v>0.99999999999999989</v>
      </c>
      <c r="BT188" s="151">
        <f t="shared" si="2279"/>
        <v>1</v>
      </c>
      <c r="BU188" s="152">
        <f t="shared" si="2279"/>
        <v>1</v>
      </c>
      <c r="BV188" s="151">
        <f t="shared" si="2279"/>
        <v>0.99999999999999989</v>
      </c>
      <c r="BW188" s="152">
        <f t="shared" si="2279"/>
        <v>1.0000000000000002</v>
      </c>
      <c r="BX188" s="151">
        <f t="shared" si="2279"/>
        <v>0.99999999999999989</v>
      </c>
      <c r="BY188" s="152">
        <f t="shared" si="2279"/>
        <v>1</v>
      </c>
      <c r="BZ188" s="151">
        <f t="shared" si="2279"/>
        <v>0.99999999999999989</v>
      </c>
      <c r="CA188" s="152">
        <f t="shared" si="2279"/>
        <v>1</v>
      </c>
      <c r="CB188" s="151">
        <f t="shared" si="2279"/>
        <v>1</v>
      </c>
      <c r="CC188" s="152">
        <f t="shared" si="2279"/>
        <v>0.99999999999999967</v>
      </c>
      <c r="CD188" s="151">
        <f t="shared" si="2279"/>
        <v>1</v>
      </c>
      <c r="CE188" s="152">
        <f t="shared" si="2279"/>
        <v>1</v>
      </c>
      <c r="CF188" s="151">
        <f t="shared" si="2279"/>
        <v>0.99999999999999989</v>
      </c>
      <c r="CG188" s="152">
        <f t="shared" si="2279"/>
        <v>1</v>
      </c>
      <c r="CH188" s="151">
        <f t="shared" si="2279"/>
        <v>1</v>
      </c>
      <c r="CI188" s="152">
        <f t="shared" si="2279"/>
        <v>0.99999999999999989</v>
      </c>
      <c r="CJ188" s="151">
        <f t="shared" si="2279"/>
        <v>1</v>
      </c>
      <c r="CK188" s="152">
        <f t="shared" si="2279"/>
        <v>1</v>
      </c>
    </row>
    <row r="189" spans="1:89" ht="14.1" thickTop="1">
      <c r="A189" s="183"/>
    </row>
    <row r="191" spans="1:89">
      <c r="A191" s="318">
        <f>+A160+1</f>
        <v>43837</v>
      </c>
      <c r="B191" s="318"/>
      <c r="C191" s="318"/>
      <c r="D191" s="318"/>
      <c r="BI191" s="313">
        <f>+BI160+1</f>
        <v>43837</v>
      </c>
      <c r="BJ191" s="313"/>
      <c r="BK191" s="313"/>
      <c r="BL191" s="313"/>
    </row>
    <row r="192" spans="1:89" ht="14.1" thickBot="1">
      <c r="AE192" t="s">
        <v>49</v>
      </c>
    </row>
    <row r="193" spans="1:89" ht="15" thickTop="1" thickBot="1">
      <c r="A193" s="314" t="s">
        <v>2</v>
      </c>
      <c r="B193" s="311" t="s">
        <v>3</v>
      </c>
      <c r="C193" s="312"/>
      <c r="D193" s="311" t="s">
        <v>4</v>
      </c>
      <c r="E193" s="312"/>
      <c r="F193" s="311" t="s">
        <v>5</v>
      </c>
      <c r="G193" s="312"/>
      <c r="H193" s="311" t="s">
        <v>6</v>
      </c>
      <c r="I193" s="312"/>
      <c r="J193" s="311" t="s">
        <v>7</v>
      </c>
      <c r="K193" s="312"/>
      <c r="L193" s="311" t="s">
        <v>8</v>
      </c>
      <c r="M193" s="312"/>
      <c r="N193" s="311" t="s">
        <v>9</v>
      </c>
      <c r="O193" s="312"/>
      <c r="P193" s="311" t="s">
        <v>10</v>
      </c>
      <c r="Q193" s="312"/>
      <c r="R193" s="311" t="s">
        <v>11</v>
      </c>
      <c r="S193" s="312"/>
      <c r="T193" s="311" t="s">
        <v>12</v>
      </c>
      <c r="U193" s="312"/>
      <c r="V193" s="311" t="s">
        <v>13</v>
      </c>
      <c r="W193" s="312"/>
      <c r="X193" s="311" t="s">
        <v>14</v>
      </c>
      <c r="Y193" s="312"/>
      <c r="Z193" s="297" t="s">
        <v>15</v>
      </c>
      <c r="AA193" s="298"/>
      <c r="AB193" s="316" t="s">
        <v>16</v>
      </c>
      <c r="AC193" s="317"/>
      <c r="AE193" s="309" t="s">
        <v>2</v>
      </c>
      <c r="AF193" s="303" t="s">
        <v>3</v>
      </c>
      <c r="AG193" s="304"/>
      <c r="AH193" s="303" t="s">
        <v>4</v>
      </c>
      <c r="AI193" s="304"/>
      <c r="AJ193" s="303" t="s">
        <v>5</v>
      </c>
      <c r="AK193" s="304"/>
      <c r="AL193" s="303" t="s">
        <v>6</v>
      </c>
      <c r="AM193" s="304"/>
      <c r="AN193" s="303" t="s">
        <v>7</v>
      </c>
      <c r="AO193" s="304"/>
      <c r="AP193" s="303" t="s">
        <v>8</v>
      </c>
      <c r="AQ193" s="304"/>
      <c r="AR193" s="303" t="s">
        <v>9</v>
      </c>
      <c r="AS193" s="304"/>
      <c r="AT193" s="303" t="s">
        <v>10</v>
      </c>
      <c r="AU193" s="304"/>
      <c r="AV193" s="303" t="s">
        <v>11</v>
      </c>
      <c r="AW193" s="304"/>
      <c r="AX193" s="303" t="s">
        <v>12</v>
      </c>
      <c r="AY193" s="304"/>
      <c r="AZ193" s="303" t="s">
        <v>13</v>
      </c>
      <c r="BA193" s="304"/>
      <c r="BB193" s="303" t="s">
        <v>14</v>
      </c>
      <c r="BC193" s="304"/>
      <c r="BD193" s="305" t="s">
        <v>15</v>
      </c>
      <c r="BE193" s="306"/>
      <c r="BF193" s="307" t="s">
        <v>16</v>
      </c>
      <c r="BG193" s="308"/>
      <c r="BI193" s="314" t="s">
        <v>2</v>
      </c>
      <c r="BJ193" s="311" t="s">
        <v>3</v>
      </c>
      <c r="BK193" s="312"/>
      <c r="BL193" s="311" t="s">
        <v>4</v>
      </c>
      <c r="BM193" s="312"/>
      <c r="BN193" s="311" t="s">
        <v>5</v>
      </c>
      <c r="BO193" s="312"/>
      <c r="BP193" s="311" t="s">
        <v>6</v>
      </c>
      <c r="BQ193" s="312"/>
      <c r="BR193" s="311" t="s">
        <v>7</v>
      </c>
      <c r="BS193" s="312"/>
      <c r="BT193" s="311" t="s">
        <v>8</v>
      </c>
      <c r="BU193" s="312"/>
      <c r="BV193" s="311" t="s">
        <v>9</v>
      </c>
      <c r="BW193" s="312"/>
      <c r="BX193" s="311" t="s">
        <v>10</v>
      </c>
      <c r="BY193" s="312"/>
      <c r="BZ193" s="311" t="s">
        <v>11</v>
      </c>
      <c r="CA193" s="312"/>
      <c r="CB193" s="311" t="s">
        <v>12</v>
      </c>
      <c r="CC193" s="312"/>
      <c r="CD193" s="311" t="s">
        <v>13</v>
      </c>
      <c r="CE193" s="312"/>
      <c r="CF193" s="311" t="s">
        <v>14</v>
      </c>
      <c r="CG193" s="312"/>
      <c r="CH193" s="297" t="s">
        <v>15</v>
      </c>
      <c r="CI193" s="298"/>
      <c r="CJ193" s="311" t="s">
        <v>16</v>
      </c>
      <c r="CK193" s="312"/>
    </row>
    <row r="194" spans="1:89" ht="15" thickTop="1" thickBot="1">
      <c r="A194" s="315"/>
      <c r="B194" s="112" t="s">
        <v>17</v>
      </c>
      <c r="C194" s="113" t="s">
        <v>18</v>
      </c>
      <c r="D194" s="114" t="s">
        <v>17</v>
      </c>
      <c r="E194" s="115" t="s">
        <v>18</v>
      </c>
      <c r="F194" s="112" t="s">
        <v>17</v>
      </c>
      <c r="G194" s="113" t="s">
        <v>18</v>
      </c>
      <c r="H194" s="114" t="s">
        <v>17</v>
      </c>
      <c r="I194" s="115" t="s">
        <v>18</v>
      </c>
      <c r="J194" s="112" t="s">
        <v>17</v>
      </c>
      <c r="K194" s="113" t="s">
        <v>18</v>
      </c>
      <c r="L194" s="114" t="s">
        <v>17</v>
      </c>
      <c r="M194" s="112" t="s">
        <v>18</v>
      </c>
      <c r="N194" s="116" t="s">
        <v>17</v>
      </c>
      <c r="O194" s="117" t="s">
        <v>18</v>
      </c>
      <c r="P194" s="112" t="s">
        <v>17</v>
      </c>
      <c r="Q194" s="113" t="s">
        <v>18</v>
      </c>
      <c r="R194" s="114" t="s">
        <v>17</v>
      </c>
      <c r="S194" s="115" t="s">
        <v>18</v>
      </c>
      <c r="T194" s="112" t="s">
        <v>17</v>
      </c>
      <c r="U194" s="113" t="s">
        <v>18</v>
      </c>
      <c r="V194" s="114" t="s">
        <v>17</v>
      </c>
      <c r="W194" s="115" t="s">
        <v>18</v>
      </c>
      <c r="X194" s="112" t="s">
        <v>17</v>
      </c>
      <c r="Y194" s="113" t="s">
        <v>18</v>
      </c>
      <c r="Z194" s="25" t="s">
        <v>17</v>
      </c>
      <c r="AA194" s="118" t="s">
        <v>18</v>
      </c>
      <c r="AB194" s="172" t="s">
        <v>17</v>
      </c>
      <c r="AC194" s="173" t="s">
        <v>18</v>
      </c>
      <c r="AE194" s="310"/>
      <c r="AF194" s="235" t="s">
        <v>17</v>
      </c>
      <c r="AG194" s="236" t="s">
        <v>18</v>
      </c>
      <c r="AH194" s="237" t="s">
        <v>17</v>
      </c>
      <c r="AI194" s="238" t="s">
        <v>18</v>
      </c>
      <c r="AJ194" s="235" t="s">
        <v>17</v>
      </c>
      <c r="AK194" s="236" t="s">
        <v>18</v>
      </c>
      <c r="AL194" s="237" t="s">
        <v>17</v>
      </c>
      <c r="AM194" s="238" t="s">
        <v>18</v>
      </c>
      <c r="AN194" s="235" t="s">
        <v>17</v>
      </c>
      <c r="AO194" s="236" t="s">
        <v>18</v>
      </c>
      <c r="AP194" s="237" t="s">
        <v>17</v>
      </c>
      <c r="AQ194" s="235" t="s">
        <v>18</v>
      </c>
      <c r="AR194" s="239" t="s">
        <v>17</v>
      </c>
      <c r="AS194" s="240" t="s">
        <v>18</v>
      </c>
      <c r="AT194" s="235" t="s">
        <v>17</v>
      </c>
      <c r="AU194" s="236" t="s">
        <v>18</v>
      </c>
      <c r="AV194" s="237" t="s">
        <v>17</v>
      </c>
      <c r="AW194" s="238" t="s">
        <v>18</v>
      </c>
      <c r="AX194" s="235" t="s">
        <v>17</v>
      </c>
      <c r="AY194" s="236" t="s">
        <v>18</v>
      </c>
      <c r="AZ194" s="237" t="s">
        <v>17</v>
      </c>
      <c r="BA194" s="238" t="s">
        <v>18</v>
      </c>
      <c r="BB194" s="235" t="s">
        <v>17</v>
      </c>
      <c r="BC194" s="236" t="s">
        <v>18</v>
      </c>
      <c r="BD194" s="241" t="s">
        <v>17</v>
      </c>
      <c r="BE194" s="242" t="s">
        <v>18</v>
      </c>
      <c r="BF194" s="243" t="s">
        <v>17</v>
      </c>
      <c r="BG194" s="244" t="s">
        <v>18</v>
      </c>
      <c r="BI194" s="315"/>
      <c r="BJ194" s="112" t="s">
        <v>17</v>
      </c>
      <c r="BK194" s="113" t="s">
        <v>18</v>
      </c>
      <c r="BL194" s="114" t="s">
        <v>17</v>
      </c>
      <c r="BM194" s="115" t="s">
        <v>18</v>
      </c>
      <c r="BN194" s="112" t="s">
        <v>17</v>
      </c>
      <c r="BO194" s="113" t="s">
        <v>18</v>
      </c>
      <c r="BP194" s="114" t="s">
        <v>17</v>
      </c>
      <c r="BQ194" s="115" t="s">
        <v>18</v>
      </c>
      <c r="BR194" s="112" t="s">
        <v>17</v>
      </c>
      <c r="BS194" s="113" t="s">
        <v>18</v>
      </c>
      <c r="BT194" s="114" t="s">
        <v>17</v>
      </c>
      <c r="BU194" s="112" t="s">
        <v>18</v>
      </c>
      <c r="BV194" s="116" t="s">
        <v>17</v>
      </c>
      <c r="BW194" s="117" t="s">
        <v>18</v>
      </c>
      <c r="BX194" s="112" t="s">
        <v>17</v>
      </c>
      <c r="BY194" s="113" t="s">
        <v>18</v>
      </c>
      <c r="BZ194" s="114" t="s">
        <v>17</v>
      </c>
      <c r="CA194" s="115" t="s">
        <v>18</v>
      </c>
      <c r="CB194" s="112" t="s">
        <v>17</v>
      </c>
      <c r="CC194" s="113" t="s">
        <v>18</v>
      </c>
      <c r="CD194" s="114" t="s">
        <v>17</v>
      </c>
      <c r="CE194" s="115" t="s">
        <v>18</v>
      </c>
      <c r="CF194" s="112" t="s">
        <v>17</v>
      </c>
      <c r="CG194" s="113" t="s">
        <v>18</v>
      </c>
      <c r="CH194" s="25" t="s">
        <v>17</v>
      </c>
      <c r="CI194" s="118" t="s">
        <v>18</v>
      </c>
      <c r="CJ194" s="116" t="s">
        <v>17</v>
      </c>
      <c r="CK194" s="117" t="s">
        <v>18</v>
      </c>
    </row>
    <row r="195" spans="1:89" ht="14.1" thickTop="1">
      <c r="A195" s="121" t="s">
        <v>19</v>
      </c>
      <c r="B195" s="122"/>
      <c r="C195" s="182"/>
      <c r="D195" s="123"/>
      <c r="E195" s="176"/>
      <c r="F195" s="122"/>
      <c r="G195" s="124"/>
      <c r="H195" s="123"/>
      <c r="I195" s="176"/>
      <c r="J195" s="122"/>
      <c r="K195" s="124"/>
      <c r="L195" s="123"/>
      <c r="M195" s="122"/>
      <c r="N195" s="175"/>
      <c r="O195" s="177"/>
      <c r="P195" s="122"/>
      <c r="Q195" s="124"/>
      <c r="R195" s="123"/>
      <c r="S195" s="176"/>
      <c r="T195" s="122"/>
      <c r="U195" s="124"/>
      <c r="V195" s="123"/>
      <c r="W195" s="176"/>
      <c r="X195" s="122"/>
      <c r="Y195" s="124"/>
      <c r="Z195" s="180"/>
      <c r="AA195" s="181"/>
      <c r="AB195" s="166">
        <f>B195+D195+F195+H195+J195+L195+N195+P195+R195+T195+V195+X195+Z195</f>
        <v>0</v>
      </c>
      <c r="AC195" s="167">
        <f>C195+E195+G195+I195+K195+M195+O195+Q195+S195+U195+W195+Y195+AA195</f>
        <v>0</v>
      </c>
      <c r="AE195" s="246" t="str">
        <f>$AE$9</f>
        <v>07:00 - 07:59</v>
      </c>
      <c r="AF195" s="247">
        <f>SUMIF($A$9:$A$32,$AE195,B$195:B$218)</f>
        <v>6304</v>
      </c>
      <c r="AG195" s="248">
        <f t="shared" ref="AG195:AV197" si="2280">SUMIF($A$9:$A$32,$AE195,C$195:C$218)</f>
        <v>972</v>
      </c>
      <c r="AH195" s="249">
        <f t="shared" si="2280"/>
        <v>1398</v>
      </c>
      <c r="AI195" s="250">
        <f t="shared" si="2280"/>
        <v>1192</v>
      </c>
      <c r="AJ195" s="247">
        <f t="shared" si="2280"/>
        <v>606</v>
      </c>
      <c r="AK195" s="251">
        <f t="shared" si="2280"/>
        <v>555</v>
      </c>
      <c r="AL195" s="249">
        <f t="shared" si="2280"/>
        <v>1055</v>
      </c>
      <c r="AM195" s="250">
        <f t="shared" si="2280"/>
        <v>1619</v>
      </c>
      <c r="AN195" s="247">
        <f t="shared" si="2280"/>
        <v>383</v>
      </c>
      <c r="AO195" s="251">
        <f t="shared" si="2280"/>
        <v>892</v>
      </c>
      <c r="AP195" s="249">
        <f t="shared" si="2280"/>
        <v>432</v>
      </c>
      <c r="AQ195" s="247">
        <f t="shared" si="2280"/>
        <v>2413</v>
      </c>
      <c r="AR195" s="252">
        <f t="shared" si="2280"/>
        <v>1775</v>
      </c>
      <c r="AS195" s="253">
        <f t="shared" si="2280"/>
        <v>2989</v>
      </c>
      <c r="AT195" s="247">
        <f t="shared" si="2280"/>
        <v>1460</v>
      </c>
      <c r="AU195" s="251">
        <f t="shared" si="2280"/>
        <v>1389</v>
      </c>
      <c r="AV195" s="249">
        <f t="shared" si="2280"/>
        <v>1639</v>
      </c>
      <c r="AW195" s="250">
        <f t="shared" ref="AW195:BE197" si="2281">SUMIF($A$9:$A$32,$AE195,S$195:S$218)</f>
        <v>1414</v>
      </c>
      <c r="AX195" s="247">
        <f t="shared" si="2281"/>
        <v>323</v>
      </c>
      <c r="AY195" s="251">
        <f t="shared" si="2281"/>
        <v>1551</v>
      </c>
      <c r="AZ195" s="249">
        <f t="shared" si="2281"/>
        <v>958</v>
      </c>
      <c r="BA195" s="250">
        <f t="shared" si="2281"/>
        <v>2678</v>
      </c>
      <c r="BB195" s="247">
        <f t="shared" si="2281"/>
        <v>1274</v>
      </c>
      <c r="BC195" s="251">
        <f t="shared" si="2281"/>
        <v>1681</v>
      </c>
      <c r="BD195" s="20">
        <f t="shared" si="2281"/>
        <v>4418</v>
      </c>
      <c r="BE195" s="254">
        <f t="shared" si="2281"/>
        <v>2054</v>
      </c>
      <c r="BF195" s="255">
        <f>AF195+AH195+AJ195+AL195+AN195+AP195+AR195+AT195+AV195+AX195+AZ195+BB195+BD195</f>
        <v>22025</v>
      </c>
      <c r="BG195" s="256">
        <f>AG195+AI195+AK195+AM195+AO195+AQ195+AS195+AU195+AW195+AY195+BA195+BC195+BE195</f>
        <v>21399</v>
      </c>
      <c r="BI195" s="121" t="s">
        <v>19</v>
      </c>
      <c r="BJ195" s="125">
        <f>B195/B219</f>
        <v>0</v>
      </c>
      <c r="BK195" s="126">
        <f t="shared" ref="BK195" si="2282">C195/C219</f>
        <v>0</v>
      </c>
      <c r="BL195" s="127">
        <f t="shared" ref="BL195" si="2283">D195/D219</f>
        <v>0</v>
      </c>
      <c r="BM195" s="128">
        <f t="shared" ref="BM195" si="2284">E195/E219</f>
        <v>0</v>
      </c>
      <c r="BN195" s="125">
        <f t="shared" ref="BN195" si="2285">F195/F219</f>
        <v>0</v>
      </c>
      <c r="BO195" s="126">
        <f t="shared" ref="BO195" si="2286">G195/G219</f>
        <v>0</v>
      </c>
      <c r="BP195" s="127">
        <f t="shared" ref="BP195" si="2287">H195/H219</f>
        <v>0</v>
      </c>
      <c r="BQ195" s="128">
        <f t="shared" ref="BQ195" si="2288">I195/I219</f>
        <v>0</v>
      </c>
      <c r="BR195" s="125">
        <f t="shared" ref="BR195" si="2289">J195/J219</f>
        <v>0</v>
      </c>
      <c r="BS195" s="126">
        <f t="shared" ref="BS195" si="2290">K195/K219</f>
        <v>0</v>
      </c>
      <c r="BT195" s="127">
        <f t="shared" ref="BT195" si="2291">L195/L219</f>
        <v>0</v>
      </c>
      <c r="BU195" s="125">
        <f t="shared" ref="BU195" si="2292">M195/M219</f>
        <v>0</v>
      </c>
      <c r="BV195" s="129">
        <f t="shared" ref="BV195" si="2293">N195/N219</f>
        <v>0</v>
      </c>
      <c r="BW195" s="130">
        <f t="shared" ref="BW195" si="2294">O195/O219</f>
        <v>0</v>
      </c>
      <c r="BX195" s="125">
        <f t="shared" ref="BX195" si="2295">P195/P219</f>
        <v>0</v>
      </c>
      <c r="BY195" s="126">
        <f t="shared" ref="BY195" si="2296">Q195/Q219</f>
        <v>0</v>
      </c>
      <c r="BZ195" s="127">
        <f t="shared" ref="BZ195" si="2297">R195/R219</f>
        <v>0</v>
      </c>
      <c r="CA195" s="128">
        <f t="shared" ref="CA195" si="2298">S195/S219</f>
        <v>0</v>
      </c>
      <c r="CB195" s="125">
        <f t="shared" ref="CB195" si="2299">T195/T219</f>
        <v>0</v>
      </c>
      <c r="CC195" s="126">
        <f t="shared" ref="CC195" si="2300">U195/U219</f>
        <v>0</v>
      </c>
      <c r="CD195" s="127">
        <f t="shared" ref="CD195" si="2301">V195/V219</f>
        <v>0</v>
      </c>
      <c r="CE195" s="128">
        <f t="shared" ref="CE195" si="2302">W195/W219</f>
        <v>0</v>
      </c>
      <c r="CF195" s="125">
        <f t="shared" ref="CF195" si="2303">X195/X219</f>
        <v>0</v>
      </c>
      <c r="CG195" s="126">
        <f t="shared" ref="CG195" si="2304">Y195/Y219</f>
        <v>0</v>
      </c>
      <c r="CH195" s="127">
        <f t="shared" ref="CH195" si="2305">Z195/Z219</f>
        <v>0</v>
      </c>
      <c r="CI195" s="125">
        <f t="shared" ref="CI195" si="2306">AA195/AA219</f>
        <v>0</v>
      </c>
      <c r="CJ195" s="131">
        <f t="shared" ref="CJ195" si="2307">AB195/AB219</f>
        <v>0</v>
      </c>
      <c r="CK195" s="132">
        <f t="shared" ref="CK195" si="2308">AC195/AC219</f>
        <v>0</v>
      </c>
    </row>
    <row r="196" spans="1:89">
      <c r="A196" s="133" t="s">
        <v>20</v>
      </c>
      <c r="B196" s="185">
        <v>645</v>
      </c>
      <c r="C196" s="186">
        <v>0</v>
      </c>
      <c r="D196" s="187">
        <v>156</v>
      </c>
      <c r="E196" s="188">
        <v>1</v>
      </c>
      <c r="F196" s="185">
        <v>56</v>
      </c>
      <c r="G196" s="189">
        <v>0</v>
      </c>
      <c r="H196" s="187">
        <v>276</v>
      </c>
      <c r="I196" s="188">
        <v>9</v>
      </c>
      <c r="J196" s="185">
        <v>5</v>
      </c>
      <c r="K196" s="189">
        <v>4</v>
      </c>
      <c r="L196" s="187">
        <v>7</v>
      </c>
      <c r="M196" s="185">
        <v>0</v>
      </c>
      <c r="N196" s="190">
        <v>13</v>
      </c>
      <c r="O196" s="191">
        <v>0</v>
      </c>
      <c r="P196" s="185">
        <v>6</v>
      </c>
      <c r="Q196" s="189">
        <v>0</v>
      </c>
      <c r="R196" s="187">
        <v>1</v>
      </c>
      <c r="S196" s="188">
        <v>0</v>
      </c>
      <c r="T196" s="185">
        <v>0</v>
      </c>
      <c r="U196" s="189">
        <v>0</v>
      </c>
      <c r="V196" s="187">
        <v>0</v>
      </c>
      <c r="W196" s="188">
        <v>0</v>
      </c>
      <c r="X196" s="185">
        <v>0</v>
      </c>
      <c r="Y196" s="189">
        <v>0</v>
      </c>
      <c r="Z196" s="187">
        <v>0</v>
      </c>
      <c r="AA196" s="185">
        <v>0</v>
      </c>
      <c r="AB196" s="168">
        <f t="shared" ref="AB196:AB197" si="2309">B196+D196+F196+H196+J196+L196+N196+P196+R196+T196+V196+X196+Z196</f>
        <v>1165</v>
      </c>
      <c r="AC196" s="169">
        <f t="shared" ref="AC196:AC215" si="2310">C196+E196+G196+I196+K196+M196+O196+Q196+S196+U196+W196+Y196+AA196</f>
        <v>14</v>
      </c>
      <c r="AE196" s="258" t="str">
        <f>$AE$10</f>
        <v>08:00 - 08:59</v>
      </c>
      <c r="AF196" s="247">
        <f>SUMIF($A$9:$A$32,$AE196,B$195:B$218)</f>
        <v>5260</v>
      </c>
      <c r="AG196" s="259">
        <f t="shared" si="2280"/>
        <v>973</v>
      </c>
      <c r="AH196" s="260">
        <f t="shared" si="2280"/>
        <v>1346</v>
      </c>
      <c r="AI196" s="261">
        <f t="shared" si="2280"/>
        <v>1291</v>
      </c>
      <c r="AJ196" s="262">
        <f t="shared" si="2280"/>
        <v>544</v>
      </c>
      <c r="AK196" s="263">
        <f t="shared" si="2280"/>
        <v>584</v>
      </c>
      <c r="AL196" s="260">
        <f t="shared" si="2280"/>
        <v>1108</v>
      </c>
      <c r="AM196" s="261">
        <f t="shared" si="2280"/>
        <v>1831</v>
      </c>
      <c r="AN196" s="262">
        <f t="shared" si="2280"/>
        <v>358</v>
      </c>
      <c r="AO196" s="263">
        <f t="shared" si="2280"/>
        <v>926</v>
      </c>
      <c r="AP196" s="260">
        <f t="shared" si="2280"/>
        <v>459</v>
      </c>
      <c r="AQ196" s="262">
        <f t="shared" si="2280"/>
        <v>2199</v>
      </c>
      <c r="AR196" s="264">
        <f t="shared" si="2280"/>
        <v>1429</v>
      </c>
      <c r="AS196" s="265">
        <f t="shared" si="2280"/>
        <v>3001</v>
      </c>
      <c r="AT196" s="262">
        <f t="shared" si="2280"/>
        <v>1135</v>
      </c>
      <c r="AU196" s="263">
        <f t="shared" si="2280"/>
        <v>1443</v>
      </c>
      <c r="AV196" s="260">
        <f t="shared" si="2280"/>
        <v>1494</v>
      </c>
      <c r="AW196" s="261">
        <f t="shared" si="2281"/>
        <v>1395</v>
      </c>
      <c r="AX196" s="262">
        <f t="shared" si="2281"/>
        <v>301</v>
      </c>
      <c r="AY196" s="263">
        <f t="shared" si="2281"/>
        <v>1549</v>
      </c>
      <c r="AZ196" s="260">
        <f t="shared" si="2281"/>
        <v>888</v>
      </c>
      <c r="BA196" s="261">
        <f t="shared" si="2281"/>
        <v>2487</v>
      </c>
      <c r="BB196" s="262">
        <f t="shared" si="2281"/>
        <v>1249</v>
      </c>
      <c r="BC196" s="263">
        <f t="shared" si="2281"/>
        <v>1755</v>
      </c>
      <c r="BD196" s="260">
        <f t="shared" si="2281"/>
        <v>4552</v>
      </c>
      <c r="BE196" s="262">
        <f t="shared" si="2281"/>
        <v>2530</v>
      </c>
      <c r="BF196" s="266">
        <f>SUM(AF196,AH196,AJ196,AL196,AN196,AP196,AR196,AT196,AV196,AX196,AZ196,BB196,BD196)</f>
        <v>20123</v>
      </c>
      <c r="BG196" s="16">
        <f>SUM(AG196,AI196,AK196,AM196,AO196,AQ196,AS196,AU196,AW196,AY196,BA196,BC196,BE196)</f>
        <v>21964</v>
      </c>
      <c r="BI196" s="133" t="s">
        <v>20</v>
      </c>
      <c r="BJ196" s="125">
        <f>B196/B219</f>
        <v>1.1551687083601977E-2</v>
      </c>
      <c r="BK196" s="126">
        <f t="shared" ref="BK196" si="2311">C196/C219</f>
        <v>0</v>
      </c>
      <c r="BL196" s="127">
        <f t="shared" ref="BL196" si="2312">D196/D219</f>
        <v>7.0339976553341153E-3</v>
      </c>
      <c r="BM196" s="128">
        <f t="shared" ref="BM196" si="2313">E196/E219</f>
        <v>5.513287021722351E-5</v>
      </c>
      <c r="BN196" s="125">
        <f t="shared" ref="BN196" si="2314">F196/F219</f>
        <v>5.6783613871425678E-3</v>
      </c>
      <c r="BO196" s="126">
        <f t="shared" ref="BO196" si="2315">G196/G219</f>
        <v>0</v>
      </c>
      <c r="BP196" s="127">
        <f t="shared" ref="BP196" si="2316">H196/H219</f>
        <v>1.0945431472081218E-2</v>
      </c>
      <c r="BQ196" s="128">
        <f t="shared" ref="BQ196" si="2317">I196/I219</f>
        <v>2.4087356814045605E-4</v>
      </c>
      <c r="BR196" s="125">
        <f t="shared" ref="BR196" si="2318">J196/J219</f>
        <v>8.1685999019768011E-4</v>
      </c>
      <c r="BS196" s="126">
        <f t="shared" ref="BS196" si="2319">K196/K219</f>
        <v>5.4112554112554113E-4</v>
      </c>
      <c r="BT196" s="127">
        <f t="shared" ref="BT196" si="2320">L196/L219</f>
        <v>6.2084257206208426E-4</v>
      </c>
      <c r="BU196" s="125">
        <f t="shared" ref="BU196" si="2321">M196/M219</f>
        <v>0</v>
      </c>
      <c r="BV196" s="129">
        <f t="shared" ref="BV196" si="2322">N196/N219</f>
        <v>5.2110474205315264E-4</v>
      </c>
      <c r="BW196" s="130">
        <f t="shared" ref="BW196" si="2323">O196/O219</f>
        <v>0</v>
      </c>
      <c r="BX196" s="125">
        <f t="shared" ref="BX196" si="2324">P196/P219</f>
        <v>3.7657691583505931E-4</v>
      </c>
      <c r="BY196" s="126">
        <f t="shared" ref="BY196" si="2325">Q196/Q219</f>
        <v>0</v>
      </c>
      <c r="BZ196" s="127">
        <f t="shared" ref="BZ196" si="2326">R196/R219</f>
        <v>5.1004794450678361E-5</v>
      </c>
      <c r="CA196" s="128">
        <f t="shared" ref="CA196" si="2327">S196/S219</f>
        <v>0</v>
      </c>
      <c r="CB196" s="125">
        <f t="shared" ref="CB196" si="2328">T196/T219</f>
        <v>0</v>
      </c>
      <c r="CC196" s="126">
        <f t="shared" ref="CC196" si="2329">U196/U219</f>
        <v>0</v>
      </c>
      <c r="CD196" s="127">
        <f t="shared" ref="CD196" si="2330">V196/V219</f>
        <v>0</v>
      </c>
      <c r="CE196" s="128">
        <f t="shared" ref="CE196" si="2331">W196/W219</f>
        <v>0</v>
      </c>
      <c r="CF196" s="125">
        <f t="shared" ref="CF196" si="2332">X196/X219</f>
        <v>0</v>
      </c>
      <c r="CG196" s="126">
        <f t="shared" ref="CG196" si="2333">Y196/Y219</f>
        <v>0</v>
      </c>
      <c r="CH196" s="127">
        <f t="shared" ref="CH196" si="2334">Z196/Z219</f>
        <v>0</v>
      </c>
      <c r="CI196" s="125">
        <f t="shared" ref="CI196" si="2335">AA196/AA219</f>
        <v>0</v>
      </c>
      <c r="CJ196" s="131">
        <f t="shared" ref="CJ196" si="2336">AB196/AB219</f>
        <v>3.8877783599248475E-3</v>
      </c>
      <c r="CK196" s="132">
        <f t="shared" ref="CK196" si="2337">AC196/AC219</f>
        <v>4.6802706533657829E-5</v>
      </c>
    </row>
    <row r="197" spans="1:89" ht="14.1" thickBot="1">
      <c r="A197" s="142" t="s">
        <v>21</v>
      </c>
      <c r="B197" s="192">
        <v>3445</v>
      </c>
      <c r="C197" s="193">
        <v>0</v>
      </c>
      <c r="D197" s="194">
        <v>1117</v>
      </c>
      <c r="E197" s="195">
        <v>1</v>
      </c>
      <c r="F197" s="192">
        <v>320</v>
      </c>
      <c r="G197" s="196">
        <v>1</v>
      </c>
      <c r="H197" s="194">
        <v>1149</v>
      </c>
      <c r="I197" s="195">
        <v>124</v>
      </c>
      <c r="J197" s="192">
        <v>75</v>
      </c>
      <c r="K197" s="196">
        <v>42</v>
      </c>
      <c r="L197" s="194">
        <v>75</v>
      </c>
      <c r="M197" s="192">
        <v>313</v>
      </c>
      <c r="N197" s="197">
        <v>480</v>
      </c>
      <c r="O197" s="198">
        <v>470</v>
      </c>
      <c r="P197" s="192">
        <v>233</v>
      </c>
      <c r="Q197" s="196">
        <v>340</v>
      </c>
      <c r="R197" s="194">
        <v>310</v>
      </c>
      <c r="S197" s="195">
        <v>369</v>
      </c>
      <c r="T197" s="192">
        <v>58</v>
      </c>
      <c r="U197" s="196">
        <v>271</v>
      </c>
      <c r="V197" s="194">
        <v>180</v>
      </c>
      <c r="W197" s="195">
        <v>481</v>
      </c>
      <c r="X197" s="192">
        <v>310</v>
      </c>
      <c r="Y197" s="196">
        <v>388</v>
      </c>
      <c r="Z197" s="194">
        <v>938</v>
      </c>
      <c r="AA197" s="192">
        <v>435</v>
      </c>
      <c r="AB197" s="168">
        <f t="shared" si="2309"/>
        <v>8690</v>
      </c>
      <c r="AC197" s="169">
        <f t="shared" si="2310"/>
        <v>3235</v>
      </c>
      <c r="AE197" s="246" t="str">
        <f>$AE$11</f>
        <v>-</v>
      </c>
      <c r="AF197" s="247">
        <f>SUMIF($A$9:$A$32,$AE197,B$195:B$218)</f>
        <v>0</v>
      </c>
      <c r="AG197" s="267">
        <f t="shared" si="2280"/>
        <v>0</v>
      </c>
      <c r="AH197" s="268">
        <f t="shared" si="2280"/>
        <v>0</v>
      </c>
      <c r="AI197" s="269">
        <f t="shared" si="2280"/>
        <v>0</v>
      </c>
      <c r="AJ197" s="270">
        <f t="shared" si="2280"/>
        <v>0</v>
      </c>
      <c r="AK197" s="271">
        <f t="shared" si="2280"/>
        <v>0</v>
      </c>
      <c r="AL197" s="268">
        <f t="shared" si="2280"/>
        <v>0</v>
      </c>
      <c r="AM197" s="269">
        <f t="shared" si="2280"/>
        <v>0</v>
      </c>
      <c r="AN197" s="270">
        <f t="shared" si="2280"/>
        <v>0</v>
      </c>
      <c r="AO197" s="271">
        <f t="shared" si="2280"/>
        <v>0</v>
      </c>
      <c r="AP197" s="268">
        <f t="shared" si="2280"/>
        <v>0</v>
      </c>
      <c r="AQ197" s="270">
        <f t="shared" si="2280"/>
        <v>0</v>
      </c>
      <c r="AR197" s="272">
        <f t="shared" si="2280"/>
        <v>0</v>
      </c>
      <c r="AS197" s="273">
        <f t="shared" si="2280"/>
        <v>0</v>
      </c>
      <c r="AT197" s="270">
        <f t="shared" si="2280"/>
        <v>0</v>
      </c>
      <c r="AU197" s="271">
        <f t="shared" si="2280"/>
        <v>0</v>
      </c>
      <c r="AV197" s="268">
        <f t="shared" si="2280"/>
        <v>0</v>
      </c>
      <c r="AW197" s="269">
        <f t="shared" si="2281"/>
        <v>0</v>
      </c>
      <c r="AX197" s="270">
        <f t="shared" si="2281"/>
        <v>0</v>
      </c>
      <c r="AY197" s="271">
        <f t="shared" si="2281"/>
        <v>0</v>
      </c>
      <c r="AZ197" s="268">
        <f t="shared" si="2281"/>
        <v>0</v>
      </c>
      <c r="BA197" s="269">
        <f t="shared" si="2281"/>
        <v>0</v>
      </c>
      <c r="BB197" s="270">
        <f t="shared" si="2281"/>
        <v>0</v>
      </c>
      <c r="BC197" s="271">
        <f t="shared" si="2281"/>
        <v>0</v>
      </c>
      <c r="BD197" s="268">
        <f t="shared" si="2281"/>
        <v>0</v>
      </c>
      <c r="BE197" s="270">
        <f t="shared" si="2281"/>
        <v>0</v>
      </c>
      <c r="BF197" s="266">
        <f>SUM(AF197,AH197,AJ197,AL197,AN197,AP197,AR197,AT197,AV197,AX197,AZ197,BB197,BD197)</f>
        <v>0</v>
      </c>
      <c r="BG197" s="16">
        <f>SUM(AG197,AI197,AK197,AM197,AO197,AQ197,AS197,AU197,AW197,AY197,BA197,BC197,BE197)</f>
        <v>0</v>
      </c>
      <c r="BI197" s="142" t="s">
        <v>21</v>
      </c>
      <c r="BJ197" s="125">
        <f>B197/B219</f>
        <v>6.1698545741098933E-2</v>
      </c>
      <c r="BK197" s="126">
        <f t="shared" ref="BK197" si="2338">C197/C219</f>
        <v>0</v>
      </c>
      <c r="BL197" s="127">
        <f t="shared" ref="BL197" si="2339">D197/D219</f>
        <v>5.0365226801334657E-2</v>
      </c>
      <c r="BM197" s="128">
        <f t="shared" ref="BM197" si="2340">E197/E219</f>
        <v>5.513287021722351E-5</v>
      </c>
      <c r="BN197" s="125">
        <f t="shared" ref="BN197" si="2341">F197/F219</f>
        <v>3.2447779355100383E-2</v>
      </c>
      <c r="BO197" s="126">
        <f t="shared" ref="BO197" si="2342">G197/G219</f>
        <v>1.3338668800853674E-4</v>
      </c>
      <c r="BP197" s="127">
        <f t="shared" ref="BP197" si="2343">H197/H219</f>
        <v>4.5566307106598987E-2</v>
      </c>
      <c r="BQ197" s="128">
        <f t="shared" ref="BQ197" si="2344">I197/I219</f>
        <v>3.3187024943796169E-3</v>
      </c>
      <c r="BR197" s="125">
        <f t="shared" ref="BR197" si="2345">J197/J219</f>
        <v>1.2252899852965201E-2</v>
      </c>
      <c r="BS197" s="126">
        <f t="shared" ref="BS197" si="2346">K197/K219</f>
        <v>5.681818181818182E-3</v>
      </c>
      <c r="BT197" s="127">
        <f t="shared" ref="BT197" si="2347">L197/L219</f>
        <v>6.6518847006651885E-3</v>
      </c>
      <c r="BU197" s="125">
        <f t="shared" ref="BU197" si="2348">M197/M219</f>
        <v>1.4529081372139442E-2</v>
      </c>
      <c r="BV197" s="129">
        <f t="shared" ref="BV197" si="2349">N197/N219</f>
        <v>1.9240790475808716E-2</v>
      </c>
      <c r="BW197" s="130">
        <f t="shared" ref="BW197" si="2350">O197/O219</f>
        <v>1.3568521031207599E-2</v>
      </c>
      <c r="BX197" s="125">
        <f t="shared" ref="BX197" si="2351">P197/P219</f>
        <v>1.462373689826147E-2</v>
      </c>
      <c r="BY197" s="126">
        <f t="shared" ref="BY197" si="2352">Q197/Q219</f>
        <v>1.7448424509904546E-2</v>
      </c>
      <c r="BZ197" s="127">
        <f t="shared" ref="BZ197" si="2353">R197/R219</f>
        <v>1.5811486279710293E-2</v>
      </c>
      <c r="CA197" s="128">
        <f t="shared" ref="CA197" si="2354">S197/S219</f>
        <v>1.6172861150070127E-2</v>
      </c>
      <c r="CB197" s="125">
        <f t="shared" ref="CB197" si="2355">T197/T219</f>
        <v>6.9228932919551209E-3</v>
      </c>
      <c r="CC197" s="126">
        <f t="shared" ref="CC197" si="2356">U197/U219</f>
        <v>2.598274209012464E-2</v>
      </c>
      <c r="CD197" s="127">
        <f t="shared" ref="CD197" si="2357">V197/V219</f>
        <v>8.2105551247548241E-3</v>
      </c>
      <c r="CE197" s="128">
        <f t="shared" ref="CE197" si="2358">W197/W219</f>
        <v>1.7472483562788334E-2</v>
      </c>
      <c r="CF197" s="125">
        <f t="shared" ref="CF197" si="2359">X197/X219</f>
        <v>1.3347110996297254E-2</v>
      </c>
      <c r="CG197" s="126">
        <f t="shared" ref="CG197" si="2360">Y197/Y219</f>
        <v>2.6278360988824925E-2</v>
      </c>
      <c r="CH197" s="127">
        <f t="shared" ref="CH197" si="2361">Z197/Z219</f>
        <v>1.7006309377039671E-2</v>
      </c>
      <c r="CI197" s="125">
        <f t="shared" ref="CI197" si="2362">AA197/AA219</f>
        <v>9.7337211904229125E-3</v>
      </c>
      <c r="CJ197" s="131">
        <f t="shared" ref="CJ197" si="2363">AB197/AB219</f>
        <v>2.8999823131113239E-2</v>
      </c>
      <c r="CK197" s="132">
        <f t="shared" ref="CK197" si="2364">AC197/AC219</f>
        <v>1.0814768259741649E-2</v>
      </c>
    </row>
    <row r="198" spans="1:89" ht="15" thickTop="1" thickBot="1">
      <c r="A198" s="133" t="s">
        <v>22</v>
      </c>
      <c r="B198" s="185">
        <v>6689</v>
      </c>
      <c r="C198" s="186">
        <v>466</v>
      </c>
      <c r="D198" s="187">
        <v>2175</v>
      </c>
      <c r="E198" s="188">
        <v>507</v>
      </c>
      <c r="F198" s="185">
        <v>692</v>
      </c>
      <c r="G198" s="189">
        <v>247</v>
      </c>
      <c r="H198" s="187">
        <v>1026</v>
      </c>
      <c r="I198" s="188">
        <v>876</v>
      </c>
      <c r="J198" s="185">
        <v>224</v>
      </c>
      <c r="K198" s="189">
        <v>360</v>
      </c>
      <c r="L198" s="187">
        <v>291</v>
      </c>
      <c r="M198" s="185">
        <v>1239</v>
      </c>
      <c r="N198" s="190">
        <v>1140</v>
      </c>
      <c r="O198" s="191">
        <v>1941</v>
      </c>
      <c r="P198" s="185">
        <v>949</v>
      </c>
      <c r="Q198" s="189">
        <v>970</v>
      </c>
      <c r="R198" s="187">
        <v>1135</v>
      </c>
      <c r="S198" s="188">
        <v>1156</v>
      </c>
      <c r="T198" s="185">
        <v>217</v>
      </c>
      <c r="U198" s="189">
        <v>970</v>
      </c>
      <c r="V198" s="187">
        <v>673</v>
      </c>
      <c r="W198" s="188">
        <v>1884</v>
      </c>
      <c r="X198" s="185">
        <v>1089</v>
      </c>
      <c r="Y198" s="189">
        <v>1141</v>
      </c>
      <c r="Z198" s="187">
        <v>3007</v>
      </c>
      <c r="AA198" s="185">
        <v>1580</v>
      </c>
      <c r="AB198" s="168">
        <f>B198+D198+F198+H198+J198+L198+N198+P198+R198+T198+V198+X198+Z198</f>
        <v>19307</v>
      </c>
      <c r="AC198" s="169">
        <f t="shared" si="2310"/>
        <v>13337</v>
      </c>
      <c r="AE198" s="295" t="s">
        <v>42</v>
      </c>
      <c r="AF198" s="12">
        <f t="shared" ref="AF198:BG198" si="2365">SUM(AF195:AF197)</f>
        <v>11564</v>
      </c>
      <c r="AG198" s="1">
        <f t="shared" si="2365"/>
        <v>1945</v>
      </c>
      <c r="AH198" s="12">
        <f t="shared" si="2365"/>
        <v>2744</v>
      </c>
      <c r="AI198" s="1">
        <f t="shared" si="2365"/>
        <v>2483</v>
      </c>
      <c r="AJ198" s="12">
        <f t="shared" si="2365"/>
        <v>1150</v>
      </c>
      <c r="AK198" s="1">
        <f t="shared" si="2365"/>
        <v>1139</v>
      </c>
      <c r="AL198" s="12">
        <f t="shared" si="2365"/>
        <v>2163</v>
      </c>
      <c r="AM198" s="1">
        <f t="shared" si="2365"/>
        <v>3450</v>
      </c>
      <c r="AN198" s="12">
        <f t="shared" si="2365"/>
        <v>741</v>
      </c>
      <c r="AO198" s="1">
        <f t="shared" si="2365"/>
        <v>1818</v>
      </c>
      <c r="AP198" s="12">
        <f t="shared" si="2365"/>
        <v>891</v>
      </c>
      <c r="AQ198" s="1">
        <f t="shared" si="2365"/>
        <v>4612</v>
      </c>
      <c r="AR198" s="12">
        <f t="shared" si="2365"/>
        <v>3204</v>
      </c>
      <c r="AS198" s="1">
        <f t="shared" si="2365"/>
        <v>5990</v>
      </c>
      <c r="AT198" s="12">
        <f t="shared" si="2365"/>
        <v>2595</v>
      </c>
      <c r="AU198" s="1">
        <f t="shared" si="2365"/>
        <v>2832</v>
      </c>
      <c r="AV198" s="12">
        <f t="shared" si="2365"/>
        <v>3133</v>
      </c>
      <c r="AW198" s="1">
        <f t="shared" si="2365"/>
        <v>2809</v>
      </c>
      <c r="AX198" s="12">
        <f t="shared" si="2365"/>
        <v>624</v>
      </c>
      <c r="AY198" s="1">
        <f t="shared" si="2365"/>
        <v>3100</v>
      </c>
      <c r="AZ198" s="12">
        <f t="shared" si="2365"/>
        <v>1846</v>
      </c>
      <c r="BA198" s="1">
        <f t="shared" si="2365"/>
        <v>5165</v>
      </c>
      <c r="BB198" s="12">
        <f t="shared" si="2365"/>
        <v>2523</v>
      </c>
      <c r="BC198" s="1">
        <f t="shared" si="2365"/>
        <v>3436</v>
      </c>
      <c r="BD198" s="12">
        <f t="shared" si="2365"/>
        <v>8970</v>
      </c>
      <c r="BE198" s="1">
        <f t="shared" si="2365"/>
        <v>4584</v>
      </c>
      <c r="BF198" s="51">
        <f t="shared" si="2365"/>
        <v>42148</v>
      </c>
      <c r="BG198" s="47">
        <f t="shared" si="2365"/>
        <v>43363</v>
      </c>
      <c r="BI198" s="133" t="s">
        <v>22</v>
      </c>
      <c r="BJ198" s="125">
        <f>B198/B219</f>
        <v>0.11979726341428469</v>
      </c>
      <c r="BK198" s="126">
        <f t="shared" ref="BK198" si="2366">C198/C219</f>
        <v>1.4190444288802949E-2</v>
      </c>
      <c r="BL198" s="127">
        <f t="shared" ref="BL198" si="2367">D198/D219</f>
        <v>9.8070159617639097E-2</v>
      </c>
      <c r="BM198" s="128">
        <f t="shared" ref="BM198" si="2368">E198/E219</f>
        <v>2.795236520013232E-2</v>
      </c>
      <c r="BN198" s="125">
        <f t="shared" ref="BN198" si="2369">F198/F219</f>
        <v>7.0168322855404586E-2</v>
      </c>
      <c r="BO198" s="126">
        <f t="shared" ref="BO198" si="2370">G198/G219</f>
        <v>3.2946511938108575E-2</v>
      </c>
      <c r="BP198" s="127">
        <f t="shared" ref="BP198" si="2371">H198/H219</f>
        <v>4.0688451776649745E-2</v>
      </c>
      <c r="BQ198" s="128">
        <f t="shared" ref="BQ198" si="2372">I198/I219</f>
        <v>2.3445027299004391E-2</v>
      </c>
      <c r="BR198" s="125">
        <f t="shared" ref="BR198" si="2373">J198/J219</f>
        <v>3.6595327560856067E-2</v>
      </c>
      <c r="BS198" s="126">
        <f t="shared" ref="BS198" si="2374">K198/K219</f>
        <v>4.8701298701298704E-2</v>
      </c>
      <c r="BT198" s="127">
        <f t="shared" ref="BT198" si="2375">L198/L219</f>
        <v>2.5809312638580932E-2</v>
      </c>
      <c r="BU198" s="125">
        <f t="shared" ref="BU198" si="2376">M198/M219</f>
        <v>5.7512881214315553E-2</v>
      </c>
      <c r="BV198" s="129">
        <f t="shared" ref="BV198" si="2377">N198/N219</f>
        <v>4.56968773800457E-2</v>
      </c>
      <c r="BW198" s="130">
        <f t="shared" ref="BW198" si="2378">O198/O219</f>
        <v>5.6035104939519041E-2</v>
      </c>
      <c r="BX198" s="125">
        <f t="shared" ref="BX198" si="2379">P198/P219</f>
        <v>5.9561915521245214E-2</v>
      </c>
      <c r="BY198" s="126">
        <f t="shared" ref="BY198" si="2380">Q198/Q219</f>
        <v>4.9779328748845324E-2</v>
      </c>
      <c r="BZ198" s="127">
        <f t="shared" ref="BZ198" si="2381">R198/R219</f>
        <v>5.789044170151994E-2</v>
      </c>
      <c r="CA198" s="128">
        <f t="shared" ref="CA198" si="2382">S198/S219</f>
        <v>5.0666199158485276E-2</v>
      </c>
      <c r="CB198" s="125">
        <f t="shared" ref="CB198" si="2383">T198/T219</f>
        <v>2.5901169730245883E-2</v>
      </c>
      <c r="CC198" s="126">
        <f t="shared" ref="CC198" si="2384">U198/U219</f>
        <v>9.3000958772770856E-2</v>
      </c>
      <c r="CD198" s="127">
        <f t="shared" ref="CD198" si="2385">V198/V219</f>
        <v>3.0698353327555536E-2</v>
      </c>
      <c r="CE198" s="128">
        <f t="shared" ref="CE198" si="2386">W198/W219</f>
        <v>6.8436921065058665E-2</v>
      </c>
      <c r="CF198" s="125">
        <f t="shared" ref="CF198" si="2387">X198/X219</f>
        <v>4.6887109274089379E-2</v>
      </c>
      <c r="CG198" s="126">
        <f t="shared" ref="CG198" si="2388">Y198/Y219</f>
        <v>7.7277345072807313E-2</v>
      </c>
      <c r="CH198" s="127">
        <f t="shared" ref="CH198" si="2389">Z198/Z219</f>
        <v>5.4518094133004569E-2</v>
      </c>
      <c r="CI198" s="125">
        <f t="shared" ref="CI198" si="2390">AA198/AA219</f>
        <v>3.5354665473260237E-2</v>
      </c>
      <c r="CJ198" s="131">
        <f t="shared" ref="CJ198" si="2391">AB198/AB219</f>
        <v>6.4430332012934785E-2</v>
      </c>
      <c r="CK198" s="132">
        <f t="shared" ref="CK198" si="2392">AC198/AC219</f>
        <v>4.4586264074242467E-2</v>
      </c>
    </row>
    <row r="199" spans="1:89" ht="14.1" thickTop="1">
      <c r="A199" s="142" t="s">
        <v>23</v>
      </c>
      <c r="B199" s="192">
        <v>6304</v>
      </c>
      <c r="C199" s="193">
        <v>972</v>
      </c>
      <c r="D199" s="194">
        <v>1398</v>
      </c>
      <c r="E199" s="195">
        <v>1192</v>
      </c>
      <c r="F199" s="192">
        <v>606</v>
      </c>
      <c r="G199" s="196">
        <v>555</v>
      </c>
      <c r="H199" s="194">
        <v>1055</v>
      </c>
      <c r="I199" s="195">
        <v>1619</v>
      </c>
      <c r="J199" s="192">
        <v>383</v>
      </c>
      <c r="K199" s="196">
        <v>892</v>
      </c>
      <c r="L199" s="194">
        <v>432</v>
      </c>
      <c r="M199" s="192">
        <v>2413</v>
      </c>
      <c r="N199" s="197">
        <v>1775</v>
      </c>
      <c r="O199" s="198">
        <v>2989</v>
      </c>
      <c r="P199" s="192">
        <v>1460</v>
      </c>
      <c r="Q199" s="196">
        <v>1389</v>
      </c>
      <c r="R199" s="194">
        <v>1639</v>
      </c>
      <c r="S199" s="195">
        <v>1414</v>
      </c>
      <c r="T199" s="192">
        <v>323</v>
      </c>
      <c r="U199" s="196">
        <v>1551</v>
      </c>
      <c r="V199" s="194">
        <v>958</v>
      </c>
      <c r="W199" s="195">
        <v>2678</v>
      </c>
      <c r="X199" s="192">
        <v>1274</v>
      </c>
      <c r="Y199" s="196">
        <v>1681</v>
      </c>
      <c r="Z199" s="194">
        <v>4418</v>
      </c>
      <c r="AA199" s="192">
        <v>2054</v>
      </c>
      <c r="AB199" s="168">
        <f t="shared" ref="AB199:AB215" si="2393">B199+D199+F199+H199+J199+L199+N199+P199+R199+T199+V199+X199+Z199</f>
        <v>22025</v>
      </c>
      <c r="AC199" s="169">
        <f t="shared" si="2310"/>
        <v>21399</v>
      </c>
      <c r="BI199" s="142" t="s">
        <v>23</v>
      </c>
      <c r="BJ199" s="125">
        <f>B199/B219</f>
        <v>0.11290207034887886</v>
      </c>
      <c r="BK199" s="126">
        <f t="shared" ref="BK199" si="2394">C199/C219</f>
        <v>2.9598952465056793E-2</v>
      </c>
      <c r="BL199" s="127">
        <f t="shared" ref="BL199" si="2395">D199/D219</f>
        <v>6.3035440526648029E-2</v>
      </c>
      <c r="BM199" s="128">
        <f t="shared" ref="BM199" si="2396">E199/E219</f>
        <v>6.5718381298930428E-2</v>
      </c>
      <c r="BN199" s="125">
        <f t="shared" ref="BN199" si="2397">F199/F219</f>
        <v>6.1447982153721353E-2</v>
      </c>
      <c r="BO199" s="126">
        <f t="shared" ref="BO199" si="2398">G199/G219</f>
        <v>7.40296118447379E-2</v>
      </c>
      <c r="BP199" s="127">
        <f t="shared" ref="BP199" si="2399">H199/H219</f>
        <v>4.1838515228426396E-2</v>
      </c>
      <c r="BQ199" s="128">
        <f t="shared" ref="BQ199" si="2400">I199/I219</f>
        <v>4.3330478535488708E-2</v>
      </c>
      <c r="BR199" s="125">
        <f t="shared" ref="BR199" si="2401">J199/J219</f>
        <v>6.2571475249142292E-2</v>
      </c>
      <c r="BS199" s="126">
        <f t="shared" ref="BS199" si="2402">K199/K219</f>
        <v>0.12067099567099566</v>
      </c>
      <c r="BT199" s="127">
        <f t="shared" ref="BT199" si="2403">L199/L219</f>
        <v>3.8314855875831486E-2</v>
      </c>
      <c r="BU199" s="125">
        <f t="shared" ref="BU199" si="2404">M199/M219</f>
        <v>0.11200854105742004</v>
      </c>
      <c r="BV199" s="129">
        <f t="shared" ref="BV199" si="2405">N199/N219</f>
        <v>7.1150839780334305E-2</v>
      </c>
      <c r="BW199" s="130">
        <f t="shared" ref="BW199" si="2406">O199/O219</f>
        <v>8.6290019919743638E-2</v>
      </c>
      <c r="BX199" s="125">
        <f t="shared" ref="BX199" si="2407">P199/P219</f>
        <v>9.16337161865311E-2</v>
      </c>
      <c r="BY199" s="126">
        <f t="shared" ref="BY199" si="2408">Q199/Q219</f>
        <v>7.1281946012521816E-2</v>
      </c>
      <c r="BZ199" s="127">
        <f t="shared" ref="BZ199" si="2409">R199/R219</f>
        <v>8.3596858104661845E-2</v>
      </c>
      <c r="CA199" s="128">
        <f t="shared" ref="CA199" si="2410">S199/S219</f>
        <v>6.1974053295932675E-2</v>
      </c>
      <c r="CB199" s="125">
        <f t="shared" ref="CB199" si="2411">T199/T219</f>
        <v>3.8553354022439722E-2</v>
      </c>
      <c r="CC199" s="126">
        <f t="shared" ref="CC199" si="2412">U199/U219</f>
        <v>0.14870565675934805</v>
      </c>
      <c r="CD199" s="127">
        <f t="shared" ref="CD199" si="2413">V199/V219</f>
        <v>4.369839894175067E-2</v>
      </c>
      <c r="CE199" s="128">
        <f t="shared" ref="CE199" si="2414">W199/W219</f>
        <v>9.7279232809037747E-2</v>
      </c>
      <c r="CF199" s="125">
        <f t="shared" ref="CF199" si="2415">X199/X219</f>
        <v>5.4852320675105488E-2</v>
      </c>
      <c r="CG199" s="126">
        <f t="shared" ref="CG199" si="2416">Y199/Y219</f>
        <v>0.11385032170673891</v>
      </c>
      <c r="CH199" s="127">
        <f t="shared" ref="CH199" si="2417">Z199/Z219</f>
        <v>8.010007977373268E-2</v>
      </c>
      <c r="CI199" s="125">
        <f t="shared" ref="CI199" si="2418">AA199/AA219</f>
        <v>4.5961065115238307E-2</v>
      </c>
      <c r="CJ199" s="131">
        <f t="shared" ref="CJ199" si="2419">AB199/AB219</f>
        <v>7.3500702469823834E-2</v>
      </c>
      <c r="CK199" s="132">
        <f t="shared" ref="CK199" si="2420">AC199/AC219</f>
        <v>7.1537936936695995E-2</v>
      </c>
    </row>
    <row r="200" spans="1:89" ht="14.1" thickBot="1">
      <c r="A200" s="133" t="s">
        <v>24</v>
      </c>
      <c r="B200" s="185">
        <v>5260</v>
      </c>
      <c r="C200" s="186">
        <v>973</v>
      </c>
      <c r="D200" s="187">
        <v>1346</v>
      </c>
      <c r="E200" s="188">
        <v>1291</v>
      </c>
      <c r="F200" s="185">
        <v>544</v>
      </c>
      <c r="G200" s="189">
        <v>584</v>
      </c>
      <c r="H200" s="187">
        <v>1108</v>
      </c>
      <c r="I200" s="188">
        <v>1831</v>
      </c>
      <c r="J200" s="185">
        <v>358</v>
      </c>
      <c r="K200" s="189">
        <v>926</v>
      </c>
      <c r="L200" s="187">
        <v>459</v>
      </c>
      <c r="M200" s="185">
        <v>2199</v>
      </c>
      <c r="N200" s="190">
        <v>1429</v>
      </c>
      <c r="O200" s="191">
        <v>3001</v>
      </c>
      <c r="P200" s="185">
        <v>1135</v>
      </c>
      <c r="Q200" s="189">
        <v>1443</v>
      </c>
      <c r="R200" s="187">
        <v>1494</v>
      </c>
      <c r="S200" s="188">
        <v>1395</v>
      </c>
      <c r="T200" s="185">
        <v>301</v>
      </c>
      <c r="U200" s="189">
        <v>1549</v>
      </c>
      <c r="V200" s="187">
        <v>888</v>
      </c>
      <c r="W200" s="188">
        <v>2487</v>
      </c>
      <c r="X200" s="185">
        <v>1249</v>
      </c>
      <c r="Y200" s="189">
        <v>1755</v>
      </c>
      <c r="Z200" s="187">
        <v>4552</v>
      </c>
      <c r="AA200" s="185">
        <v>2530</v>
      </c>
      <c r="AB200" s="168">
        <f t="shared" si="2393"/>
        <v>20123</v>
      </c>
      <c r="AC200" s="169">
        <f t="shared" si="2310"/>
        <v>21964</v>
      </c>
      <c r="AE200" t="s">
        <v>51</v>
      </c>
      <c r="BI200" s="133" t="s">
        <v>24</v>
      </c>
      <c r="BJ200" s="125">
        <f>B200/B219</f>
        <v>9.4204455906583565E-2</v>
      </c>
      <c r="BK200" s="126">
        <f t="shared" ref="BK200" si="2421">C200/C219</f>
        <v>2.9629404062243063E-2</v>
      </c>
      <c r="BL200" s="127">
        <f t="shared" ref="BL200" si="2422">D200/D219</f>
        <v>6.069077464153666E-2</v>
      </c>
      <c r="BM200" s="128">
        <f t="shared" ref="BM200" si="2423">E200/E219</f>
        <v>7.1176535450435549E-2</v>
      </c>
      <c r="BN200" s="125">
        <f t="shared" ref="BN200" si="2424">F200/F219</f>
        <v>5.5161224903670654E-2</v>
      </c>
      <c r="BO200" s="126">
        <f t="shared" ref="BO200" si="2425">G200/G219</f>
        <v>7.7897825796985468E-2</v>
      </c>
      <c r="BP200" s="127">
        <f t="shared" ref="BP200" si="2426">H200/H219</f>
        <v>4.3940355329949242E-2</v>
      </c>
      <c r="BQ200" s="128">
        <f t="shared" ref="BQ200" si="2427">I200/I219</f>
        <v>4.9004389251686112E-2</v>
      </c>
      <c r="BR200" s="125">
        <f t="shared" ref="BR200" si="2428">J200/J219</f>
        <v>5.84871752981539E-2</v>
      </c>
      <c r="BS200" s="126">
        <f t="shared" ref="BS200" si="2429">K200/K219</f>
        <v>0.12527056277056278</v>
      </c>
      <c r="BT200" s="127">
        <f t="shared" ref="BT200" si="2430">L200/L219</f>
        <v>4.0709534368070954E-2</v>
      </c>
      <c r="BU200" s="125">
        <f t="shared" ref="BU200" si="2431">M200/M219</f>
        <v>0.10207491992758669</v>
      </c>
      <c r="BV200" s="129">
        <f t="shared" ref="BV200" si="2432">N200/N219</f>
        <v>5.7281436645688862E-2</v>
      </c>
      <c r="BW200" s="130">
        <f t="shared" ref="BW200" si="2433">O200/O219</f>
        <v>8.6636450243944688E-2</v>
      </c>
      <c r="BX200" s="125">
        <f t="shared" ref="BX200" si="2434">P200/P219</f>
        <v>7.1235799912132053E-2</v>
      </c>
      <c r="BY200" s="126">
        <f t="shared" ref="BY200" si="2435">Q200/Q219</f>
        <v>7.4053166375859597E-2</v>
      </c>
      <c r="BZ200" s="127">
        <f t="shared" ref="BZ200" si="2436">R200/R219</f>
        <v>7.6201162909313475E-2</v>
      </c>
      <c r="CA200" s="128">
        <f t="shared" ref="CA200" si="2437">S200/S219</f>
        <v>6.1141304347826088E-2</v>
      </c>
      <c r="CB200" s="125">
        <f t="shared" ref="CB200" si="2438">T200/T219</f>
        <v>3.5927428980663645E-2</v>
      </c>
      <c r="CC200" s="126">
        <f t="shared" ref="CC200" si="2439">U200/U219</f>
        <v>0.14851390220517738</v>
      </c>
      <c r="CD200" s="127">
        <f t="shared" ref="CD200" si="2440">V200/V219</f>
        <v>4.0505405282123798E-2</v>
      </c>
      <c r="CE200" s="128">
        <f t="shared" ref="CE200" si="2441">W200/W219</f>
        <v>9.0341094845435718E-2</v>
      </c>
      <c r="CF200" s="125">
        <f t="shared" ref="CF200" si="2442">X200/X219</f>
        <v>5.3775940756049252E-2</v>
      </c>
      <c r="CG200" s="126">
        <f t="shared" ref="CG200" si="2443">Y200/Y219</f>
        <v>0.11886217406027769</v>
      </c>
      <c r="CH200" s="127">
        <f t="shared" ref="CH200" si="2444">Z200/Z219</f>
        <v>8.2529552541881213E-2</v>
      </c>
      <c r="CI200" s="125">
        <f t="shared" ref="CI200" si="2445">AA200/AA219</f>
        <v>5.6612217498321772E-2</v>
      </c>
      <c r="CJ200" s="131">
        <f t="shared" ref="CJ200" si="2446">AB200/AB219</f>
        <v>6.7153445439285586E-2</v>
      </c>
      <c r="CK200" s="132">
        <f t="shared" ref="CK200" si="2447">AC200/AC219</f>
        <v>7.3426760450375758E-2</v>
      </c>
    </row>
    <row r="201" spans="1:89" ht="15" thickTop="1" thickBot="1">
      <c r="A201" s="142" t="s">
        <v>25</v>
      </c>
      <c r="B201" s="192">
        <v>4519</v>
      </c>
      <c r="C201" s="193">
        <v>921</v>
      </c>
      <c r="D201" s="194">
        <v>1300</v>
      </c>
      <c r="E201" s="195">
        <v>994</v>
      </c>
      <c r="F201" s="192">
        <v>523</v>
      </c>
      <c r="G201" s="196">
        <v>534</v>
      </c>
      <c r="H201" s="194">
        <v>1021</v>
      </c>
      <c r="I201" s="195">
        <v>1676</v>
      </c>
      <c r="J201" s="192">
        <v>318</v>
      </c>
      <c r="K201" s="196">
        <v>842</v>
      </c>
      <c r="L201" s="194">
        <v>456</v>
      </c>
      <c r="M201" s="192">
        <v>2142</v>
      </c>
      <c r="N201" s="197">
        <v>1477</v>
      </c>
      <c r="O201" s="198">
        <v>2695</v>
      </c>
      <c r="P201" s="192">
        <v>1033</v>
      </c>
      <c r="Q201" s="196">
        <v>1377</v>
      </c>
      <c r="R201" s="194">
        <v>1531</v>
      </c>
      <c r="S201" s="195">
        <v>1252</v>
      </c>
      <c r="T201" s="192">
        <v>260</v>
      </c>
      <c r="U201" s="196">
        <v>920</v>
      </c>
      <c r="V201" s="194">
        <v>720</v>
      </c>
      <c r="W201" s="195">
        <v>2174</v>
      </c>
      <c r="X201" s="192">
        <v>993</v>
      </c>
      <c r="Y201" s="196">
        <v>1176</v>
      </c>
      <c r="Z201" s="194">
        <v>3773</v>
      </c>
      <c r="AA201" s="192">
        <v>1973</v>
      </c>
      <c r="AB201" s="168">
        <f t="shared" si="2393"/>
        <v>17924</v>
      </c>
      <c r="AC201" s="169">
        <f t="shared" si="2310"/>
        <v>18676</v>
      </c>
      <c r="AE201" s="309" t="s">
        <v>2</v>
      </c>
      <c r="AF201" s="303" t="s">
        <v>3</v>
      </c>
      <c r="AG201" s="304"/>
      <c r="AH201" s="303" t="s">
        <v>4</v>
      </c>
      <c r="AI201" s="304"/>
      <c r="AJ201" s="303" t="s">
        <v>5</v>
      </c>
      <c r="AK201" s="304"/>
      <c r="AL201" s="303" t="s">
        <v>6</v>
      </c>
      <c r="AM201" s="304"/>
      <c r="AN201" s="303" t="s">
        <v>7</v>
      </c>
      <c r="AO201" s="304"/>
      <c r="AP201" s="303" t="s">
        <v>8</v>
      </c>
      <c r="AQ201" s="304"/>
      <c r="AR201" s="303" t="s">
        <v>9</v>
      </c>
      <c r="AS201" s="304"/>
      <c r="AT201" s="303" t="s">
        <v>10</v>
      </c>
      <c r="AU201" s="304"/>
      <c r="AV201" s="303" t="s">
        <v>11</v>
      </c>
      <c r="AW201" s="304"/>
      <c r="AX201" s="303" t="s">
        <v>12</v>
      </c>
      <c r="AY201" s="304"/>
      <c r="AZ201" s="303" t="s">
        <v>13</v>
      </c>
      <c r="BA201" s="304"/>
      <c r="BB201" s="303" t="s">
        <v>14</v>
      </c>
      <c r="BC201" s="304"/>
      <c r="BD201" s="305" t="s">
        <v>15</v>
      </c>
      <c r="BE201" s="306"/>
      <c r="BF201" s="307" t="s">
        <v>16</v>
      </c>
      <c r="BG201" s="308"/>
      <c r="BI201" s="142" t="s">
        <v>25</v>
      </c>
      <c r="BJ201" s="125">
        <f>B201/B219</f>
        <v>8.0933447954724555E-2</v>
      </c>
      <c r="BK201" s="126">
        <f t="shared" ref="BK201" si="2448">C201/C219</f>
        <v>2.80459210085569E-2</v>
      </c>
      <c r="BL201" s="127">
        <f t="shared" ref="BL201" si="2449">D201/D219</f>
        <v>5.8616647127784291E-2</v>
      </c>
      <c r="BM201" s="128">
        <f t="shared" ref="BM201" si="2450">E201/E219</f>
        <v>5.4802072995920166E-2</v>
      </c>
      <c r="BN201" s="125">
        <f t="shared" ref="BN201" si="2451">F201/F219</f>
        <v>5.3031839383492194E-2</v>
      </c>
      <c r="BO201" s="126">
        <f t="shared" ref="BO201" si="2452">G201/G219</f>
        <v>7.1228491396558624E-2</v>
      </c>
      <c r="BP201" s="127">
        <f t="shared" ref="BP201" si="2453">H201/H219</f>
        <v>4.049016497461929E-2</v>
      </c>
      <c r="BQ201" s="128">
        <f t="shared" ref="BQ201" si="2454">I201/I219</f>
        <v>4.4856011133711592E-2</v>
      </c>
      <c r="BR201" s="125">
        <f t="shared" ref="BR201" si="2455">J201/J219</f>
        <v>5.1952295376572456E-2</v>
      </c>
      <c r="BS201" s="126">
        <f t="shared" ref="BS201" si="2456">K201/K219</f>
        <v>0.1139069264069264</v>
      </c>
      <c r="BT201" s="127">
        <f t="shared" ref="BT201" si="2457">L201/L219</f>
        <v>4.0443458980044346E-2</v>
      </c>
      <c r="BU201" s="125">
        <f t="shared" ref="BU201" si="2458">M201/M219</f>
        <v>9.9429048878986209E-2</v>
      </c>
      <c r="BV201" s="129">
        <f t="shared" ref="BV201" si="2459">N201/N219</f>
        <v>5.9205515693269734E-2</v>
      </c>
      <c r="BW201" s="130">
        <f t="shared" ref="BW201" si="2460">O201/O219</f>
        <v>7.7802476976818039E-2</v>
      </c>
      <c r="BX201" s="125">
        <f t="shared" ref="BX201" si="2461">P201/P219</f>
        <v>6.4833992342936048E-2</v>
      </c>
      <c r="BY201" s="126">
        <f t="shared" ref="BY201" si="2462">Q201/Q219</f>
        <v>7.0666119265113417E-2</v>
      </c>
      <c r="BZ201" s="127">
        <f t="shared" ref="BZ201" si="2463">R201/R219</f>
        <v>7.8088340303988577E-2</v>
      </c>
      <c r="CA201" s="128">
        <f t="shared" ref="CA201" si="2464">S201/S219</f>
        <v>5.4873772791023845E-2</v>
      </c>
      <c r="CB201" s="125">
        <f t="shared" ref="CB201" si="2465">T201/T219</f>
        <v>3.1033659584626401E-2</v>
      </c>
      <c r="CC201" s="126">
        <f t="shared" ref="CC201" si="2466">U201/U219</f>
        <v>8.8207094918504314E-2</v>
      </c>
      <c r="CD201" s="127">
        <f t="shared" ref="CD201" si="2467">V201/V219</f>
        <v>3.2842220499019296E-2</v>
      </c>
      <c r="CE201" s="128">
        <f t="shared" ref="CE201" si="2468">W201/W219</f>
        <v>7.8971266664244977E-2</v>
      </c>
      <c r="CF201" s="125">
        <f t="shared" ref="CF201" si="2469">X201/X219</f>
        <v>4.2753810384913458E-2</v>
      </c>
      <c r="CG201" s="126">
        <f t="shared" ref="CG201" si="2470">Y201/Y219</f>
        <v>7.964781578056214E-2</v>
      </c>
      <c r="CH201" s="127">
        <f t="shared" ref="CH201" si="2471">Z201/Z219</f>
        <v>6.8405975777793893E-2</v>
      </c>
      <c r="CI201" s="125">
        <f t="shared" ref="CI201" si="2472">AA201/AA219</f>
        <v>4.4148579100469904E-2</v>
      </c>
      <c r="CJ201" s="131">
        <f t="shared" ref="CJ201" si="2473">AB201/AB219</f>
        <v>5.9815055213127008E-2</v>
      </c>
      <c r="CK201" s="132">
        <f t="shared" ref="CK201" si="2474">AC201/AC219</f>
        <v>6.2434810515899546E-2</v>
      </c>
    </row>
    <row r="202" spans="1:89" ht="15" thickTop="1" thickBot="1">
      <c r="A202" s="133" t="s">
        <v>26</v>
      </c>
      <c r="B202" s="185">
        <v>3615</v>
      </c>
      <c r="C202" s="186">
        <v>1223</v>
      </c>
      <c r="D202" s="187">
        <v>1351</v>
      </c>
      <c r="E202" s="188">
        <v>940</v>
      </c>
      <c r="F202" s="185">
        <v>552</v>
      </c>
      <c r="G202" s="189">
        <v>587</v>
      </c>
      <c r="H202" s="187">
        <v>1369</v>
      </c>
      <c r="I202" s="188">
        <v>1633</v>
      </c>
      <c r="J202" s="185">
        <v>326</v>
      </c>
      <c r="K202" s="189">
        <v>890</v>
      </c>
      <c r="L202" s="187">
        <v>424</v>
      </c>
      <c r="M202" s="185">
        <v>1914</v>
      </c>
      <c r="N202" s="190">
        <v>1311</v>
      </c>
      <c r="O202" s="191">
        <v>2655</v>
      </c>
      <c r="P202" s="185">
        <v>821</v>
      </c>
      <c r="Q202" s="189">
        <v>1047</v>
      </c>
      <c r="R202" s="187">
        <v>1282</v>
      </c>
      <c r="S202" s="188">
        <v>1166</v>
      </c>
      <c r="T202" s="185">
        <v>320</v>
      </c>
      <c r="U202" s="189">
        <v>720</v>
      </c>
      <c r="V202" s="187">
        <v>690</v>
      </c>
      <c r="W202" s="188">
        <v>1915</v>
      </c>
      <c r="X202" s="185">
        <v>932</v>
      </c>
      <c r="Y202" s="189">
        <v>940</v>
      </c>
      <c r="Z202" s="187">
        <v>3203</v>
      </c>
      <c r="AA202" s="185">
        <v>2305</v>
      </c>
      <c r="AB202" s="168">
        <f t="shared" si="2393"/>
        <v>16196</v>
      </c>
      <c r="AC202" s="169">
        <f t="shared" si="2310"/>
        <v>17935</v>
      </c>
      <c r="AE202" s="310"/>
      <c r="AF202" s="235" t="s">
        <v>17</v>
      </c>
      <c r="AG202" s="236" t="s">
        <v>18</v>
      </c>
      <c r="AH202" s="237" t="s">
        <v>17</v>
      </c>
      <c r="AI202" s="238" t="s">
        <v>18</v>
      </c>
      <c r="AJ202" s="235" t="s">
        <v>17</v>
      </c>
      <c r="AK202" s="236" t="s">
        <v>18</v>
      </c>
      <c r="AL202" s="237" t="s">
        <v>17</v>
      </c>
      <c r="AM202" s="238" t="s">
        <v>18</v>
      </c>
      <c r="AN202" s="235" t="s">
        <v>17</v>
      </c>
      <c r="AO202" s="236" t="s">
        <v>18</v>
      </c>
      <c r="AP202" s="237" t="s">
        <v>17</v>
      </c>
      <c r="AQ202" s="235" t="s">
        <v>18</v>
      </c>
      <c r="AR202" s="239" t="s">
        <v>17</v>
      </c>
      <c r="AS202" s="240" t="s">
        <v>18</v>
      </c>
      <c r="AT202" s="235" t="s">
        <v>17</v>
      </c>
      <c r="AU202" s="236" t="s">
        <v>18</v>
      </c>
      <c r="AV202" s="237" t="s">
        <v>17</v>
      </c>
      <c r="AW202" s="238" t="s">
        <v>18</v>
      </c>
      <c r="AX202" s="235" t="s">
        <v>17</v>
      </c>
      <c r="AY202" s="236" t="s">
        <v>18</v>
      </c>
      <c r="AZ202" s="237" t="s">
        <v>17</v>
      </c>
      <c r="BA202" s="238" t="s">
        <v>18</v>
      </c>
      <c r="BB202" s="235" t="s">
        <v>17</v>
      </c>
      <c r="BC202" s="236" t="s">
        <v>18</v>
      </c>
      <c r="BD202" s="241" t="s">
        <v>17</v>
      </c>
      <c r="BE202" s="242" t="s">
        <v>18</v>
      </c>
      <c r="BF202" s="243" t="s">
        <v>17</v>
      </c>
      <c r="BG202" s="244" t="s">
        <v>18</v>
      </c>
      <c r="BI202" s="133" t="s">
        <v>26</v>
      </c>
      <c r="BJ202" s="125">
        <f>B202/B219</f>
        <v>6.4743176445304099E-2</v>
      </c>
      <c r="BK202" s="126">
        <f t="shared" ref="BK202" si="2475">C202/C219</f>
        <v>3.7242303358811173E-2</v>
      </c>
      <c r="BL202" s="127">
        <f t="shared" ref="BL202" si="2476">D202/D219</f>
        <v>6.0916223284335831E-2</v>
      </c>
      <c r="BM202" s="128">
        <f t="shared" ref="BM202" si="2477">E202/E219</f>
        <v>5.1824898004190101E-2</v>
      </c>
      <c r="BN202" s="125">
        <f t="shared" ref="BN202" si="2478">F202/F219</f>
        <v>5.5972419387548163E-2</v>
      </c>
      <c r="BO202" s="126">
        <f t="shared" ref="BO202" si="2479">G202/G219</f>
        <v>7.8297985861011068E-2</v>
      </c>
      <c r="BP202" s="127">
        <f t="shared" ref="BP202" si="2480">H202/H219</f>
        <v>5.4290926395939083E-2</v>
      </c>
      <c r="BQ202" s="128">
        <f t="shared" ref="BQ202" si="2481">I202/I219</f>
        <v>4.3705170752596084E-2</v>
      </c>
      <c r="BR202" s="125">
        <f t="shared" ref="BR202" si="2482">J202/J219</f>
        <v>5.3259271360888746E-2</v>
      </c>
      <c r="BS202" s="126">
        <f t="shared" ref="BS202" si="2483">K202/K219</f>
        <v>0.1204004329004329</v>
      </c>
      <c r="BT202" s="127">
        <f t="shared" ref="BT202" si="2484">L202/L219</f>
        <v>3.7605321507760532E-2</v>
      </c>
      <c r="BU202" s="125">
        <f t="shared" ref="BU202" si="2485">M202/M219</f>
        <v>8.8845564684584322E-2</v>
      </c>
      <c r="BV202" s="129">
        <f t="shared" ref="BV202" si="2486">N202/N219</f>
        <v>5.2551408987052552E-2</v>
      </c>
      <c r="BW202" s="130">
        <f t="shared" ref="BW202" si="2487">O202/O219</f>
        <v>7.664770922948122E-2</v>
      </c>
      <c r="BX202" s="125">
        <f t="shared" ref="BX202" si="2488">P202/P219</f>
        <v>5.152827465009728E-2</v>
      </c>
      <c r="BY202" s="126">
        <f t="shared" ref="BY202" si="2489">Q202/Q219</f>
        <v>5.3730883711382529E-2</v>
      </c>
      <c r="BZ202" s="127">
        <f t="shared" ref="BZ202" si="2490">R202/R219</f>
        <v>6.5388146485769669E-2</v>
      </c>
      <c r="CA202" s="128">
        <f t="shared" ref="CA202" si="2491">S202/S219</f>
        <v>5.1104488078541371E-2</v>
      </c>
      <c r="CB202" s="125">
        <f t="shared" ref="CB202" si="2492">T202/T219</f>
        <v>3.8195273334924805E-2</v>
      </c>
      <c r="CC202" s="126">
        <f t="shared" ref="CC202" si="2493">U202/U219</f>
        <v>6.9031639501438161E-2</v>
      </c>
      <c r="CD202" s="127">
        <f t="shared" ref="CD202" si="2494">V202/V219</f>
        <v>3.1473794644893492E-2</v>
      </c>
      <c r="CE202" s="128">
        <f t="shared" ref="CE202" si="2495">W202/W219</f>
        <v>6.9563006284282025E-2</v>
      </c>
      <c r="CF202" s="125">
        <f t="shared" ref="CF202" si="2496">X202/X219</f>
        <v>4.0127443382416257E-2</v>
      </c>
      <c r="CG202" s="126">
        <f t="shared" ref="CG202" si="2497">Y202/Y219</f>
        <v>6.3664070436843884E-2</v>
      </c>
      <c r="CH202" s="127">
        <f t="shared" ref="CH202" si="2498">Z202/Z219</f>
        <v>5.8071651316266591E-2</v>
      </c>
      <c r="CI202" s="125">
        <f t="shared" ref="CI202" si="2499">AA202/AA219</f>
        <v>5.1577534123965089E-2</v>
      </c>
      <c r="CJ202" s="131">
        <f t="shared" ref="CJ202" si="2500">AB202/AB219</f>
        <v>5.4048462074972388E-2</v>
      </c>
      <c r="CK202" s="132">
        <f t="shared" ref="CK202" si="2501">AC202/AC219</f>
        <v>5.9957610120082376E-2</v>
      </c>
    </row>
    <row r="203" spans="1:89" ht="14.1" thickTop="1">
      <c r="A203" s="142" t="s">
        <v>27</v>
      </c>
      <c r="B203" s="199">
        <v>3328</v>
      </c>
      <c r="C203" s="193">
        <v>1109</v>
      </c>
      <c r="D203" s="194">
        <v>1272</v>
      </c>
      <c r="E203" s="195">
        <v>757</v>
      </c>
      <c r="F203" s="192">
        <v>585</v>
      </c>
      <c r="G203" s="196">
        <v>425</v>
      </c>
      <c r="H203" s="194">
        <v>1495</v>
      </c>
      <c r="I203" s="195">
        <v>1828</v>
      </c>
      <c r="J203" s="192">
        <v>364</v>
      </c>
      <c r="K203" s="196">
        <v>502</v>
      </c>
      <c r="L203" s="194">
        <v>427</v>
      </c>
      <c r="M203" s="192">
        <v>1237</v>
      </c>
      <c r="N203" s="197">
        <v>1307</v>
      </c>
      <c r="O203" s="200">
        <v>1953</v>
      </c>
      <c r="P203" s="192">
        <v>703</v>
      </c>
      <c r="Q203" s="196">
        <v>908</v>
      </c>
      <c r="R203" s="194">
        <v>1120</v>
      </c>
      <c r="S203" s="195">
        <v>1124</v>
      </c>
      <c r="T203" s="192">
        <v>356</v>
      </c>
      <c r="U203" s="196">
        <v>557</v>
      </c>
      <c r="V203" s="194">
        <v>734</v>
      </c>
      <c r="W203" s="201">
        <v>1808</v>
      </c>
      <c r="X203" s="192">
        <v>899</v>
      </c>
      <c r="Y203" s="196">
        <v>755</v>
      </c>
      <c r="Z203" s="194">
        <v>2846</v>
      </c>
      <c r="AA203" s="192">
        <v>2420</v>
      </c>
      <c r="AB203" s="168">
        <f t="shared" si="2393"/>
        <v>15436</v>
      </c>
      <c r="AC203" s="169">
        <f t="shared" si="2310"/>
        <v>15383</v>
      </c>
      <c r="AE203" s="246" t="str">
        <f>$AE$17</f>
        <v>17:00 - 17:59</v>
      </c>
      <c r="AF203" s="247">
        <f t="shared" ref="AF203:AU205" si="2502">SUMIF($A$9:$A$32,$AE203,B$195:B$218)</f>
        <v>2442</v>
      </c>
      <c r="AG203" s="248">
        <f t="shared" si="2502"/>
        <v>3697</v>
      </c>
      <c r="AH203" s="249">
        <f t="shared" si="2502"/>
        <v>1900</v>
      </c>
      <c r="AI203" s="250">
        <f t="shared" si="2502"/>
        <v>1743</v>
      </c>
      <c r="AJ203" s="247">
        <f t="shared" si="2502"/>
        <v>1048</v>
      </c>
      <c r="AK203" s="251">
        <f t="shared" si="2502"/>
        <v>535</v>
      </c>
      <c r="AL203" s="249">
        <f t="shared" si="2502"/>
        <v>2122</v>
      </c>
      <c r="AM203" s="250">
        <f t="shared" si="2502"/>
        <v>3001</v>
      </c>
      <c r="AN203" s="247">
        <f t="shared" si="2502"/>
        <v>752</v>
      </c>
      <c r="AO203" s="251">
        <f t="shared" si="2502"/>
        <v>236</v>
      </c>
      <c r="AP203" s="249">
        <f t="shared" si="2502"/>
        <v>1546</v>
      </c>
      <c r="AQ203" s="247">
        <f t="shared" si="2502"/>
        <v>1055</v>
      </c>
      <c r="AR203" s="252">
        <f t="shared" si="2502"/>
        <v>2175</v>
      </c>
      <c r="AS203" s="253">
        <f t="shared" si="2502"/>
        <v>2083</v>
      </c>
      <c r="AT203" s="247">
        <f t="shared" si="2502"/>
        <v>1261</v>
      </c>
      <c r="AU203" s="251">
        <f t="shared" si="2502"/>
        <v>1346</v>
      </c>
      <c r="AV203" s="249">
        <f t="shared" ref="AP203:BE205" si="2503">SUMIF($A$9:$A$32,$AE203,R$195:R$218)</f>
        <v>1355</v>
      </c>
      <c r="AW203" s="250">
        <f t="shared" si="2503"/>
        <v>1766</v>
      </c>
      <c r="AX203" s="247">
        <f t="shared" si="2503"/>
        <v>812</v>
      </c>
      <c r="AY203" s="251">
        <f t="shared" si="2503"/>
        <v>351</v>
      </c>
      <c r="AZ203" s="249">
        <f t="shared" si="2503"/>
        <v>1662</v>
      </c>
      <c r="BA203" s="250">
        <f t="shared" si="2503"/>
        <v>1294</v>
      </c>
      <c r="BB203" s="247">
        <f t="shared" si="2503"/>
        <v>2651</v>
      </c>
      <c r="BC203" s="251">
        <f t="shared" si="2503"/>
        <v>613</v>
      </c>
      <c r="BD203" s="20">
        <f t="shared" si="2503"/>
        <v>4256</v>
      </c>
      <c r="BE203" s="254">
        <f t="shared" si="2503"/>
        <v>3577</v>
      </c>
      <c r="BF203" s="255">
        <f>AF203+AH203+AJ203+AL203+AN203+AP203+AR203+AT203+AV203+AX203+AZ203+BB203+BD203</f>
        <v>23982</v>
      </c>
      <c r="BG203" s="256">
        <f>AG203+AI203+AK203+AM203+AO203+AQ203+AS203+AU203+AW203+AY203+BA203+BC203+BE203</f>
        <v>21297</v>
      </c>
      <c r="BI203" s="142" t="s">
        <v>27</v>
      </c>
      <c r="BJ203" s="125">
        <f>B203/B219</f>
        <v>5.9603123432910667E-2</v>
      </c>
      <c r="BK203" s="126">
        <f t="shared" ref="BK203" si="2504">C203/C219</f>
        <v>3.3770821279576112E-2</v>
      </c>
      <c r="BL203" s="127">
        <f t="shared" ref="BL203" si="2505">D203/D219</f>
        <v>5.7354134728108935E-2</v>
      </c>
      <c r="BM203" s="128">
        <f t="shared" ref="BM203" si="2506">E203/E219</f>
        <v>4.1735582754438193E-2</v>
      </c>
      <c r="BN203" s="125">
        <f t="shared" ref="BN203" si="2507">F203/F219</f>
        <v>5.9318596633542893E-2</v>
      </c>
      <c r="BO203" s="126">
        <f t="shared" ref="BO203" si="2508">G203/G219</f>
        <v>5.6689342403628121E-2</v>
      </c>
      <c r="BP203" s="127">
        <f t="shared" ref="BP203" si="2509">H203/H219</f>
        <v>5.9287753807106602E-2</v>
      </c>
      <c r="BQ203" s="128">
        <f t="shared" ref="BQ203" si="2510">I203/I219</f>
        <v>4.8924098062305965E-2</v>
      </c>
      <c r="BR203" s="125">
        <f t="shared" ref="BR203" si="2511">J203/J219</f>
        <v>5.9467407286391112E-2</v>
      </c>
      <c r="BS203" s="126">
        <f t="shared" ref="BS203" si="2512">K203/K219</f>
        <v>6.7911255411255408E-2</v>
      </c>
      <c r="BT203" s="127">
        <f t="shared" ref="BT203" si="2513">L203/L219</f>
        <v>3.7871396895787141E-2</v>
      </c>
      <c r="BU203" s="125">
        <f t="shared" ref="BU203" si="2514">M203/M219</f>
        <v>5.7420043633662904E-2</v>
      </c>
      <c r="BV203" s="129">
        <f t="shared" ref="BV203" si="2515">N203/N219</f>
        <v>5.2391069066420812E-2</v>
      </c>
      <c r="BW203" s="130">
        <f t="shared" ref="BW203" si="2516">O203/O219</f>
        <v>5.6381535263720084E-2</v>
      </c>
      <c r="BX203" s="125">
        <f t="shared" ref="BX203" si="2517">P203/P219</f>
        <v>4.4122261972007783E-2</v>
      </c>
      <c r="BY203" s="126">
        <f t="shared" ref="BY203" si="2518">Q203/Q219</f>
        <v>4.6597557220568617E-2</v>
      </c>
      <c r="BZ203" s="127">
        <f t="shared" ref="BZ203" si="2519">R203/R219</f>
        <v>5.7125369784759766E-2</v>
      </c>
      <c r="CA203" s="128">
        <f t="shared" ref="CA203" si="2520">S203/S219</f>
        <v>4.9263674614305752E-2</v>
      </c>
      <c r="CB203" s="125">
        <f t="shared" ref="CB203" si="2521">T203/T219</f>
        <v>4.249224158510384E-2</v>
      </c>
      <c r="CC203" s="126">
        <f t="shared" ref="CC203" si="2522">U203/U219</f>
        <v>5.3403643336529243E-2</v>
      </c>
      <c r="CD203" s="127">
        <f t="shared" ref="CD203" si="2523">V203/V219</f>
        <v>3.3480819230944668E-2</v>
      </c>
      <c r="CE203" s="128">
        <f t="shared" ref="CE203" si="2524">W203/W219</f>
        <v>6.567619601147881E-2</v>
      </c>
      <c r="CF203" s="125">
        <f t="shared" ref="CF203" si="2525">X203/X219</f>
        <v>3.8706621889262036E-2</v>
      </c>
      <c r="CG203" s="126">
        <f t="shared" ref="CG203" si="2526">Y203/Y219</f>
        <v>5.1134439552996951E-2</v>
      </c>
      <c r="CH203" s="127">
        <f t="shared" ref="CH203" si="2527">Z203/Z219</f>
        <v>5.1599100732467908E-2</v>
      </c>
      <c r="CI203" s="125">
        <f t="shared" ref="CI203" si="2528">AA203/AA219</f>
        <v>5.415081673752517E-2</v>
      </c>
      <c r="CJ203" s="131">
        <f t="shared" ref="CJ203" si="2529">AB203/AB219</f>
        <v>5.1512228981802528E-2</v>
      </c>
      <c r="CK203" s="132">
        <f t="shared" ref="CK203" si="2530">AC203/AC219</f>
        <v>5.1426145329089887E-2</v>
      </c>
    </row>
    <row r="204" spans="1:89">
      <c r="A204" s="133" t="s">
        <v>28</v>
      </c>
      <c r="B204" s="202">
        <v>3028</v>
      </c>
      <c r="C204" s="186">
        <v>1359</v>
      </c>
      <c r="D204" s="187">
        <v>1282</v>
      </c>
      <c r="E204" s="188">
        <v>727</v>
      </c>
      <c r="F204" s="185">
        <v>607</v>
      </c>
      <c r="G204" s="189">
        <v>420</v>
      </c>
      <c r="H204" s="187">
        <v>1738</v>
      </c>
      <c r="I204" s="188">
        <v>2044</v>
      </c>
      <c r="J204" s="185">
        <v>330</v>
      </c>
      <c r="K204" s="186">
        <v>406</v>
      </c>
      <c r="L204" s="187">
        <v>515</v>
      </c>
      <c r="M204" s="185">
        <v>1430</v>
      </c>
      <c r="N204" s="190">
        <v>1360</v>
      </c>
      <c r="O204" s="203">
        <v>1955</v>
      </c>
      <c r="P204" s="185">
        <v>855</v>
      </c>
      <c r="Q204" s="186">
        <v>885</v>
      </c>
      <c r="R204" s="187">
        <v>1037</v>
      </c>
      <c r="S204" s="188">
        <v>1264</v>
      </c>
      <c r="T204" s="194">
        <v>421</v>
      </c>
      <c r="U204" s="185">
        <v>505</v>
      </c>
      <c r="V204" s="187">
        <v>851</v>
      </c>
      <c r="W204" s="204">
        <v>1983</v>
      </c>
      <c r="X204" s="185">
        <v>998</v>
      </c>
      <c r="Y204" s="189">
        <v>766</v>
      </c>
      <c r="Z204" s="187">
        <v>3076</v>
      </c>
      <c r="AA204" s="185">
        <v>2320</v>
      </c>
      <c r="AB204" s="168">
        <f t="shared" si="2393"/>
        <v>16098</v>
      </c>
      <c r="AC204" s="169">
        <f t="shared" si="2310"/>
        <v>16064</v>
      </c>
      <c r="AE204" s="258" t="str">
        <f>$AE$18</f>
        <v>18:00 - 18:59</v>
      </c>
      <c r="AF204" s="247">
        <f t="shared" si="2502"/>
        <v>2392</v>
      </c>
      <c r="AG204" s="259">
        <f t="shared" si="2502"/>
        <v>4436</v>
      </c>
      <c r="AH204" s="260">
        <f t="shared" si="2502"/>
        <v>1859</v>
      </c>
      <c r="AI204" s="261">
        <f t="shared" si="2502"/>
        <v>1631</v>
      </c>
      <c r="AJ204" s="262">
        <f t="shared" si="2502"/>
        <v>849</v>
      </c>
      <c r="AK204" s="263">
        <f t="shared" si="2502"/>
        <v>527</v>
      </c>
      <c r="AL204" s="260">
        <f t="shared" si="2502"/>
        <v>2115</v>
      </c>
      <c r="AM204" s="261">
        <f t="shared" si="2502"/>
        <v>4361</v>
      </c>
      <c r="AN204" s="262">
        <f t="shared" si="2502"/>
        <v>656</v>
      </c>
      <c r="AO204" s="263">
        <f t="shared" si="2502"/>
        <v>313</v>
      </c>
      <c r="AP204" s="260">
        <f t="shared" si="2503"/>
        <v>1635</v>
      </c>
      <c r="AQ204" s="262">
        <f t="shared" si="2503"/>
        <v>925</v>
      </c>
      <c r="AR204" s="264">
        <f t="shared" si="2503"/>
        <v>2347</v>
      </c>
      <c r="AS204" s="265">
        <f t="shared" si="2503"/>
        <v>2121</v>
      </c>
      <c r="AT204" s="262">
        <f t="shared" si="2503"/>
        <v>1342</v>
      </c>
      <c r="AU204" s="263">
        <f t="shared" si="2503"/>
        <v>1574</v>
      </c>
      <c r="AV204" s="260">
        <f t="shared" si="2503"/>
        <v>1427</v>
      </c>
      <c r="AW204" s="261">
        <f t="shared" si="2503"/>
        <v>1883</v>
      </c>
      <c r="AX204" s="262">
        <f t="shared" si="2503"/>
        <v>1087</v>
      </c>
      <c r="AY204" s="263">
        <f t="shared" si="2503"/>
        <v>369</v>
      </c>
      <c r="AZ204" s="260">
        <f t="shared" si="2503"/>
        <v>2567</v>
      </c>
      <c r="BA204" s="261">
        <f t="shared" si="2503"/>
        <v>1429</v>
      </c>
      <c r="BB204" s="262">
        <f t="shared" si="2503"/>
        <v>2710</v>
      </c>
      <c r="BC204" s="263">
        <f t="shared" si="2503"/>
        <v>891</v>
      </c>
      <c r="BD204" s="260">
        <f t="shared" si="2503"/>
        <v>4060</v>
      </c>
      <c r="BE204" s="262">
        <f t="shared" si="2503"/>
        <v>4576</v>
      </c>
      <c r="BF204" s="266">
        <f>SUM(AF204,AH204,AJ204,AL204,AN204,AP204,AR204,AT204,AV204,AX204,AZ204,BB204,BD204)</f>
        <v>25046</v>
      </c>
      <c r="BG204" s="16">
        <f>SUM(AG204,AI204,AK204,AM204,AO204,AQ204,AS204,AU204,AW204,AY204,BA204,BC204,BE204)</f>
        <v>25036</v>
      </c>
      <c r="BI204" s="133" t="s">
        <v>28</v>
      </c>
      <c r="BJ204" s="125">
        <f>B204/B219</f>
        <v>5.4230245719607419E-2</v>
      </c>
      <c r="BK204" s="126">
        <f t="shared" ref="BK204" si="2531">C204/C219</f>
        <v>4.1383720576144221E-2</v>
      </c>
      <c r="BL204" s="127">
        <f t="shared" ref="BL204" si="2532">D204/D219</f>
        <v>5.7805032013707278E-2</v>
      </c>
      <c r="BM204" s="128">
        <f t="shared" ref="BM204" si="2533">E204/E219</f>
        <v>4.0081596647921491E-2</v>
      </c>
      <c r="BN204" s="125">
        <f t="shared" ref="BN204" si="2534">F204/F219</f>
        <v>6.1549381464206042E-2</v>
      </c>
      <c r="BO204" s="126">
        <f t="shared" ref="BO204" si="2535">G204/G219</f>
        <v>5.6022408963585436E-2</v>
      </c>
      <c r="BP204" s="127">
        <f t="shared" ref="BP204" si="2536">H204/H219</f>
        <v>6.8924492385786795E-2</v>
      </c>
      <c r="BQ204" s="128">
        <f t="shared" ref="BQ204" si="2537">I204/I219</f>
        <v>5.4705063697676908E-2</v>
      </c>
      <c r="BR204" s="125">
        <f t="shared" ref="BR204" si="2538">J204/J219</f>
        <v>5.3912759353046888E-2</v>
      </c>
      <c r="BS204" s="126">
        <f t="shared" ref="BS204" si="2539">K204/K219</f>
        <v>5.4924242424242424E-2</v>
      </c>
      <c r="BT204" s="127">
        <f t="shared" ref="BT204" si="2540">L204/L219</f>
        <v>4.5676274944567628E-2</v>
      </c>
      <c r="BU204" s="125">
        <f t="shared" ref="BU204" si="2541">M204/M219</f>
        <v>6.6378870166643456E-2</v>
      </c>
      <c r="BV204" s="129">
        <f t="shared" ref="BV204" si="2542">N204/N219</f>
        <v>5.451557301479136E-2</v>
      </c>
      <c r="BW204" s="130">
        <f t="shared" ref="BW204" si="2543">O204/O219</f>
        <v>5.6439273651086926E-2</v>
      </c>
      <c r="BX204" s="125">
        <f t="shared" ref="BX204" si="2544">P204/P219</f>
        <v>5.3662210506495951E-2</v>
      </c>
      <c r="BY204" s="126">
        <f t="shared" ref="BY204" si="2545">Q204/Q219</f>
        <v>4.5417222621369185E-2</v>
      </c>
      <c r="BZ204" s="127">
        <f t="shared" ref="BZ204" si="2546">R204/R219</f>
        <v>5.2891971845353464E-2</v>
      </c>
      <c r="CA204" s="128">
        <f t="shared" ref="CA204" si="2547">S204/S219</f>
        <v>5.5399719495091163E-2</v>
      </c>
      <c r="CB204" s="125">
        <f t="shared" ref="CB204" si="2548">T204/T219</f>
        <v>5.0250656481260446E-2</v>
      </c>
      <c r="CC204" s="126">
        <f t="shared" ref="CC204" si="2549">U204/U219</f>
        <v>4.8418024928092045E-2</v>
      </c>
      <c r="CD204" s="127">
        <f t="shared" ref="CD204" si="2550">V204/V219</f>
        <v>3.8817680062035308E-2</v>
      </c>
      <c r="CE204" s="128">
        <f t="shared" ref="CE204" si="2551">W204/W219</f>
        <v>7.2033128700642962E-2</v>
      </c>
      <c r="CF204" s="125">
        <f t="shared" ref="CF204" si="2552">X204/X219</f>
        <v>4.2969086368724707E-2</v>
      </c>
      <c r="CG204" s="126">
        <f t="shared" ref="CG204" si="2553">Y204/Y219</f>
        <v>5.1879444632577043E-2</v>
      </c>
      <c r="CH204" s="127">
        <f t="shared" ref="CH204" si="2554">Z204/Z219</f>
        <v>5.5769091304663135E-2</v>
      </c>
      <c r="CI204" s="125">
        <f t="shared" ref="CI204" si="2555">AA204/AA219</f>
        <v>5.1913179682255541E-2</v>
      </c>
      <c r="CJ204" s="131">
        <f t="shared" ref="CJ204" si="2556">AB204/AB219</f>
        <v>5.3721421491905744E-2</v>
      </c>
      <c r="CK204" s="132">
        <f t="shared" ref="CK204" si="2557">AC204/AC219</f>
        <v>5.3702762696905673E-2</v>
      </c>
    </row>
    <row r="205" spans="1:89" ht="14.1" thickBot="1">
      <c r="A205" s="142" t="s">
        <v>29</v>
      </c>
      <c r="B205" s="199">
        <v>3320</v>
      </c>
      <c r="C205" s="193">
        <v>1370</v>
      </c>
      <c r="D205" s="194">
        <v>1187</v>
      </c>
      <c r="E205" s="195">
        <v>818</v>
      </c>
      <c r="F205" s="192">
        <v>543</v>
      </c>
      <c r="G205" s="196">
        <v>454</v>
      </c>
      <c r="H205" s="194">
        <v>1694</v>
      </c>
      <c r="I205" s="195">
        <v>1823</v>
      </c>
      <c r="J205" s="192">
        <v>342</v>
      </c>
      <c r="K205" s="193">
        <v>440</v>
      </c>
      <c r="L205" s="194">
        <v>508</v>
      </c>
      <c r="M205" s="192">
        <v>1377</v>
      </c>
      <c r="N205" s="197">
        <v>1249</v>
      </c>
      <c r="O205" s="200">
        <v>2070</v>
      </c>
      <c r="P205" s="192">
        <v>826</v>
      </c>
      <c r="Q205" s="193">
        <v>987</v>
      </c>
      <c r="R205" s="194">
        <v>1119</v>
      </c>
      <c r="S205" s="195">
        <v>1219</v>
      </c>
      <c r="T205" s="192">
        <v>433</v>
      </c>
      <c r="U205" s="196">
        <v>516</v>
      </c>
      <c r="V205" s="194">
        <v>1011</v>
      </c>
      <c r="W205" s="201">
        <v>1812</v>
      </c>
      <c r="X205" s="192">
        <v>924</v>
      </c>
      <c r="Y205" s="196">
        <v>716</v>
      </c>
      <c r="Z205" s="194">
        <v>2831</v>
      </c>
      <c r="AA205" s="192">
        <v>2842</v>
      </c>
      <c r="AB205" s="168">
        <f t="shared" si="2393"/>
        <v>15987</v>
      </c>
      <c r="AC205" s="169">
        <f t="shared" si="2310"/>
        <v>16444</v>
      </c>
      <c r="AE205" s="246" t="str">
        <f>$AE$19</f>
        <v>-</v>
      </c>
      <c r="AF205" s="247">
        <f t="shared" si="2502"/>
        <v>0</v>
      </c>
      <c r="AG205" s="267">
        <f t="shared" si="2502"/>
        <v>0</v>
      </c>
      <c r="AH205" s="268">
        <f t="shared" si="2502"/>
        <v>0</v>
      </c>
      <c r="AI205" s="269">
        <f t="shared" si="2502"/>
        <v>0</v>
      </c>
      <c r="AJ205" s="270">
        <f t="shared" si="2502"/>
        <v>0</v>
      </c>
      <c r="AK205" s="271">
        <f t="shared" si="2502"/>
        <v>0</v>
      </c>
      <c r="AL205" s="268">
        <f t="shared" si="2502"/>
        <v>0</v>
      </c>
      <c r="AM205" s="269">
        <f t="shared" si="2502"/>
        <v>0</v>
      </c>
      <c r="AN205" s="270">
        <f t="shared" si="2502"/>
        <v>0</v>
      </c>
      <c r="AO205" s="271">
        <f t="shared" si="2502"/>
        <v>0</v>
      </c>
      <c r="AP205" s="268">
        <f t="shared" si="2503"/>
        <v>0</v>
      </c>
      <c r="AQ205" s="270">
        <f t="shared" si="2503"/>
        <v>0</v>
      </c>
      <c r="AR205" s="272">
        <f t="shared" si="2503"/>
        <v>0</v>
      </c>
      <c r="AS205" s="273">
        <f t="shared" si="2503"/>
        <v>0</v>
      </c>
      <c r="AT205" s="270">
        <f t="shared" si="2503"/>
        <v>0</v>
      </c>
      <c r="AU205" s="271">
        <f t="shared" si="2503"/>
        <v>0</v>
      </c>
      <c r="AV205" s="268">
        <f t="shared" si="2503"/>
        <v>0</v>
      </c>
      <c r="AW205" s="269">
        <f t="shared" si="2503"/>
        <v>0</v>
      </c>
      <c r="AX205" s="270">
        <f t="shared" si="2503"/>
        <v>0</v>
      </c>
      <c r="AY205" s="271">
        <f t="shared" si="2503"/>
        <v>0</v>
      </c>
      <c r="AZ205" s="268">
        <f t="shared" si="2503"/>
        <v>0</v>
      </c>
      <c r="BA205" s="269">
        <f t="shared" si="2503"/>
        <v>0</v>
      </c>
      <c r="BB205" s="270">
        <f t="shared" si="2503"/>
        <v>0</v>
      </c>
      <c r="BC205" s="271">
        <f t="shared" si="2503"/>
        <v>0</v>
      </c>
      <c r="BD205" s="268">
        <f t="shared" si="2503"/>
        <v>0</v>
      </c>
      <c r="BE205" s="270">
        <f t="shared" si="2503"/>
        <v>0</v>
      </c>
      <c r="BF205" s="266">
        <f>SUM(AF205,AH205,AJ205,AL205,AN205,AP205,AR205,AT205,AV205,AX205,AZ205,BB205,BD205)</f>
        <v>0</v>
      </c>
      <c r="BG205" s="16">
        <f>SUM(AG205,AI205,AK205,AM205,AO205,AQ205,AS205,AU205,AW205,AY205,BA205,BC205,BE205)</f>
        <v>0</v>
      </c>
      <c r="BI205" s="142" t="s">
        <v>29</v>
      </c>
      <c r="BJ205" s="125">
        <f>B205/B219</f>
        <v>5.9459846693889248E-2</v>
      </c>
      <c r="BK205" s="126">
        <f t="shared" ref="BK205" si="2558">C205/C219</f>
        <v>4.1718688145193215E-2</v>
      </c>
      <c r="BL205" s="127">
        <f t="shared" ref="BL205" si="2559">D205/D219</f>
        <v>5.352150780052304E-2</v>
      </c>
      <c r="BM205" s="128">
        <f t="shared" ref="BM205" si="2560">E205/E219</f>
        <v>4.5098687837688833E-2</v>
      </c>
      <c r="BN205" s="125">
        <f t="shared" ref="BN205" si="2561">F205/F219</f>
        <v>5.5059825593185965E-2</v>
      </c>
      <c r="BO205" s="126">
        <f t="shared" ref="BO205" si="2562">G205/G219</f>
        <v>6.0557556355875682E-2</v>
      </c>
      <c r="BP205" s="127">
        <f t="shared" ref="BP205" si="2563">H205/H219</f>
        <v>6.7179568527918787E-2</v>
      </c>
      <c r="BQ205" s="128">
        <f t="shared" ref="BQ205" si="2564">I205/I219</f>
        <v>4.8790279413339042E-2</v>
      </c>
      <c r="BR205" s="125">
        <f t="shared" ref="BR205" si="2565">J205/J219</f>
        <v>5.587322332952132E-2</v>
      </c>
      <c r="BS205" s="126">
        <f t="shared" ref="BS205" si="2566">K205/K219</f>
        <v>5.9523809523809521E-2</v>
      </c>
      <c r="BT205" s="127">
        <f t="shared" ref="BT205" si="2567">L205/L219</f>
        <v>4.5055432372505547E-2</v>
      </c>
      <c r="BU205" s="125">
        <f t="shared" ref="BU205" si="2568">M205/M219</f>
        <v>6.3918674279348275E-2</v>
      </c>
      <c r="BV205" s="129">
        <f t="shared" ref="BV205" si="2569">N205/N219</f>
        <v>5.0066140217260593E-2</v>
      </c>
      <c r="BW205" s="130">
        <f t="shared" ref="BW205" si="2570">O205/O219</f>
        <v>5.9759230924680273E-2</v>
      </c>
      <c r="BX205" s="125">
        <f t="shared" ref="BX205" si="2571">P205/P219</f>
        <v>5.1842088746626498E-2</v>
      </c>
      <c r="BY205" s="126">
        <f t="shared" ref="BY205" si="2572">Q205/Q219</f>
        <v>5.0651749974340556E-2</v>
      </c>
      <c r="BZ205" s="127">
        <f t="shared" ref="BZ205" si="2573">R205/R219</f>
        <v>5.7074364990309087E-2</v>
      </c>
      <c r="CA205" s="128">
        <f t="shared" ref="CA205" si="2574">S205/S219</f>
        <v>5.3427419354838711E-2</v>
      </c>
      <c r="CB205" s="125">
        <f t="shared" ref="CB205" si="2575">T205/T219</f>
        <v>5.1682979231320127E-2</v>
      </c>
      <c r="CC205" s="126">
        <f t="shared" ref="CC205" si="2576">U205/U219</f>
        <v>4.9472674976030681E-2</v>
      </c>
      <c r="CD205" s="127">
        <f t="shared" ref="CD205" si="2577">V205/V219</f>
        <v>4.6115951284039593E-2</v>
      </c>
      <c r="CE205" s="128">
        <f t="shared" ref="CE205" si="2578">W205/W219</f>
        <v>6.5821497330088269E-2</v>
      </c>
      <c r="CF205" s="125">
        <f t="shared" ref="CF205" si="2579">X205/X219</f>
        <v>3.9783001808318265E-2</v>
      </c>
      <c r="CG205" s="126">
        <f t="shared" ref="CG205" si="2580">Y205/Y219</f>
        <v>4.8493057907213005E-2</v>
      </c>
      <c r="CH205" s="127">
        <f t="shared" ref="CH205" si="2581">Z205/Z219</f>
        <v>5.1327144825585612E-2</v>
      </c>
      <c r="CI205" s="125">
        <f t="shared" ref="CI205" si="2582">AA205/AA219</f>
        <v>6.3593645110763028E-2</v>
      </c>
      <c r="CJ205" s="131">
        <f t="shared" ref="CJ205" si="2583">AB205/AB219</f>
        <v>5.3350997974350674E-2</v>
      </c>
      <c r="CK205" s="132">
        <f t="shared" ref="CK205" si="2584">AC205/AC219</f>
        <v>5.4973121874247813E-2</v>
      </c>
    </row>
    <row r="206" spans="1:89" ht="15" thickTop="1" thickBot="1">
      <c r="A206" s="133" t="s">
        <v>30</v>
      </c>
      <c r="B206" s="202">
        <v>2276</v>
      </c>
      <c r="C206" s="186">
        <v>1432</v>
      </c>
      <c r="D206" s="187">
        <v>1103</v>
      </c>
      <c r="E206" s="188">
        <v>822</v>
      </c>
      <c r="F206" s="185">
        <v>587</v>
      </c>
      <c r="G206" s="189">
        <v>438</v>
      </c>
      <c r="H206" s="187">
        <v>1630</v>
      </c>
      <c r="I206" s="188">
        <v>2050</v>
      </c>
      <c r="J206" s="185">
        <v>393</v>
      </c>
      <c r="K206" s="186">
        <v>304</v>
      </c>
      <c r="L206" s="187">
        <v>605</v>
      </c>
      <c r="M206" s="185">
        <v>1146</v>
      </c>
      <c r="N206" s="190">
        <v>1371</v>
      </c>
      <c r="O206" s="203">
        <v>1763</v>
      </c>
      <c r="P206" s="185">
        <v>869</v>
      </c>
      <c r="Q206" s="186">
        <v>994</v>
      </c>
      <c r="R206" s="187">
        <v>1124</v>
      </c>
      <c r="S206" s="188">
        <v>1240</v>
      </c>
      <c r="T206" s="185">
        <v>434</v>
      </c>
      <c r="U206" s="189">
        <v>537</v>
      </c>
      <c r="V206" s="187">
        <v>1320</v>
      </c>
      <c r="W206" s="204">
        <v>1596</v>
      </c>
      <c r="X206" s="185">
        <v>1179</v>
      </c>
      <c r="Y206" s="189">
        <v>625</v>
      </c>
      <c r="Z206" s="187">
        <v>3131</v>
      </c>
      <c r="AA206" s="185">
        <v>2587</v>
      </c>
      <c r="AB206" s="168">
        <f t="shared" si="2393"/>
        <v>16022</v>
      </c>
      <c r="AC206" s="169">
        <f t="shared" si="2310"/>
        <v>15534</v>
      </c>
      <c r="AE206" s="295" t="s">
        <v>42</v>
      </c>
      <c r="AF206" s="12">
        <f t="shared" ref="AF206:BG206" si="2585">SUM(AF203:AF205)</f>
        <v>4834</v>
      </c>
      <c r="AG206" s="1">
        <f t="shared" si="2585"/>
        <v>8133</v>
      </c>
      <c r="AH206" s="12">
        <f t="shared" si="2585"/>
        <v>3759</v>
      </c>
      <c r="AI206" s="1">
        <f t="shared" si="2585"/>
        <v>3374</v>
      </c>
      <c r="AJ206" s="12">
        <f t="shared" si="2585"/>
        <v>1897</v>
      </c>
      <c r="AK206" s="1">
        <f t="shared" si="2585"/>
        <v>1062</v>
      </c>
      <c r="AL206" s="12">
        <f t="shared" si="2585"/>
        <v>4237</v>
      </c>
      <c r="AM206" s="1">
        <f t="shared" si="2585"/>
        <v>7362</v>
      </c>
      <c r="AN206" s="12">
        <f t="shared" si="2585"/>
        <v>1408</v>
      </c>
      <c r="AO206" s="1">
        <f t="shared" si="2585"/>
        <v>549</v>
      </c>
      <c r="AP206" s="12">
        <f t="shared" si="2585"/>
        <v>3181</v>
      </c>
      <c r="AQ206" s="1">
        <f t="shared" si="2585"/>
        <v>1980</v>
      </c>
      <c r="AR206" s="12">
        <f t="shared" si="2585"/>
        <v>4522</v>
      </c>
      <c r="AS206" s="1">
        <f t="shared" si="2585"/>
        <v>4204</v>
      </c>
      <c r="AT206" s="12">
        <f t="shared" si="2585"/>
        <v>2603</v>
      </c>
      <c r="AU206" s="1">
        <f t="shared" si="2585"/>
        <v>2920</v>
      </c>
      <c r="AV206" s="12">
        <f t="shared" si="2585"/>
        <v>2782</v>
      </c>
      <c r="AW206" s="1">
        <f t="shared" si="2585"/>
        <v>3649</v>
      </c>
      <c r="AX206" s="12">
        <f t="shared" si="2585"/>
        <v>1899</v>
      </c>
      <c r="AY206" s="1">
        <f t="shared" si="2585"/>
        <v>720</v>
      </c>
      <c r="AZ206" s="12">
        <f t="shared" si="2585"/>
        <v>4229</v>
      </c>
      <c r="BA206" s="1">
        <f t="shared" si="2585"/>
        <v>2723</v>
      </c>
      <c r="BB206" s="12">
        <f t="shared" si="2585"/>
        <v>5361</v>
      </c>
      <c r="BC206" s="1">
        <f t="shared" si="2585"/>
        <v>1504</v>
      </c>
      <c r="BD206" s="12">
        <f t="shared" si="2585"/>
        <v>8316</v>
      </c>
      <c r="BE206" s="1">
        <f t="shared" si="2585"/>
        <v>8153</v>
      </c>
      <c r="BF206" s="51">
        <f t="shared" si="2585"/>
        <v>49028</v>
      </c>
      <c r="BG206" s="47">
        <f t="shared" si="2585"/>
        <v>46333</v>
      </c>
      <c r="BI206" s="133" t="s">
        <v>30</v>
      </c>
      <c r="BJ206" s="125">
        <f>B206/B219</f>
        <v>4.0762232251593956E-2</v>
      </c>
      <c r="BK206" s="126">
        <f t="shared" ref="BK206" si="2586">C206/C219</f>
        <v>4.3606687170742106E-2</v>
      </c>
      <c r="BL206" s="127">
        <f t="shared" ref="BL206" si="2587">D206/D219</f>
        <v>4.973397060149698E-2</v>
      </c>
      <c r="BM206" s="128">
        <f t="shared" ref="BM206" si="2588">E206/E219</f>
        <v>4.5319219318557723E-2</v>
      </c>
      <c r="BN206" s="125">
        <f t="shared" ref="BN206" si="2589">F206/F219</f>
        <v>5.952139525451227E-2</v>
      </c>
      <c r="BO206" s="126">
        <f t="shared" ref="BO206" si="2590">G206/G219</f>
        <v>5.8423369347739097E-2</v>
      </c>
      <c r="BP206" s="127">
        <f t="shared" ref="BP206" si="2591">H206/H219</f>
        <v>6.4641497461928932E-2</v>
      </c>
      <c r="BQ206" s="128">
        <f t="shared" ref="BQ206" si="2592">I206/I219</f>
        <v>5.4865646076437215E-2</v>
      </c>
      <c r="BR206" s="125">
        <f t="shared" ref="BR206" si="2593">J206/J219</f>
        <v>6.4205195229537659E-2</v>
      </c>
      <c r="BS206" s="126">
        <f t="shared" ref="BS206" si="2594">K206/K219</f>
        <v>4.1125541125541128E-2</v>
      </c>
      <c r="BT206" s="127">
        <f t="shared" ref="BT206" si="2595">L206/L219</f>
        <v>5.3658536585365853E-2</v>
      </c>
      <c r="BU206" s="125">
        <f t="shared" ref="BU206" si="2596">M206/M219</f>
        <v>5.3195933713967414E-2</v>
      </c>
      <c r="BV206" s="129">
        <f t="shared" ref="BV206" si="2597">N206/N219</f>
        <v>5.4956507796528643E-2</v>
      </c>
      <c r="BW206" s="130">
        <f t="shared" ref="BW206" si="2598">O206/O219</f>
        <v>5.0896388463870207E-2</v>
      </c>
      <c r="BX206" s="125">
        <f t="shared" ref="BX206" si="2599">P206/P219</f>
        <v>5.4540889976777758E-2</v>
      </c>
      <c r="BY206" s="126">
        <f t="shared" ref="BY206" si="2600">Q206/Q219</f>
        <v>5.1010982243662115E-2</v>
      </c>
      <c r="BZ206" s="127">
        <f t="shared" ref="BZ206" si="2601">R206/R219</f>
        <v>5.7329388962562483E-2</v>
      </c>
      <c r="CA206" s="128">
        <f t="shared" ref="CA206" si="2602">S206/S219</f>
        <v>5.434782608695652E-2</v>
      </c>
      <c r="CB206" s="125">
        <f t="shared" ref="CB206" si="2603">T206/T219</f>
        <v>5.1802339460491766E-2</v>
      </c>
      <c r="CC206" s="126">
        <f t="shared" ref="CC206" si="2604">U206/U219</f>
        <v>5.1486097794822626E-2</v>
      </c>
      <c r="CD206" s="127">
        <f t="shared" ref="CD206" si="2605">V206/V219</f>
        <v>6.0210737581535376E-2</v>
      </c>
      <c r="CE206" s="128">
        <f t="shared" ref="CE206" si="2606">W206/W219</f>
        <v>5.7975226125177089E-2</v>
      </c>
      <c r="CF206" s="125">
        <f t="shared" ref="CF206" si="2607">X206/X219</f>
        <v>5.0762076982691813E-2</v>
      </c>
      <c r="CG206" s="126">
        <f t="shared" ref="CG206" si="2608">Y206/Y219</f>
        <v>4.2329834067050459E-2</v>
      </c>
      <c r="CH206" s="127">
        <f t="shared" ref="CH206" si="2609">Z206/Z219</f>
        <v>5.6766262963231562E-2</v>
      </c>
      <c r="CI206" s="125">
        <f t="shared" ref="CI206" si="2610">AA206/AA219</f>
        <v>5.7887670619825464E-2</v>
      </c>
      <c r="CJ206" s="131">
        <f t="shared" ref="CJ206" si="2611">AB206/AB219</f>
        <v>5.346779818258876E-2</v>
      </c>
      <c r="CK206" s="132">
        <f t="shared" ref="CK206" si="2612">AC206/AC219</f>
        <v>5.1930945949560055E-2</v>
      </c>
    </row>
    <row r="207" spans="1:89" ht="14.1" thickTop="1">
      <c r="A207" s="142" t="s">
        <v>31</v>
      </c>
      <c r="B207" s="199">
        <v>1875</v>
      </c>
      <c r="C207" s="193">
        <v>1850</v>
      </c>
      <c r="D207" s="194">
        <v>1071</v>
      </c>
      <c r="E207" s="195">
        <v>926</v>
      </c>
      <c r="F207" s="192">
        <v>603</v>
      </c>
      <c r="G207" s="196">
        <v>382</v>
      </c>
      <c r="H207" s="194">
        <v>1742</v>
      </c>
      <c r="I207" s="195">
        <v>2671</v>
      </c>
      <c r="J207" s="192">
        <v>361</v>
      </c>
      <c r="K207" s="193">
        <v>296</v>
      </c>
      <c r="L207" s="194">
        <v>724</v>
      </c>
      <c r="M207" s="192">
        <v>1023</v>
      </c>
      <c r="N207" s="197">
        <v>1623</v>
      </c>
      <c r="O207" s="200">
        <v>1869</v>
      </c>
      <c r="P207" s="192">
        <v>908</v>
      </c>
      <c r="Q207" s="193">
        <v>981</v>
      </c>
      <c r="R207" s="194">
        <v>1080</v>
      </c>
      <c r="S207" s="195">
        <v>1453</v>
      </c>
      <c r="T207" s="192">
        <v>609</v>
      </c>
      <c r="U207" s="196">
        <v>345</v>
      </c>
      <c r="V207" s="194">
        <v>1826</v>
      </c>
      <c r="W207" s="201">
        <v>1245</v>
      </c>
      <c r="X207" s="192">
        <v>1377</v>
      </c>
      <c r="Y207" s="196">
        <v>583</v>
      </c>
      <c r="Z207" s="194">
        <v>3281</v>
      </c>
      <c r="AA207" s="192">
        <v>2737</v>
      </c>
      <c r="AB207" s="168">
        <f t="shared" si="2393"/>
        <v>17080</v>
      </c>
      <c r="AC207" s="169">
        <f t="shared" si="2310"/>
        <v>16361</v>
      </c>
      <c r="BI207" s="142" t="s">
        <v>31</v>
      </c>
      <c r="BJ207" s="125">
        <f>B207/B219</f>
        <v>3.3580485708145286E-2</v>
      </c>
      <c r="BK207" s="126">
        <f t="shared" ref="BK207" si="2613">C207/C219</f>
        <v>5.633545479460398E-2</v>
      </c>
      <c r="BL207" s="127">
        <f t="shared" ref="BL207" si="2614">D207/D219</f>
        <v>4.8291099287582288E-2</v>
      </c>
      <c r="BM207" s="128">
        <f t="shared" ref="BM207" si="2615">E207/E219</f>
        <v>5.1053037821148971E-2</v>
      </c>
      <c r="BN207" s="125">
        <f t="shared" ref="BN207" si="2616">F207/F219</f>
        <v>6.1143784222267288E-2</v>
      </c>
      <c r="BO207" s="126">
        <f t="shared" ref="BO207" si="2617">G207/G219</f>
        <v>5.0953714819261038E-2</v>
      </c>
      <c r="BP207" s="127">
        <f t="shared" ref="BP207" si="2618">H207/H219</f>
        <v>6.9083121827411165E-2</v>
      </c>
      <c r="BQ207" s="128">
        <f t="shared" ref="BQ207" si="2619">I207/I219</f>
        <v>7.148592227812868E-2</v>
      </c>
      <c r="BR207" s="125">
        <f t="shared" ref="BR207" si="2620">J207/J219</f>
        <v>5.8977291292272506E-2</v>
      </c>
      <c r="BS207" s="126">
        <f t="shared" ref="BS207" si="2621">K207/K219</f>
        <v>4.004329004329004E-2</v>
      </c>
      <c r="BT207" s="127">
        <f t="shared" ref="BT207" si="2622">L207/L219</f>
        <v>6.4212860310421283E-2</v>
      </c>
      <c r="BU207" s="125">
        <f t="shared" ref="BU207" si="2623">M207/M219</f>
        <v>4.7486422503829548E-2</v>
      </c>
      <c r="BV207" s="129">
        <f t="shared" ref="BV207" si="2624">N207/N219</f>
        <v>6.5057922796328216E-2</v>
      </c>
      <c r="BW207" s="130">
        <f t="shared" ref="BW207" si="2625">O207/O219</f>
        <v>5.3956522994312771E-2</v>
      </c>
      <c r="BX207" s="125">
        <f t="shared" ref="BX207" si="2626">P207/P219</f>
        <v>5.698863992970564E-2</v>
      </c>
      <c r="BY207" s="126">
        <f t="shared" ref="BY207" si="2627">Q207/Q219</f>
        <v>5.0343836600636356E-2</v>
      </c>
      <c r="BZ207" s="127">
        <f t="shared" ref="BZ207" si="2628">R207/R219</f>
        <v>5.5085178006732634E-2</v>
      </c>
      <c r="CA207" s="128">
        <f t="shared" ref="CA207" si="2629">S207/S219</f>
        <v>6.3683380084151475E-2</v>
      </c>
      <c r="CB207" s="125">
        <f t="shared" ref="CB207" si="2630">T207/T219</f>
        <v>7.2690379565528762E-2</v>
      </c>
      <c r="CC207" s="126">
        <f t="shared" ref="CC207" si="2631">U207/U219</f>
        <v>3.3077660594439118E-2</v>
      </c>
      <c r="CD207" s="127">
        <f t="shared" ref="CD207" si="2632">V207/V219</f>
        <v>8.3291520321123927E-2</v>
      </c>
      <c r="CE207" s="128">
        <f t="shared" ref="CE207" si="2633">W207/W219</f>
        <v>4.5225035417196413E-2</v>
      </c>
      <c r="CF207" s="125">
        <f t="shared" ref="CF207" si="2634">X207/X219</f>
        <v>5.9287005941617156E-2</v>
      </c>
      <c r="CG207" s="126">
        <f t="shared" ref="CG207" si="2635">Y207/Y219</f>
        <v>3.9485269217744666E-2</v>
      </c>
      <c r="CH207" s="127">
        <f t="shared" ref="CH207" si="2636">Z207/Z219</f>
        <v>5.9485822032054533E-2</v>
      </c>
      <c r="CI207" s="125">
        <f t="shared" ref="CI207" si="2637">AA207/AA219</f>
        <v>6.1244126202729919E-2</v>
      </c>
      <c r="CJ207" s="131">
        <f t="shared" ref="CJ207" si="2638">AB207/AB219</f>
        <v>5.6998501620185743E-2</v>
      </c>
      <c r="CK207" s="132">
        <f t="shared" ref="CK207" si="2639">AC207/AC219</f>
        <v>5.4695648685512556E-2</v>
      </c>
    </row>
    <row r="208" spans="1:89">
      <c r="A208" s="133" t="s">
        <v>32</v>
      </c>
      <c r="B208" s="202">
        <v>2192</v>
      </c>
      <c r="C208" s="186">
        <v>2499</v>
      </c>
      <c r="D208" s="187">
        <v>1426</v>
      </c>
      <c r="E208" s="188">
        <v>1073</v>
      </c>
      <c r="F208" s="185">
        <v>814</v>
      </c>
      <c r="G208" s="189">
        <v>338</v>
      </c>
      <c r="H208" s="187">
        <v>1809</v>
      </c>
      <c r="I208" s="188">
        <v>2885</v>
      </c>
      <c r="J208" s="185">
        <v>488</v>
      </c>
      <c r="K208" s="186">
        <v>263</v>
      </c>
      <c r="L208" s="187">
        <v>1006</v>
      </c>
      <c r="M208" s="185">
        <v>819</v>
      </c>
      <c r="N208" s="190">
        <v>1757</v>
      </c>
      <c r="O208" s="203">
        <v>1675</v>
      </c>
      <c r="P208" s="185">
        <v>928</v>
      </c>
      <c r="Q208" s="186">
        <v>1002</v>
      </c>
      <c r="R208" s="187">
        <v>1172</v>
      </c>
      <c r="S208" s="188">
        <v>1550</v>
      </c>
      <c r="T208" s="185">
        <v>839</v>
      </c>
      <c r="U208" s="189">
        <v>278</v>
      </c>
      <c r="V208" s="187">
        <v>2014</v>
      </c>
      <c r="W208" s="204">
        <v>1125</v>
      </c>
      <c r="X208" s="185">
        <v>2057</v>
      </c>
      <c r="Y208" s="189">
        <v>555</v>
      </c>
      <c r="Z208" s="187">
        <v>3883</v>
      </c>
      <c r="AA208" s="185">
        <v>2968</v>
      </c>
      <c r="AB208" s="168">
        <f t="shared" si="2393"/>
        <v>20385</v>
      </c>
      <c r="AC208" s="169">
        <f t="shared" si="2310"/>
        <v>17030</v>
      </c>
      <c r="BI208" s="133" t="s">
        <v>32</v>
      </c>
      <c r="BJ208" s="125">
        <f>B208/B219</f>
        <v>3.9257826491869048E-2</v>
      </c>
      <c r="BK208" s="126">
        <f t="shared" ref="BK208" si="2640">C208/C219</f>
        <v>7.6098541368494782E-2</v>
      </c>
      <c r="BL208" s="127">
        <f t="shared" ref="BL208" si="2641">D208/D219</f>
        <v>6.4297952926323385E-2</v>
      </c>
      <c r="BM208" s="128">
        <f t="shared" ref="BM208" si="2642">E208/E219</f>
        <v>5.9157569743080826E-2</v>
      </c>
      <c r="BN208" s="125">
        <f t="shared" ref="BN208" si="2643">F208/F219</f>
        <v>8.2539038734536607E-2</v>
      </c>
      <c r="BO208" s="126">
        <f t="shared" ref="BO208" si="2644">G208/G219</f>
        <v>4.5084700546885424E-2</v>
      </c>
      <c r="BP208" s="127">
        <f t="shared" ref="BP208" si="2645">H208/H219</f>
        <v>7.1740164974619283E-2</v>
      </c>
      <c r="BQ208" s="128">
        <f t="shared" ref="BQ208" si="2646">I208/I219</f>
        <v>7.721336045391286E-2</v>
      </c>
      <c r="BR208" s="125">
        <f t="shared" ref="BR208" si="2647">J208/J219</f>
        <v>7.9725535043293577E-2</v>
      </c>
      <c r="BS208" s="126">
        <f t="shared" ref="BS208" si="2648">K208/K219</f>
        <v>3.5579004329004328E-2</v>
      </c>
      <c r="BT208" s="127">
        <f t="shared" ref="BT208" si="2649">L208/L219</f>
        <v>8.9223946784922389E-2</v>
      </c>
      <c r="BU208" s="125">
        <f t="shared" ref="BU208" si="2650">M208/M219</f>
        <v>3.8016989277259432E-2</v>
      </c>
      <c r="BV208" s="129">
        <f t="shared" ref="BV208" si="2651">N208/N219</f>
        <v>7.0429310137491485E-2</v>
      </c>
      <c r="BW208" s="130">
        <f t="shared" ref="BW208" si="2652">O208/O219</f>
        <v>4.8355899419729204E-2</v>
      </c>
      <c r="BX208" s="125">
        <f t="shared" ref="BX208" si="2653">P208/P219</f>
        <v>5.8243896315822503E-2</v>
      </c>
      <c r="BY208" s="126">
        <f t="shared" ref="BY208" si="2654">Q208/Q219</f>
        <v>5.1421533408601047E-2</v>
      </c>
      <c r="BZ208" s="127">
        <f t="shared" ref="BZ208" si="2655">R208/R219</f>
        <v>5.9777619096195042E-2</v>
      </c>
      <c r="CA208" s="128">
        <f t="shared" ref="CA208" si="2656">S208/S219</f>
        <v>6.7934782608695649E-2</v>
      </c>
      <c r="CB208" s="125">
        <f t="shared" ref="CB208" si="2657">T208/T219</f>
        <v>0.10014323227500596</v>
      </c>
      <c r="CC208" s="126">
        <f t="shared" ref="CC208" si="2658">U208/U219</f>
        <v>2.6653883029721957E-2</v>
      </c>
      <c r="CD208" s="127">
        <f t="shared" ref="CD208" si="2659">V208/V219</f>
        <v>9.1866989006978969E-2</v>
      </c>
      <c r="CE208" s="128">
        <f t="shared" ref="CE208" si="2660">W208/W219</f>
        <v>4.0865995858912423E-2</v>
      </c>
      <c r="CF208" s="125">
        <f t="shared" ref="CF208" si="2661">X208/X219</f>
        <v>8.8564539739946616E-2</v>
      </c>
      <c r="CG208" s="126">
        <f t="shared" ref="CG208" si="2662">Y208/Y219</f>
        <v>3.7588892651540806E-2</v>
      </c>
      <c r="CH208" s="127">
        <f t="shared" ref="CH208" si="2663">Z208/Z219</f>
        <v>7.0400319094930747E-2</v>
      </c>
      <c r="CI208" s="125">
        <f t="shared" ref="CI208" si="2664">AA208/AA219</f>
        <v>6.6413067800402778E-2</v>
      </c>
      <c r="CJ208" s="131">
        <f t="shared" ref="CJ208" si="2665">AB208/AB219</f>
        <v>6.8027778426667823E-2</v>
      </c>
      <c r="CK208" s="132">
        <f t="shared" ref="CK208" si="2666">AC208/AC219</f>
        <v>5.6932149447728064E-2</v>
      </c>
    </row>
    <row r="209" spans="1:89">
      <c r="A209" s="142" t="s">
        <v>33</v>
      </c>
      <c r="B209" s="199">
        <v>2442</v>
      </c>
      <c r="C209" s="193">
        <v>3697</v>
      </c>
      <c r="D209" s="194">
        <v>1900</v>
      </c>
      <c r="E209" s="195">
        <v>1743</v>
      </c>
      <c r="F209" s="192">
        <v>1048</v>
      </c>
      <c r="G209" s="196">
        <v>535</v>
      </c>
      <c r="H209" s="194">
        <v>2122</v>
      </c>
      <c r="I209" s="195">
        <v>3001</v>
      </c>
      <c r="J209" s="192">
        <v>752</v>
      </c>
      <c r="K209" s="193">
        <v>236</v>
      </c>
      <c r="L209" s="194">
        <v>1546</v>
      </c>
      <c r="M209" s="192">
        <v>1055</v>
      </c>
      <c r="N209" s="197">
        <v>2175</v>
      </c>
      <c r="O209" s="200">
        <v>2083</v>
      </c>
      <c r="P209" s="192">
        <v>1261</v>
      </c>
      <c r="Q209" s="193">
        <v>1346</v>
      </c>
      <c r="R209" s="194">
        <v>1355</v>
      </c>
      <c r="S209" s="195">
        <v>1766</v>
      </c>
      <c r="T209" s="192">
        <v>812</v>
      </c>
      <c r="U209" s="196">
        <v>351</v>
      </c>
      <c r="V209" s="194">
        <v>1662</v>
      </c>
      <c r="W209" s="201">
        <v>1294</v>
      </c>
      <c r="X209" s="192">
        <v>2651</v>
      </c>
      <c r="Y209" s="196">
        <v>613</v>
      </c>
      <c r="Z209" s="194">
        <v>4256</v>
      </c>
      <c r="AA209" s="192">
        <v>3577</v>
      </c>
      <c r="AB209" s="168">
        <f t="shared" si="2393"/>
        <v>23982</v>
      </c>
      <c r="AC209" s="169">
        <f t="shared" si="2310"/>
        <v>21297</v>
      </c>
      <c r="BI209" s="142" t="s">
        <v>33</v>
      </c>
      <c r="BJ209" s="125">
        <f>B209/B219</f>
        <v>4.3735224586288417E-2</v>
      </c>
      <c r="BK209" s="126">
        <f t="shared" ref="BK209" si="2667">C209/C219</f>
        <v>0.11257955479764914</v>
      </c>
      <c r="BL209" s="127">
        <f t="shared" ref="BL209" si="2668">D209/D219</f>
        <v>8.5670484263684732E-2</v>
      </c>
      <c r="BM209" s="128">
        <f t="shared" ref="BM209" si="2669">E209/E219</f>
        <v>9.609659278862058E-2</v>
      </c>
      <c r="BN209" s="125">
        <f t="shared" ref="BN209" si="2670">F209/F219</f>
        <v>0.10626647738795376</v>
      </c>
      <c r="BO209" s="126">
        <f t="shared" ref="BO209" si="2671">G209/G219</f>
        <v>7.1361878084567162E-2</v>
      </c>
      <c r="BP209" s="127">
        <f t="shared" ref="BP209" si="2672">H209/H219</f>
        <v>8.4152918781725886E-2</v>
      </c>
      <c r="BQ209" s="128">
        <f t="shared" ref="BQ209" si="2673">I209/I219</f>
        <v>8.0317953109945397E-2</v>
      </c>
      <c r="BR209" s="125">
        <f t="shared" ref="BR209" si="2674">J209/J219</f>
        <v>0.12285574252573109</v>
      </c>
      <c r="BS209" s="126">
        <f t="shared" ref="BS209" si="2675">K209/K219</f>
        <v>3.1926406926406928E-2</v>
      </c>
      <c r="BT209" s="127">
        <f t="shared" ref="BT209" si="2676">L209/L219</f>
        <v>0.13711751662971175</v>
      </c>
      <c r="BU209" s="125">
        <f t="shared" ref="BU209" si="2677">M209/M219</f>
        <v>4.8971823794271924E-2</v>
      </c>
      <c r="BV209" s="129">
        <f t="shared" ref="BV209" si="2678">N209/N219</f>
        <v>8.718483184350824E-2</v>
      </c>
      <c r="BW209" s="130">
        <f t="shared" ref="BW209" si="2679">O209/O219</f>
        <v>6.013453044256474E-2</v>
      </c>
      <c r="BX209" s="125">
        <f t="shared" ref="BX209" si="2680">P209/P219</f>
        <v>7.91439151446683E-2</v>
      </c>
      <c r="BY209" s="126">
        <f t="shared" ref="BY209" si="2681">Q209/Q219</f>
        <v>6.9075233500975053E-2</v>
      </c>
      <c r="BZ209" s="127">
        <f t="shared" ref="BZ209" si="2682">R209/R219</f>
        <v>6.9111496480669179E-2</v>
      </c>
      <c r="CA209" s="128">
        <f t="shared" ref="CA209" si="2683">S209/S219</f>
        <v>7.7401823281907436E-2</v>
      </c>
      <c r="CB209" s="125">
        <f t="shared" ref="CB209" si="2684">T209/T219</f>
        <v>9.6920506087371683E-2</v>
      </c>
      <c r="CC209" s="126">
        <f t="shared" ref="CC209" si="2685">U209/U219</f>
        <v>3.36529242569511E-2</v>
      </c>
      <c r="CD209" s="127">
        <f t="shared" ref="CD209" si="2686">V209/V219</f>
        <v>7.5810792318569534E-2</v>
      </c>
      <c r="CE209" s="128">
        <f t="shared" ref="CE209" si="2687">W209/W219</f>
        <v>4.7004976570162373E-2</v>
      </c>
      <c r="CF209" s="125">
        <f t="shared" ref="CF209" si="2688">X209/X219</f>
        <v>0.11413932661672264</v>
      </c>
      <c r="CG209" s="126">
        <f t="shared" ref="CG209" si="2689">Y209/Y219</f>
        <v>4.1517101252963089E-2</v>
      </c>
      <c r="CH209" s="127">
        <f t="shared" ref="CH209" si="2690">Z209/Z219</f>
        <v>7.7162955979403869E-2</v>
      </c>
      <c r="CI209" s="125">
        <f t="shared" ref="CI209" si="2691">AA209/AA219</f>
        <v>8.0040277466994852E-2</v>
      </c>
      <c r="CJ209" s="131">
        <f t="shared" ref="CJ209" si="2692">AB209/AB219</f>
        <v>8.0031502684736217E-2</v>
      </c>
      <c r="CK209" s="132">
        <f t="shared" ref="CK209" si="2693">AC209/AC219</f>
        <v>7.1196945789093635E-2</v>
      </c>
    </row>
    <row r="210" spans="1:89">
      <c r="A210" s="133" t="s">
        <v>34</v>
      </c>
      <c r="B210" s="202">
        <v>2392</v>
      </c>
      <c r="C210" s="186">
        <v>4436</v>
      </c>
      <c r="D210" s="187">
        <v>1859</v>
      </c>
      <c r="E210" s="188">
        <v>1631</v>
      </c>
      <c r="F210" s="185">
        <v>849</v>
      </c>
      <c r="G210" s="189">
        <v>527</v>
      </c>
      <c r="H210" s="187">
        <v>2115</v>
      </c>
      <c r="I210" s="188">
        <v>4361</v>
      </c>
      <c r="J210" s="185">
        <v>656</v>
      </c>
      <c r="K210" s="186">
        <v>313</v>
      </c>
      <c r="L210" s="187">
        <v>1635</v>
      </c>
      <c r="M210" s="185">
        <v>925</v>
      </c>
      <c r="N210" s="190">
        <v>2347</v>
      </c>
      <c r="O210" s="203">
        <v>2121</v>
      </c>
      <c r="P210" s="185">
        <v>1342</v>
      </c>
      <c r="Q210" s="186">
        <v>1574</v>
      </c>
      <c r="R210" s="187">
        <v>1427</v>
      </c>
      <c r="S210" s="188">
        <v>1883</v>
      </c>
      <c r="T210" s="185">
        <v>1087</v>
      </c>
      <c r="U210" s="189">
        <v>369</v>
      </c>
      <c r="V210" s="187">
        <v>2567</v>
      </c>
      <c r="W210" s="204">
        <v>1429</v>
      </c>
      <c r="X210" s="185">
        <v>2710</v>
      </c>
      <c r="Y210" s="189">
        <v>891</v>
      </c>
      <c r="Z210" s="187">
        <v>4060</v>
      </c>
      <c r="AA210" s="185">
        <v>4576</v>
      </c>
      <c r="AB210" s="168">
        <f t="shared" si="2393"/>
        <v>25046</v>
      </c>
      <c r="AC210" s="169">
        <f t="shared" si="2310"/>
        <v>25036</v>
      </c>
      <c r="BI210" s="133" t="s">
        <v>34</v>
      </c>
      <c r="BJ210" s="125">
        <f>B210/B219</f>
        <v>4.2839744967404544E-2</v>
      </c>
      <c r="BK210" s="126">
        <f t="shared" ref="BK210" si="2694">C210/C219</f>
        <v>0.13508328511830445</v>
      </c>
      <c r="BL210" s="127">
        <f t="shared" ref="BL210" si="2695">D210/D219</f>
        <v>8.3821805392731541E-2</v>
      </c>
      <c r="BM210" s="128">
        <f t="shared" ref="BM210" si="2696">E210/E219</f>
        <v>8.9921711324291539E-2</v>
      </c>
      <c r="BN210" s="125">
        <f t="shared" ref="BN210" si="2697">F210/F219</f>
        <v>8.6088014601500715E-2</v>
      </c>
      <c r="BO210" s="126">
        <f t="shared" ref="BO210" si="2698">G210/G219</f>
        <v>7.029478458049887E-2</v>
      </c>
      <c r="BP210" s="127">
        <f t="shared" ref="BP210" si="2699">H210/H219</f>
        <v>8.3875317258883253E-2</v>
      </c>
      <c r="BQ210" s="128">
        <f t="shared" ref="BQ210" si="2700">I210/I219</f>
        <v>0.11671662562894765</v>
      </c>
      <c r="BR210" s="125">
        <f t="shared" ref="BR210" si="2701">J210/J219</f>
        <v>0.10717203071393563</v>
      </c>
      <c r="BS210" s="126">
        <f t="shared" ref="BS210" si="2702">K210/K219</f>
        <v>4.2343073593073592E-2</v>
      </c>
      <c r="BT210" s="127">
        <f t="shared" ref="BT210" si="2703">L210/L219</f>
        <v>0.14501108647450112</v>
      </c>
      <c r="BU210" s="125">
        <f t="shared" ref="BU210" si="2704">M210/M219</f>
        <v>4.2937381051849792E-2</v>
      </c>
      <c r="BV210" s="129">
        <f t="shared" ref="BV210" si="2705">N210/N219</f>
        <v>9.4079448430673021E-2</v>
      </c>
      <c r="BW210" s="130">
        <f t="shared" ref="BW210" si="2706">O210/O219</f>
        <v>6.1231559802534717E-2</v>
      </c>
      <c r="BX210" s="125">
        <f t="shared" ref="BX210" si="2707">P210/P219</f>
        <v>8.4227703508441595E-2</v>
      </c>
      <c r="BY210" s="126">
        <f t="shared" ref="BY210" si="2708">Q210/Q219</f>
        <v>8.0775941701734577E-2</v>
      </c>
      <c r="BZ210" s="127">
        <f t="shared" ref="BZ210" si="2709">R210/R219</f>
        <v>7.2783841681118025E-2</v>
      </c>
      <c r="CA210" s="128">
        <f t="shared" ref="CA210" si="2710">S210/S219</f>
        <v>8.2529803646563815E-2</v>
      </c>
      <c r="CB210" s="125">
        <f t="shared" ref="CB210" si="2711">T210/T219</f>
        <v>0.12974456910957269</v>
      </c>
      <c r="CC210" s="126">
        <f t="shared" ref="CC210" si="2712">U210/U219</f>
        <v>3.5378715244487054E-2</v>
      </c>
      <c r="CD210" s="127">
        <f t="shared" ref="CD210" si="2713">V210/V219</f>
        <v>0.11709163891803129</v>
      </c>
      <c r="CE210" s="128">
        <f t="shared" ref="CE210" si="2714">W210/W219</f>
        <v>5.1908896073231868E-2</v>
      </c>
      <c r="CF210" s="125">
        <f t="shared" ref="CF210" si="2715">X210/X219</f>
        <v>0.11667958322569534</v>
      </c>
      <c r="CG210" s="126">
        <f t="shared" ref="CG210" si="2716">Y210/Y219</f>
        <v>6.0345411445987131E-2</v>
      </c>
      <c r="CH210" s="127">
        <f t="shared" ref="CH210" si="2717">Z210/Z219</f>
        <v>7.3609398796141853E-2</v>
      </c>
      <c r="CI210" s="125">
        <f t="shared" ref="CI210" si="2718">AA210/AA219</f>
        <v>0.10239427164913852</v>
      </c>
      <c r="CJ210" s="131">
        <f t="shared" ref="CJ210" si="2719">AB210/AB219</f>
        <v>8.3582229015174009E-2</v>
      </c>
      <c r="CK210" s="132">
        <f t="shared" ref="CK210" si="2720">AC210/AC219</f>
        <v>8.3696611484046959E-2</v>
      </c>
    </row>
    <row r="211" spans="1:89">
      <c r="A211" s="142" t="s">
        <v>35</v>
      </c>
      <c r="B211" s="199">
        <v>2133</v>
      </c>
      <c r="C211" s="193">
        <v>3163</v>
      </c>
      <c r="D211" s="194">
        <v>1173</v>
      </c>
      <c r="E211" s="195">
        <v>1408</v>
      </c>
      <c r="F211" s="192">
        <v>541</v>
      </c>
      <c r="G211" s="196">
        <v>473</v>
      </c>
      <c r="H211" s="194">
        <v>1903</v>
      </c>
      <c r="I211" s="195">
        <v>3072</v>
      </c>
      <c r="J211" s="192">
        <v>390</v>
      </c>
      <c r="K211" s="193">
        <v>231</v>
      </c>
      <c r="L211" s="194">
        <v>1087</v>
      </c>
      <c r="M211" s="192">
        <v>889</v>
      </c>
      <c r="N211" s="197">
        <v>1816</v>
      </c>
      <c r="O211" s="200">
        <v>1788</v>
      </c>
      <c r="P211" s="192">
        <v>1109</v>
      </c>
      <c r="Q211" s="193">
        <v>1473</v>
      </c>
      <c r="R211" s="194">
        <v>1191</v>
      </c>
      <c r="S211" s="195">
        <v>1670</v>
      </c>
      <c r="T211" s="192">
        <v>825</v>
      </c>
      <c r="U211" s="196">
        <v>349</v>
      </c>
      <c r="V211" s="194">
        <v>1661</v>
      </c>
      <c r="W211" s="201">
        <v>1406</v>
      </c>
      <c r="X211" s="192">
        <v>2005</v>
      </c>
      <c r="Y211" s="196">
        <v>687</v>
      </c>
      <c r="Z211" s="194">
        <v>3393</v>
      </c>
      <c r="AA211" s="192">
        <v>3276</v>
      </c>
      <c r="AB211" s="168">
        <f t="shared" si="2393"/>
        <v>19227</v>
      </c>
      <c r="AC211" s="169">
        <f t="shared" si="2310"/>
        <v>19885</v>
      </c>
      <c r="BI211" s="142" t="s">
        <v>35</v>
      </c>
      <c r="BJ211" s="125">
        <f>B211/B219</f>
        <v>3.8201160541586072E-2</v>
      </c>
      <c r="BK211" s="126">
        <f t="shared" ref="BK211" si="2721">C211/C219</f>
        <v>9.6318401900179665E-2</v>
      </c>
      <c r="BL211" s="127">
        <f t="shared" ref="BL211" si="2722">D211/D219</f>
        <v>5.2890251600685362E-2</v>
      </c>
      <c r="BM211" s="128">
        <f t="shared" ref="BM211" si="2723">E211/E219</f>
        <v>7.7627081265850703E-2</v>
      </c>
      <c r="BN211" s="125">
        <f t="shared" ref="BN211" si="2724">F211/F219</f>
        <v>5.4857026972216588E-2</v>
      </c>
      <c r="BO211" s="126">
        <f t="shared" ref="BO211" si="2725">G211/G219</f>
        <v>6.3091903428037888E-2</v>
      </c>
      <c r="BP211" s="127">
        <f t="shared" ref="BP211" si="2726">H211/H219</f>
        <v>7.5467956852791881E-2</v>
      </c>
      <c r="BQ211" s="128">
        <f t="shared" ref="BQ211" si="2727">I211/I219</f>
        <v>8.2218177925275665E-2</v>
      </c>
      <c r="BR211" s="125">
        <f t="shared" ref="BR211" si="2728">J211/J219</f>
        <v>6.3715079235419053E-2</v>
      </c>
      <c r="BS211" s="126">
        <f t="shared" ref="BS211" si="2729">K211/K219</f>
        <v>3.125E-2</v>
      </c>
      <c r="BT211" s="127">
        <f t="shared" ref="BT211" si="2730">L211/L219</f>
        <v>9.6407982261640796E-2</v>
      </c>
      <c r="BU211" s="125">
        <f t="shared" ref="BU211" si="2731">M211/M219</f>
        <v>4.1266304600102124E-2</v>
      </c>
      <c r="BV211" s="129">
        <f t="shared" ref="BV211" si="2732">N211/N219</f>
        <v>7.279432396680964E-2</v>
      </c>
      <c r="BW211" s="130">
        <f t="shared" ref="BW211" si="2733">O211/O219</f>
        <v>5.1618118305955717E-2</v>
      </c>
      <c r="BX211" s="125">
        <f t="shared" ref="BX211" si="2734">P211/P219</f>
        <v>6.9603966610180132E-2</v>
      </c>
      <c r="BY211" s="126">
        <f t="shared" ref="BY211" si="2735">Q211/Q219</f>
        <v>7.5592733244380581E-2</v>
      </c>
      <c r="BZ211" s="127">
        <f t="shared" ref="BZ211" si="2736">R211/R219</f>
        <v>6.0746710190757933E-2</v>
      </c>
      <c r="CA211" s="128">
        <f t="shared" ref="CA211" si="2737">S211/S219</f>
        <v>7.3194249649368867E-2</v>
      </c>
      <c r="CB211" s="125">
        <f t="shared" ref="CB211" si="2738">T211/T219</f>
        <v>9.8472189066603003E-2</v>
      </c>
      <c r="CC211" s="126">
        <f t="shared" ref="CC211" si="2739">U211/U219</f>
        <v>3.3461169702780444E-2</v>
      </c>
      <c r="CD211" s="127">
        <f t="shared" ref="CD211" si="2740">V211/V219</f>
        <v>7.5765178123432017E-2</v>
      </c>
      <c r="CE211" s="128">
        <f t="shared" ref="CE211" si="2741">W211/W219</f>
        <v>5.1073413491227432E-2</v>
      </c>
      <c r="CF211" s="125">
        <f t="shared" ref="CF211" si="2742">X211/X219</f>
        <v>8.6325669508309652E-2</v>
      </c>
      <c r="CG211" s="126">
        <f t="shared" ref="CG211" si="2743">Y211/Y219</f>
        <v>4.6528953606501861E-2</v>
      </c>
      <c r="CH211" s="127">
        <f t="shared" ref="CH211" si="2744">Z211/Z219</f>
        <v>6.1516426136775694E-2</v>
      </c>
      <c r="CI211" s="125">
        <f t="shared" ref="CI211" si="2745">AA211/AA219</f>
        <v>7.3304989930633252E-2</v>
      </c>
      <c r="CJ211" s="131">
        <f t="shared" ref="CJ211" si="2746">AB211/AB219</f>
        <v>6.4163360108390591E-2</v>
      </c>
      <c r="CK211" s="132">
        <f t="shared" ref="CK211" si="2747">AC211/AC219</f>
        <v>6.6476558530127572E-2</v>
      </c>
    </row>
    <row r="212" spans="1:89">
      <c r="A212" s="133" t="s">
        <v>36</v>
      </c>
      <c r="B212" s="202">
        <v>2219</v>
      </c>
      <c r="C212" s="186">
        <v>3121</v>
      </c>
      <c r="D212" s="187">
        <v>901</v>
      </c>
      <c r="E212" s="188">
        <v>1171</v>
      </c>
      <c r="F212" s="185">
        <v>305</v>
      </c>
      <c r="G212" s="189">
        <v>334</v>
      </c>
      <c r="H212" s="187">
        <v>1504</v>
      </c>
      <c r="I212" s="188">
        <v>1924</v>
      </c>
      <c r="J212" s="185">
        <v>208</v>
      </c>
      <c r="K212" s="186">
        <v>204</v>
      </c>
      <c r="L212" s="187">
        <v>715</v>
      </c>
      <c r="M212" s="185">
        <v>706</v>
      </c>
      <c r="N212" s="190">
        <v>1397</v>
      </c>
      <c r="O212" s="203">
        <v>1751</v>
      </c>
      <c r="P212" s="185">
        <v>852</v>
      </c>
      <c r="Q212" s="186">
        <v>1270</v>
      </c>
      <c r="R212" s="187">
        <v>824</v>
      </c>
      <c r="S212" s="188">
        <v>1540</v>
      </c>
      <c r="T212" s="185">
        <v>532</v>
      </c>
      <c r="U212" s="189">
        <v>270</v>
      </c>
      <c r="V212" s="187">
        <v>2347</v>
      </c>
      <c r="W212" s="204">
        <v>882</v>
      </c>
      <c r="X212" s="185">
        <v>1485</v>
      </c>
      <c r="Y212" s="189">
        <v>571</v>
      </c>
      <c r="Z212" s="187">
        <v>2773</v>
      </c>
      <c r="AA212" s="185">
        <v>3523</v>
      </c>
      <c r="AB212" s="168">
        <f t="shared" si="2393"/>
        <v>16062</v>
      </c>
      <c r="AC212" s="169">
        <f t="shared" si="2310"/>
        <v>17267</v>
      </c>
      <c r="BI212" s="133" t="s">
        <v>36</v>
      </c>
      <c r="BJ212" s="125">
        <f>B212/B219</f>
        <v>3.9741385486066337E-2</v>
      </c>
      <c r="BK212" s="126">
        <f t="shared" ref="BK212" si="2748">C212/C219</f>
        <v>9.5039434818356222E-2</v>
      </c>
      <c r="BL212" s="127">
        <f t="shared" ref="BL212" si="2749">D212/D219</f>
        <v>4.0625845432410497E-2</v>
      </c>
      <c r="BM212" s="128">
        <f t="shared" ref="BM212" si="2750">E212/E219</f>
        <v>6.456059102436873E-2</v>
      </c>
      <c r="BN212" s="125">
        <f t="shared" ref="BN212" si="2751">F212/F219</f>
        <v>3.0926789697830054E-2</v>
      </c>
      <c r="BO212" s="126">
        <f t="shared" ref="BO212" si="2752">G212/G219</f>
        <v>4.4551153794851271E-2</v>
      </c>
      <c r="BP212" s="127">
        <f t="shared" ref="BP212" si="2753">H212/H219</f>
        <v>5.964467005076142E-2</v>
      </c>
      <c r="BQ212" s="128">
        <f t="shared" ref="BQ212" si="2754">I212/I219</f>
        <v>5.1493416122470825E-2</v>
      </c>
      <c r="BR212" s="125">
        <f t="shared" ref="BR212" si="2755">J212/J219</f>
        <v>3.3981375592223494E-2</v>
      </c>
      <c r="BS212" s="126">
        <f t="shared" ref="BS212" si="2756">K212/K219</f>
        <v>2.7597402597402596E-2</v>
      </c>
      <c r="BT212" s="127">
        <f t="shared" ref="BT212" si="2757">L212/L219</f>
        <v>6.3414634146341464E-2</v>
      </c>
      <c r="BU212" s="125">
        <f t="shared" ref="BU212" si="2758">M212/M219</f>
        <v>3.2771665970384813E-2</v>
      </c>
      <c r="BV212" s="129">
        <f t="shared" ref="BV212" si="2759">N212/N219</f>
        <v>5.5998717280634949E-2</v>
      </c>
      <c r="BW212" s="130">
        <f t="shared" ref="BW212" si="2760">O212/O219</f>
        <v>5.0549958139669157E-2</v>
      </c>
      <c r="BX212" s="125">
        <f t="shared" ref="BX212" si="2761">P212/P219</f>
        <v>5.3473922048578419E-2</v>
      </c>
      <c r="BY212" s="126">
        <f t="shared" ref="BY212" si="2762">Q212/Q219</f>
        <v>6.5174997434055221E-2</v>
      </c>
      <c r="BZ212" s="127">
        <f t="shared" ref="BZ212" si="2763">R212/R219</f>
        <v>4.2027950627358972E-2</v>
      </c>
      <c r="CA212" s="128">
        <f t="shared" ref="CA212" si="2764">S212/S219</f>
        <v>6.7496493688639553E-2</v>
      </c>
      <c r="CB212" s="125">
        <f t="shared" ref="CB212" si="2765">T212/T219</f>
        <v>6.3499641919312483E-2</v>
      </c>
      <c r="CC212" s="126">
        <f t="shared" ref="CC212" si="2766">U212/U219</f>
        <v>2.5886864813039309E-2</v>
      </c>
      <c r="CD212" s="127">
        <f t="shared" ref="CD212" si="2767">V212/V219</f>
        <v>0.10705651598777539</v>
      </c>
      <c r="CE212" s="128">
        <f t="shared" ref="CE212" si="2768">W212/W219</f>
        <v>3.2038940753387334E-2</v>
      </c>
      <c r="CF212" s="125">
        <f t="shared" ref="CF212" si="2769">X212/X219</f>
        <v>6.3936967191940072E-2</v>
      </c>
      <c r="CG212" s="126">
        <f t="shared" ref="CG212" si="2770">Y212/Y219</f>
        <v>3.8672536403657296E-2</v>
      </c>
      <c r="CH212" s="127">
        <f t="shared" ref="CH212" si="2771">Z212/Z219</f>
        <v>5.0275581985640728E-2</v>
      </c>
      <c r="CI212" s="125">
        <f t="shared" ref="CI212" si="2772">AA212/AA219</f>
        <v>7.8831953457149245E-2</v>
      </c>
      <c r="CJ212" s="131">
        <f t="shared" ref="CJ212" si="2773">AB212/AB219</f>
        <v>5.3601284134860858E-2</v>
      </c>
      <c r="CK212" s="132">
        <f t="shared" ref="CK212" si="2774">AC212/AC219</f>
        <v>5.7724452408333557E-2</v>
      </c>
    </row>
    <row r="213" spans="1:89">
      <c r="A213" s="142" t="s">
        <v>37</v>
      </c>
      <c r="B213" s="199">
        <v>153</v>
      </c>
      <c r="C213" s="193">
        <v>2610</v>
      </c>
      <c r="D213" s="194">
        <v>155</v>
      </c>
      <c r="E213" s="195">
        <v>1421</v>
      </c>
      <c r="F213" s="192">
        <v>82</v>
      </c>
      <c r="G213" s="196">
        <v>443</v>
      </c>
      <c r="H213" s="194">
        <v>387</v>
      </c>
      <c r="I213" s="195">
        <v>2451</v>
      </c>
      <c r="J213" s="192">
        <v>113</v>
      </c>
      <c r="K213" s="193">
        <v>148</v>
      </c>
      <c r="L213" s="194">
        <v>296</v>
      </c>
      <c r="M213" s="192">
        <v>580</v>
      </c>
      <c r="N213" s="197">
        <v>792</v>
      </c>
      <c r="O213" s="200">
        <v>1413</v>
      </c>
      <c r="P213" s="192">
        <v>502</v>
      </c>
      <c r="Q213" s="193">
        <v>1287</v>
      </c>
      <c r="R213" s="194">
        <v>633</v>
      </c>
      <c r="S213" s="195">
        <v>1249</v>
      </c>
      <c r="T213" s="192">
        <v>467</v>
      </c>
      <c r="U213" s="196">
        <v>359</v>
      </c>
      <c r="V213" s="194">
        <v>1584</v>
      </c>
      <c r="W213" s="201">
        <v>1276</v>
      </c>
      <c r="X213" s="192">
        <v>916</v>
      </c>
      <c r="Y213" s="196">
        <v>852</v>
      </c>
      <c r="Z213" s="194">
        <v>1635</v>
      </c>
      <c r="AA213" s="192">
        <v>2473</v>
      </c>
      <c r="AB213" s="168">
        <f t="shared" si="2393"/>
        <v>7715</v>
      </c>
      <c r="AC213" s="169">
        <f t="shared" si="2310"/>
        <v>16562</v>
      </c>
      <c r="BI213" s="142" t="s">
        <v>37</v>
      </c>
      <c r="BJ213" s="125">
        <f>B213/B219</f>
        <v>2.7401676337846549E-3</v>
      </c>
      <c r="BK213" s="126">
        <f t="shared" ref="BK213" si="2775">C213/C219</f>
        <v>7.9478668656171023E-2</v>
      </c>
      <c r="BL213" s="127">
        <f t="shared" ref="BL213" si="2776">D213/D219</f>
        <v>6.9889079267742805E-3</v>
      </c>
      <c r="BM213" s="128">
        <f t="shared" ref="BM213" si="2777">E213/E219</f>
        <v>7.8343808578674609E-2</v>
      </c>
      <c r="BN213" s="125">
        <f t="shared" ref="BN213" si="2778">F213/F219</f>
        <v>8.3147434597444746E-3</v>
      </c>
      <c r="BO213" s="126">
        <f t="shared" ref="BO213" si="2779">G213/G219</f>
        <v>5.9090302787781782E-2</v>
      </c>
      <c r="BP213" s="127">
        <f t="shared" ref="BP213" si="2780">H213/H219</f>
        <v>1.534739847715736E-2</v>
      </c>
      <c r="BQ213" s="128">
        <f t="shared" ref="BQ213" si="2781">I213/I219</f>
        <v>6.5597901723584193E-2</v>
      </c>
      <c r="BR213" s="125">
        <f t="shared" ref="BR213" si="2782">J213/J219</f>
        <v>1.8461035778467572E-2</v>
      </c>
      <c r="BS213" s="126">
        <f t="shared" ref="BS213" si="2783">K213/K219</f>
        <v>2.002164502164502E-2</v>
      </c>
      <c r="BT213" s="127">
        <f t="shared" ref="BT213" si="2784">L213/L219</f>
        <v>2.6252771618625277E-2</v>
      </c>
      <c r="BU213" s="125">
        <f t="shared" ref="BU213" si="2785">M213/M219</f>
        <v>2.6922898389267976E-2</v>
      </c>
      <c r="BV213" s="129">
        <f t="shared" ref="BV213" si="2786">N213/N219</f>
        <v>3.1747304285084377E-2</v>
      </c>
      <c r="BW213" s="130">
        <f t="shared" ref="BW213" si="2787">O213/O219</f>
        <v>4.0792170674673056E-2</v>
      </c>
      <c r="BX213" s="125">
        <f t="shared" ref="BX213" si="2788">P213/P219</f>
        <v>3.1506935291533297E-2</v>
      </c>
      <c r="BY213" s="126">
        <f t="shared" ref="BY213" si="2789">Q213/Q219</f>
        <v>6.6047418659550453E-2</v>
      </c>
      <c r="BZ213" s="127">
        <f t="shared" ref="BZ213" si="2790">R213/R219</f>
        <v>3.2286034887279401E-2</v>
      </c>
      <c r="CA213" s="128">
        <f t="shared" ref="CA213" si="2791">S213/S219</f>
        <v>5.4742286115007012E-2</v>
      </c>
      <c r="CB213" s="125">
        <f t="shared" ref="CB213" si="2792">T213/T219</f>
        <v>5.5741227023155884E-2</v>
      </c>
      <c r="CC213" s="126">
        <f t="shared" ref="CC213" si="2793">U213/U219</f>
        <v>3.4419942473633752E-2</v>
      </c>
      <c r="CD213" s="127">
        <f t="shared" ref="CD213" si="2794">V213/V219</f>
        <v>7.2252885097842445E-2</v>
      </c>
      <c r="CE213" s="128">
        <f t="shared" ref="CE213" si="2795">W213/W219</f>
        <v>4.6351120636419774E-2</v>
      </c>
      <c r="CF213" s="125">
        <f t="shared" ref="CF213" si="2796">X213/X219</f>
        <v>3.9438560234220273E-2</v>
      </c>
      <c r="CG213" s="126">
        <f t="shared" ref="CG213" si="2797">Y213/Y219</f>
        <v>5.7704029800203185E-2</v>
      </c>
      <c r="CH213" s="127">
        <f t="shared" ref="CH213" si="2798">Z213/Z219</f>
        <v>2.9643193850170425E-2</v>
      </c>
      <c r="CI213" s="125">
        <f t="shared" ref="CI213" si="2799">AA213/AA219</f>
        <v>5.533676437681808E-2</v>
      </c>
      <c r="CJ213" s="131">
        <f t="shared" ref="CJ213" si="2800">AB213/AB219</f>
        <v>2.5746103044480856E-2</v>
      </c>
      <c r="CK213" s="132">
        <f t="shared" ref="CK213" si="2801">AC213/AC219</f>
        <v>5.5367601829317215E-2</v>
      </c>
    </row>
    <row r="214" spans="1:89">
      <c r="A214" s="133" t="s">
        <v>38</v>
      </c>
      <c r="B214" s="202">
        <v>1</v>
      </c>
      <c r="C214" s="186">
        <v>1573</v>
      </c>
      <c r="D214" s="187">
        <v>6</v>
      </c>
      <c r="E214" s="188">
        <v>715</v>
      </c>
      <c r="F214" s="185">
        <v>5</v>
      </c>
      <c r="G214" s="189">
        <v>220</v>
      </c>
      <c r="H214" s="187">
        <v>73</v>
      </c>
      <c r="I214" s="188">
        <v>1486</v>
      </c>
      <c r="J214" s="185">
        <v>35</v>
      </c>
      <c r="K214" s="186">
        <v>93</v>
      </c>
      <c r="L214" s="187">
        <v>67</v>
      </c>
      <c r="M214" s="185">
        <v>136</v>
      </c>
      <c r="N214" s="190">
        <v>128</v>
      </c>
      <c r="O214" s="203">
        <v>447</v>
      </c>
      <c r="P214" s="185">
        <v>141</v>
      </c>
      <c r="Q214" s="186">
        <v>213</v>
      </c>
      <c r="R214" s="187">
        <v>132</v>
      </c>
      <c r="S214" s="188">
        <v>106</v>
      </c>
      <c r="T214" s="185">
        <v>84</v>
      </c>
      <c r="U214" s="189">
        <v>13</v>
      </c>
      <c r="V214" s="187">
        <v>237</v>
      </c>
      <c r="W214" s="204">
        <v>54</v>
      </c>
      <c r="X214" s="185">
        <v>178</v>
      </c>
      <c r="Y214" s="189">
        <v>70</v>
      </c>
      <c r="Z214" s="187">
        <v>100</v>
      </c>
      <c r="AA214" s="185">
        <v>514</v>
      </c>
      <c r="AB214" s="168">
        <f t="shared" si="2393"/>
        <v>1187</v>
      </c>
      <c r="AC214" s="169">
        <f t="shared" si="2310"/>
        <v>5640</v>
      </c>
      <c r="BI214" s="133" t="s">
        <v>38</v>
      </c>
      <c r="BJ214" s="125">
        <f>B214/B219</f>
        <v>1.7909592377677483E-5</v>
      </c>
      <c r="BK214" s="126">
        <f t="shared" ref="BK214" si="2802">C214/C219</f>
        <v>4.7900362374006515E-2</v>
      </c>
      <c r="BL214" s="127">
        <f t="shared" ref="BL214" si="2803">D214/D219</f>
        <v>2.7053837135900444E-4</v>
      </c>
      <c r="BM214" s="128">
        <f t="shared" ref="BM214" si="2804">E214/E219</f>
        <v>3.9420002205314809E-2</v>
      </c>
      <c r="BN214" s="125">
        <f t="shared" ref="BN214" si="2805">F214/F219</f>
        <v>5.0699655242344348E-4</v>
      </c>
      <c r="BO214" s="126">
        <f t="shared" ref="BO214" si="2806">G214/G219</f>
        <v>2.9345071361878083E-2</v>
      </c>
      <c r="BP214" s="127">
        <f t="shared" ref="BP214" si="2807">H214/H219</f>
        <v>2.8949873096446701E-3</v>
      </c>
      <c r="BQ214" s="128">
        <f t="shared" ref="BQ214" si="2808">I214/I219</f>
        <v>3.9770902472968633E-2</v>
      </c>
      <c r="BR214" s="125">
        <f t="shared" ref="BR214" si="2809">J214/J219</f>
        <v>5.7180199313837604E-3</v>
      </c>
      <c r="BS214" s="126">
        <f t="shared" ref="BS214" si="2810">K214/K219</f>
        <v>1.2581168831168832E-2</v>
      </c>
      <c r="BT214" s="127">
        <f t="shared" ref="BT214" si="2811">L214/L219</f>
        <v>5.942350332594235E-3</v>
      </c>
      <c r="BU214" s="125">
        <f t="shared" ref="BU214" si="2812">M214/M219</f>
        <v>6.3129554843800771E-3</v>
      </c>
      <c r="BV214" s="129">
        <f t="shared" ref="BV214" si="2813">N214/N219</f>
        <v>5.1308774602156571E-3</v>
      </c>
      <c r="BW214" s="130">
        <f t="shared" ref="BW214" si="2814">O214/O219</f>
        <v>1.2904529576488929E-2</v>
      </c>
      <c r="BX214" s="125">
        <f t="shared" ref="BX214" si="2815">P214/P219</f>
        <v>8.8495575221238937E-3</v>
      </c>
      <c r="BY214" s="126">
        <f t="shared" ref="BY214" si="2816">Q214/Q219</f>
        <v>1.0930924766499026E-2</v>
      </c>
      <c r="BZ214" s="127">
        <f t="shared" ref="BZ214" si="2817">R214/R219</f>
        <v>6.7326328674895443E-3</v>
      </c>
      <c r="CA214" s="128">
        <f t="shared" ref="CA214" si="2818">S214/S219</f>
        <v>4.6458625525946703E-3</v>
      </c>
      <c r="CB214" s="125">
        <f t="shared" ref="CB214" si="2819">T214/T219</f>
        <v>1.002625925041776E-2</v>
      </c>
      <c r="CC214" s="126">
        <f t="shared" ref="CC214" si="2820">U214/U219</f>
        <v>1.2464046021093001E-3</v>
      </c>
      <c r="CD214" s="127">
        <f t="shared" ref="CD214" si="2821">V214/V219</f>
        <v>1.0810564247593852E-2</v>
      </c>
      <c r="CE214" s="128">
        <f t="shared" ref="CE214" si="2822">W214/W219</f>
        <v>1.9615678012277963E-3</v>
      </c>
      <c r="CF214" s="125">
        <f t="shared" ref="CF214" si="2823">X214/X219</f>
        <v>7.663825023680358E-3</v>
      </c>
      <c r="CG214" s="126">
        <f t="shared" ref="CG214" si="2824">Y214/Y219</f>
        <v>4.7409414155096512E-3</v>
      </c>
      <c r="CH214" s="127">
        <f t="shared" ref="CH214" si="2825">Z214/Z219</f>
        <v>1.8130393792153165E-3</v>
      </c>
      <c r="CI214" s="125">
        <f t="shared" ref="CI214" si="2826">AA214/AA219</f>
        <v>1.1501454464085925E-2</v>
      </c>
      <c r="CJ214" s="131">
        <f t="shared" ref="CJ214" si="2827">AB214/AB219</f>
        <v>3.9611956336745016E-3</v>
      </c>
      <c r="CK214" s="132">
        <f t="shared" ref="CK214" si="2828">AC214/AC219</f>
        <v>1.8854804632130726E-2</v>
      </c>
    </row>
    <row r="215" spans="1:89">
      <c r="A215" s="142" t="s">
        <v>39</v>
      </c>
      <c r="B215" s="199">
        <v>0</v>
      </c>
      <c r="C215" s="193">
        <v>65</v>
      </c>
      <c r="D215" s="194">
        <v>0</v>
      </c>
      <c r="E215" s="195">
        <v>0</v>
      </c>
      <c r="F215" s="192">
        <v>0</v>
      </c>
      <c r="G215" s="196">
        <v>0</v>
      </c>
      <c r="H215" s="194">
        <v>0</v>
      </c>
      <c r="I215" s="195">
        <v>0</v>
      </c>
      <c r="J215" s="192">
        <v>0</v>
      </c>
      <c r="K215" s="196">
        <v>0</v>
      </c>
      <c r="L215" s="194">
        <v>0</v>
      </c>
      <c r="M215" s="192">
        <v>0</v>
      </c>
      <c r="N215" s="197">
        <v>0</v>
      </c>
      <c r="O215" s="200">
        <v>0</v>
      </c>
      <c r="P215" s="192">
        <v>0</v>
      </c>
      <c r="Q215" s="196">
        <v>0</v>
      </c>
      <c r="R215" s="194">
        <v>0</v>
      </c>
      <c r="S215" s="195">
        <v>0</v>
      </c>
      <c r="T215" s="192">
        <v>0</v>
      </c>
      <c r="U215" s="196">
        <v>0</v>
      </c>
      <c r="V215" s="194">
        <v>0</v>
      </c>
      <c r="W215" s="195">
        <v>0</v>
      </c>
      <c r="X215" s="192">
        <v>0</v>
      </c>
      <c r="Y215" s="196">
        <v>0</v>
      </c>
      <c r="Z215" s="194">
        <v>0</v>
      </c>
      <c r="AA215" s="192">
        <v>0</v>
      </c>
      <c r="AB215" s="168">
        <f t="shared" si="2393"/>
        <v>0</v>
      </c>
      <c r="AC215" s="169">
        <f t="shared" si="2310"/>
        <v>65</v>
      </c>
      <c r="BI215" s="142" t="s">
        <v>39</v>
      </c>
      <c r="BJ215" s="125">
        <f>B215/B219</f>
        <v>0</v>
      </c>
      <c r="BK215" s="126">
        <f t="shared" ref="BK215" si="2829">C215/C219</f>
        <v>1.9793538171077071E-3</v>
      </c>
      <c r="BL215" s="127">
        <f t="shared" ref="BL215" si="2830">D215/D219</f>
        <v>0</v>
      </c>
      <c r="BM215" s="128">
        <f t="shared" ref="BM215" si="2831">E215/E219</f>
        <v>0</v>
      </c>
      <c r="BN215" s="125">
        <f t="shared" ref="BN215" si="2832">F215/F219</f>
        <v>0</v>
      </c>
      <c r="BO215" s="126">
        <f t="shared" ref="BO215" si="2833">G215/G219</f>
        <v>0</v>
      </c>
      <c r="BP215" s="127">
        <f t="shared" ref="BP215" si="2834">H215/H219</f>
        <v>0</v>
      </c>
      <c r="BQ215" s="128">
        <f t="shared" ref="BQ215" si="2835">I215/I219</f>
        <v>0</v>
      </c>
      <c r="BR215" s="125">
        <f t="shared" ref="BR215" si="2836">J215/J219</f>
        <v>0</v>
      </c>
      <c r="BS215" s="126">
        <f t="shared" ref="BS215" si="2837">K215/K219</f>
        <v>0</v>
      </c>
      <c r="BT215" s="127">
        <f t="shared" ref="BT215" si="2838">L215/L219</f>
        <v>0</v>
      </c>
      <c r="BU215" s="125">
        <f t="shared" ref="BU215" si="2839">M215/M219</f>
        <v>0</v>
      </c>
      <c r="BV215" s="129">
        <f t="shared" ref="BV215" si="2840">N215/N219</f>
        <v>0</v>
      </c>
      <c r="BW215" s="130">
        <f t="shared" ref="BW215" si="2841">O215/O219</f>
        <v>0</v>
      </c>
      <c r="BX215" s="125">
        <f t="shared" ref="BX215" si="2842">P215/P219</f>
        <v>0</v>
      </c>
      <c r="BY215" s="126">
        <f t="shared" ref="BY215" si="2843">Q215/Q219</f>
        <v>0</v>
      </c>
      <c r="BZ215" s="127">
        <f t="shared" ref="BZ215" si="2844">R215/R219</f>
        <v>0</v>
      </c>
      <c r="CA215" s="128">
        <f t="shared" ref="CA215" si="2845">S215/S219</f>
        <v>0</v>
      </c>
      <c r="CB215" s="125">
        <f t="shared" ref="CB215" si="2846">T215/T219</f>
        <v>0</v>
      </c>
      <c r="CC215" s="126">
        <f t="shared" ref="CC215" si="2847">U215/U219</f>
        <v>0</v>
      </c>
      <c r="CD215" s="127">
        <f t="shared" ref="CD215" si="2848">V215/V219</f>
        <v>0</v>
      </c>
      <c r="CE215" s="128">
        <f t="shared" ref="CE215" si="2849">W215/W219</f>
        <v>0</v>
      </c>
      <c r="CF215" s="125">
        <f t="shared" ref="CF215" si="2850">X215/X219</f>
        <v>0</v>
      </c>
      <c r="CG215" s="126">
        <f t="shared" ref="CG215" si="2851">Y215/Y219</f>
        <v>0</v>
      </c>
      <c r="CH215" s="127">
        <f t="shared" ref="CH215" si="2852">Z215/Z219</f>
        <v>0</v>
      </c>
      <c r="CI215" s="125">
        <f t="shared" ref="CI215" si="2853">AA215/AA219</f>
        <v>0</v>
      </c>
      <c r="CJ215" s="131">
        <f t="shared" ref="CJ215" si="2854">AB215/AB219</f>
        <v>0</v>
      </c>
      <c r="CK215" s="132">
        <f t="shared" ref="CK215" si="2855">AC215/AC219</f>
        <v>2.1729828033483994E-4</v>
      </c>
    </row>
    <row r="216" spans="1:89">
      <c r="A216" s="133" t="s">
        <v>40</v>
      </c>
      <c r="B216" s="57">
        <v>0</v>
      </c>
      <c r="C216" s="58">
        <v>0</v>
      </c>
      <c r="D216" s="135">
        <v>0</v>
      </c>
      <c r="E216" s="136">
        <v>0</v>
      </c>
      <c r="F216" s="134">
        <v>0</v>
      </c>
      <c r="G216" s="137">
        <v>0</v>
      </c>
      <c r="H216" s="135">
        <v>0</v>
      </c>
      <c r="I216" s="136">
        <v>0</v>
      </c>
      <c r="J216" s="134">
        <v>0</v>
      </c>
      <c r="K216" s="137">
        <v>0</v>
      </c>
      <c r="L216" s="135">
        <v>0</v>
      </c>
      <c r="M216" s="134">
        <v>0</v>
      </c>
      <c r="N216" s="138">
        <v>0</v>
      </c>
      <c r="O216" s="139">
        <v>0</v>
      </c>
      <c r="P216" s="134">
        <v>0</v>
      </c>
      <c r="Q216" s="137">
        <v>0</v>
      </c>
      <c r="R216" s="135">
        <v>0</v>
      </c>
      <c r="S216" s="136">
        <v>0</v>
      </c>
      <c r="T216" s="134">
        <v>0</v>
      </c>
      <c r="U216" s="137">
        <v>0</v>
      </c>
      <c r="V216" s="135">
        <v>0</v>
      </c>
      <c r="W216" s="136">
        <v>0</v>
      </c>
      <c r="X216" s="134">
        <v>0</v>
      </c>
      <c r="Y216" s="137">
        <v>0</v>
      </c>
      <c r="Z216" s="140">
        <v>0</v>
      </c>
      <c r="AA216" s="141">
        <v>0</v>
      </c>
      <c r="AB216" s="168">
        <f t="shared" ref="AB216" si="2856">B216+D216+F216+H216+J216+L216+N216+P216+R216+T216+V216+X216+Z216</f>
        <v>0</v>
      </c>
      <c r="AC216" s="169">
        <f t="shared" ref="AC216" si="2857">C216+E216+G216+I216+K216+M216+O216+Q216+S216+U216+W216+Y216+AA216</f>
        <v>0</v>
      </c>
      <c r="BI216" s="133" t="s">
        <v>40</v>
      </c>
      <c r="BJ216" s="125">
        <f>B216/B219</f>
        <v>0</v>
      </c>
      <c r="BK216" s="126">
        <f t="shared" ref="BK216" si="2858">C216/C219</f>
        <v>0</v>
      </c>
      <c r="BL216" s="127">
        <f t="shared" ref="BL216" si="2859">D216/D219</f>
        <v>0</v>
      </c>
      <c r="BM216" s="128">
        <f t="shared" ref="BM216" si="2860">E216/E219</f>
        <v>0</v>
      </c>
      <c r="BN216" s="125">
        <f t="shared" ref="BN216" si="2861">F216/F219</f>
        <v>0</v>
      </c>
      <c r="BO216" s="126">
        <f t="shared" ref="BO216" si="2862">G216/G219</f>
        <v>0</v>
      </c>
      <c r="BP216" s="127">
        <f t="shared" ref="BP216" si="2863">H216/H219</f>
        <v>0</v>
      </c>
      <c r="BQ216" s="128">
        <f t="shared" ref="BQ216" si="2864">I216/I219</f>
        <v>0</v>
      </c>
      <c r="BR216" s="125">
        <f t="shared" ref="BR216" si="2865">J216/J219</f>
        <v>0</v>
      </c>
      <c r="BS216" s="126">
        <f t="shared" ref="BS216" si="2866">K216/K219</f>
        <v>0</v>
      </c>
      <c r="BT216" s="127">
        <f t="shared" ref="BT216" si="2867">L216/L219</f>
        <v>0</v>
      </c>
      <c r="BU216" s="125">
        <f t="shared" ref="BU216" si="2868">M216/M219</f>
        <v>0</v>
      </c>
      <c r="BV216" s="129">
        <f t="shared" ref="BV216" si="2869">N216/N219</f>
        <v>0</v>
      </c>
      <c r="BW216" s="130">
        <f t="shared" ref="BW216" si="2870">O216/O219</f>
        <v>0</v>
      </c>
      <c r="BX216" s="125">
        <f t="shared" ref="BX216" si="2871">P216/P219</f>
        <v>0</v>
      </c>
      <c r="BY216" s="126">
        <f t="shared" ref="BY216" si="2872">Q216/Q219</f>
        <v>0</v>
      </c>
      <c r="BZ216" s="127">
        <f t="shared" ref="BZ216" si="2873">R216/R219</f>
        <v>0</v>
      </c>
      <c r="CA216" s="128">
        <f t="shared" ref="CA216" si="2874">S216/S219</f>
        <v>0</v>
      </c>
      <c r="CB216" s="125">
        <f t="shared" ref="CB216" si="2875">T216/T219</f>
        <v>0</v>
      </c>
      <c r="CC216" s="126">
        <f t="shared" ref="CC216" si="2876">U216/U219</f>
        <v>0</v>
      </c>
      <c r="CD216" s="127">
        <f t="shared" ref="CD216" si="2877">V216/V219</f>
        <v>0</v>
      </c>
      <c r="CE216" s="128">
        <f t="shared" ref="CE216" si="2878">W216/W219</f>
        <v>0</v>
      </c>
      <c r="CF216" s="125">
        <f t="shared" ref="CF216" si="2879">X216/X219</f>
        <v>0</v>
      </c>
      <c r="CG216" s="126">
        <f t="shared" ref="CG216" si="2880">Y216/Y219</f>
        <v>0</v>
      </c>
      <c r="CH216" s="127">
        <f t="shared" ref="CH216" si="2881">Z216/Z219</f>
        <v>0</v>
      </c>
      <c r="CI216" s="125">
        <f t="shared" ref="CI216" si="2882">AA216/AA219</f>
        <v>0</v>
      </c>
      <c r="CJ216" s="131">
        <f t="shared" ref="CJ216" si="2883">AB216/AB219</f>
        <v>0</v>
      </c>
      <c r="CK216" s="132">
        <f t="shared" ref="CK216" si="2884">AC216/AC219</f>
        <v>0</v>
      </c>
    </row>
    <row r="217" spans="1:89">
      <c r="A217" s="142" t="s">
        <v>41</v>
      </c>
      <c r="B217" s="55"/>
      <c r="C217" s="56"/>
      <c r="D217" s="148"/>
      <c r="E217" s="145"/>
      <c r="F217" s="146"/>
      <c r="G217" s="147"/>
      <c r="H217" s="148"/>
      <c r="I217" s="145"/>
      <c r="J217" s="146"/>
      <c r="K217" s="147"/>
      <c r="L217" s="148"/>
      <c r="M217" s="146"/>
      <c r="N217" s="150"/>
      <c r="O217" s="149"/>
      <c r="P217" s="146"/>
      <c r="Q217" s="147"/>
      <c r="R217" s="148"/>
      <c r="S217" s="145"/>
      <c r="T217" s="146"/>
      <c r="U217" s="147"/>
      <c r="V217" s="148"/>
      <c r="W217" s="145"/>
      <c r="X217" s="146"/>
      <c r="Y217" s="147"/>
      <c r="Z217" s="144"/>
      <c r="AA217" s="143"/>
      <c r="AB217" s="168"/>
      <c r="AC217" s="169"/>
      <c r="BI217" s="142" t="s">
        <v>41</v>
      </c>
      <c r="BJ217" s="125">
        <f>B217/B219</f>
        <v>0</v>
      </c>
      <c r="BK217" s="126">
        <f t="shared" ref="BK217" si="2885">C217/C219</f>
        <v>0</v>
      </c>
      <c r="BL217" s="127">
        <f t="shared" ref="BL217" si="2886">D217/D219</f>
        <v>0</v>
      </c>
      <c r="BM217" s="128">
        <f t="shared" ref="BM217" si="2887">E217/E219</f>
        <v>0</v>
      </c>
      <c r="BN217" s="125">
        <f t="shared" ref="BN217" si="2888">F217/F219</f>
        <v>0</v>
      </c>
      <c r="BO217" s="126">
        <f t="shared" ref="BO217" si="2889">G217/G219</f>
        <v>0</v>
      </c>
      <c r="BP217" s="127">
        <f t="shared" ref="BP217" si="2890">H217/H219</f>
        <v>0</v>
      </c>
      <c r="BQ217" s="128">
        <f t="shared" ref="BQ217" si="2891">I217/I219</f>
        <v>0</v>
      </c>
      <c r="BR217" s="125">
        <f t="shared" ref="BR217" si="2892">J217/J219</f>
        <v>0</v>
      </c>
      <c r="BS217" s="126">
        <f t="shared" ref="BS217" si="2893">K217/K219</f>
        <v>0</v>
      </c>
      <c r="BT217" s="127">
        <f t="shared" ref="BT217" si="2894">L217/L219</f>
        <v>0</v>
      </c>
      <c r="BU217" s="125">
        <f t="shared" ref="BU217" si="2895">M217/M219</f>
        <v>0</v>
      </c>
      <c r="BV217" s="129">
        <f t="shared" ref="BV217" si="2896">N217/N219</f>
        <v>0</v>
      </c>
      <c r="BW217" s="130">
        <f t="shared" ref="BW217" si="2897">O217/O219</f>
        <v>0</v>
      </c>
      <c r="BX217" s="125">
        <f t="shared" ref="BX217" si="2898">P217/P219</f>
        <v>0</v>
      </c>
      <c r="BY217" s="126">
        <f t="shared" ref="BY217" si="2899">Q217/Q219</f>
        <v>0</v>
      </c>
      <c r="BZ217" s="127">
        <f t="shared" ref="BZ217" si="2900">R217/R219</f>
        <v>0</v>
      </c>
      <c r="CA217" s="128">
        <f t="shared" ref="CA217" si="2901">S217/S219</f>
        <v>0</v>
      </c>
      <c r="CB217" s="125">
        <f t="shared" ref="CB217" si="2902">T217/T219</f>
        <v>0</v>
      </c>
      <c r="CC217" s="126">
        <f t="shared" ref="CC217" si="2903">U217/U219</f>
        <v>0</v>
      </c>
      <c r="CD217" s="127">
        <f t="shared" ref="CD217" si="2904">V217/V219</f>
        <v>0</v>
      </c>
      <c r="CE217" s="128">
        <f t="shared" ref="CE217" si="2905">W217/W219</f>
        <v>0</v>
      </c>
      <c r="CF217" s="125">
        <f t="shared" ref="CF217" si="2906">X217/X219</f>
        <v>0</v>
      </c>
      <c r="CG217" s="126">
        <f t="shared" ref="CG217" si="2907">Y217/Y219</f>
        <v>0</v>
      </c>
      <c r="CH217" s="127">
        <f t="shared" ref="CH217" si="2908">Z217/Z219</f>
        <v>0</v>
      </c>
      <c r="CI217" s="125">
        <f t="shared" ref="CI217" si="2909">AA217/AA219</f>
        <v>0</v>
      </c>
      <c r="CJ217" s="131">
        <f t="shared" ref="CJ217" si="2910">AB217/AB219</f>
        <v>0</v>
      </c>
      <c r="CK217" s="132">
        <f t="shared" ref="CK217" si="2911">AC217/AC219</f>
        <v>0</v>
      </c>
    </row>
    <row r="218" spans="1:89" ht="14.1" thickBot="1">
      <c r="A218" s="133" t="s">
        <v>45</v>
      </c>
      <c r="B218" s="57"/>
      <c r="C218" s="58"/>
      <c r="D218" s="135"/>
      <c r="E218" s="136"/>
      <c r="F218" s="134"/>
      <c r="G218" s="137"/>
      <c r="H218" s="135"/>
      <c r="I218" s="136"/>
      <c r="J218" s="134"/>
      <c r="K218" s="137"/>
      <c r="L218" s="135"/>
      <c r="M218" s="134"/>
      <c r="N218" s="138"/>
      <c r="O218" s="139"/>
      <c r="P218" s="134"/>
      <c r="Q218" s="137"/>
      <c r="R218" s="135"/>
      <c r="S218" s="136"/>
      <c r="T218" s="134"/>
      <c r="U218" s="137"/>
      <c r="V218" s="135"/>
      <c r="W218" s="136"/>
      <c r="X218" s="134"/>
      <c r="Y218" s="137"/>
      <c r="Z218" s="140"/>
      <c r="AA218" s="141"/>
      <c r="AB218" s="168"/>
      <c r="AC218" s="169"/>
      <c r="BI218" s="133" t="s">
        <v>45</v>
      </c>
      <c r="BJ218" s="125">
        <f>B218/B219</f>
        <v>0</v>
      </c>
      <c r="BK218" s="126">
        <f t="shared" ref="BK218" si="2912">C218/C219</f>
        <v>0</v>
      </c>
      <c r="BL218" s="127">
        <f t="shared" ref="BL218" si="2913">D218/D219</f>
        <v>0</v>
      </c>
      <c r="BM218" s="128">
        <f t="shared" ref="BM218" si="2914">E218/E219</f>
        <v>0</v>
      </c>
      <c r="BN218" s="125">
        <f t="shared" ref="BN218" si="2915">F218/F219</f>
        <v>0</v>
      </c>
      <c r="BO218" s="126">
        <f t="shared" ref="BO218" si="2916">G218/G219</f>
        <v>0</v>
      </c>
      <c r="BP218" s="127">
        <f t="shared" ref="BP218" si="2917">H218/H219</f>
        <v>0</v>
      </c>
      <c r="BQ218" s="128">
        <f t="shared" ref="BQ218" si="2918">I218/I219</f>
        <v>0</v>
      </c>
      <c r="BR218" s="125">
        <f t="shared" ref="BR218" si="2919">J218/J219</f>
        <v>0</v>
      </c>
      <c r="BS218" s="126">
        <f t="shared" ref="BS218" si="2920">K218/K219</f>
        <v>0</v>
      </c>
      <c r="BT218" s="127">
        <f t="shared" ref="BT218" si="2921">L218/L219</f>
        <v>0</v>
      </c>
      <c r="BU218" s="125">
        <f t="shared" ref="BU218" si="2922">M218/M219</f>
        <v>0</v>
      </c>
      <c r="BV218" s="129">
        <f t="shared" ref="BV218" si="2923">N218/N219</f>
        <v>0</v>
      </c>
      <c r="BW218" s="130">
        <f t="shared" ref="BW218" si="2924">O218/O219</f>
        <v>0</v>
      </c>
      <c r="BX218" s="125">
        <f t="shared" ref="BX218" si="2925">P218/P219</f>
        <v>0</v>
      </c>
      <c r="BY218" s="126">
        <f t="shared" ref="BY218" si="2926">Q218/Q219</f>
        <v>0</v>
      </c>
      <c r="BZ218" s="127">
        <f t="shared" ref="BZ218" si="2927">R218/R219</f>
        <v>0</v>
      </c>
      <c r="CA218" s="128">
        <f t="shared" ref="CA218" si="2928">S218/S219</f>
        <v>0</v>
      </c>
      <c r="CB218" s="125">
        <f t="shared" ref="CB218" si="2929">T218/T219</f>
        <v>0</v>
      </c>
      <c r="CC218" s="126">
        <f t="shared" ref="CC218" si="2930">U218/U219</f>
        <v>0</v>
      </c>
      <c r="CD218" s="127">
        <f t="shared" ref="CD218" si="2931">V218/V219</f>
        <v>0</v>
      </c>
      <c r="CE218" s="128">
        <f t="shared" ref="CE218" si="2932">W218/W219</f>
        <v>0</v>
      </c>
      <c r="CF218" s="125">
        <f t="shared" ref="CF218" si="2933">X218/X219</f>
        <v>0</v>
      </c>
      <c r="CG218" s="126">
        <f t="shared" ref="CG218" si="2934">Y218/Y219</f>
        <v>0</v>
      </c>
      <c r="CH218" s="127">
        <f t="shared" ref="CH218" si="2935">Z218/Z219</f>
        <v>0</v>
      </c>
      <c r="CI218" s="125">
        <f t="shared" ref="CI218" si="2936">AA218/AA219</f>
        <v>0</v>
      </c>
      <c r="CJ218" s="131">
        <f t="shared" ref="CJ218" si="2937">AB218/AB219</f>
        <v>0</v>
      </c>
      <c r="CK218" s="132">
        <f t="shared" ref="CK218" si="2938">AC218/AC219</f>
        <v>0</v>
      </c>
    </row>
    <row r="219" spans="1:89" ht="14.25" customHeight="1" thickTop="1" thickBot="1">
      <c r="A219" s="294" t="s">
        <v>42</v>
      </c>
      <c r="B219" s="17">
        <f t="shared" ref="B219" si="2939">SUM(B196:B218)</f>
        <v>55836</v>
      </c>
      <c r="C219" s="18">
        <f t="shared" ref="C219" si="2940">SUM(C196:C218)</f>
        <v>32839</v>
      </c>
      <c r="D219" s="17">
        <f t="shared" ref="D219" si="2941">SUM(D196:D218)</f>
        <v>22178</v>
      </c>
      <c r="E219" s="18">
        <f t="shared" ref="E219" si="2942">SUM(E196:E218)</f>
        <v>18138</v>
      </c>
      <c r="F219" s="17">
        <f t="shared" ref="F219" si="2943">SUM(F196:F218)</f>
        <v>9862</v>
      </c>
      <c r="G219" s="18">
        <f t="shared" ref="G219" si="2944">SUM(G196:G218)</f>
        <v>7497</v>
      </c>
      <c r="H219" s="17">
        <f t="shared" ref="H219" si="2945">SUM(H196:H218)</f>
        <v>25216</v>
      </c>
      <c r="I219" s="18">
        <f t="shared" ref="I219" si="2946">SUM(I196:I218)</f>
        <v>37364</v>
      </c>
      <c r="J219" s="17">
        <f t="shared" ref="J219" si="2947">SUM(J196:J218)</f>
        <v>6121</v>
      </c>
      <c r="K219" s="18">
        <f t="shared" ref="K219" si="2948">SUM(K196:K218)</f>
        <v>7392</v>
      </c>
      <c r="L219" s="17">
        <f t="shared" ref="L219" si="2949">SUM(L196:L218)</f>
        <v>11275</v>
      </c>
      <c r="M219" s="18">
        <f t="shared" ref="M219" si="2950">SUM(M196:M218)</f>
        <v>21543</v>
      </c>
      <c r="N219" s="17">
        <f t="shared" ref="N219" si="2951">SUM(N196:N218)</f>
        <v>24947</v>
      </c>
      <c r="O219" s="18">
        <f t="shared" ref="O219" si="2952">SUM(O196:O218)</f>
        <v>34639</v>
      </c>
      <c r="P219" s="17">
        <f t="shared" ref="P219" si="2953">SUM(P196:P218)</f>
        <v>15933</v>
      </c>
      <c r="Q219" s="18">
        <f t="shared" ref="Q219" si="2954">SUM(Q196:Q218)</f>
        <v>19486</v>
      </c>
      <c r="R219" s="17">
        <f t="shared" ref="R219" si="2955">SUM(R196:R218)</f>
        <v>19606</v>
      </c>
      <c r="S219" s="18">
        <f t="shared" ref="S219" si="2956">SUM(S196:S218)</f>
        <v>22816</v>
      </c>
      <c r="T219" s="17">
        <f t="shared" ref="T219" si="2957">SUM(T196:T218)</f>
        <v>8378</v>
      </c>
      <c r="U219" s="18">
        <f t="shared" ref="U219" si="2958">SUM(U196:U218)</f>
        <v>10430</v>
      </c>
      <c r="V219" s="17">
        <f t="shared" ref="V219" si="2959">SUM(V196:V218)</f>
        <v>21923</v>
      </c>
      <c r="W219" s="18">
        <f t="shared" ref="W219" si="2960">SUM(W196:W218)</f>
        <v>27529</v>
      </c>
      <c r="X219" s="17">
        <f t="shared" ref="X219" si="2961">SUM(X196:X218)</f>
        <v>23226</v>
      </c>
      <c r="Y219" s="18">
        <f t="shared" ref="Y219" si="2962">SUM(Y196:Y218)</f>
        <v>14765</v>
      </c>
      <c r="Z219" s="17">
        <f t="shared" ref="Z219" si="2963">SUM(Z196:Z218)</f>
        <v>55156</v>
      </c>
      <c r="AA219" s="18">
        <f t="shared" ref="AA219" si="2964">SUM(AA196:AA218)</f>
        <v>44690</v>
      </c>
      <c r="AB219" s="170">
        <f t="shared" ref="AB219:AC219" si="2965">SUM(AB195:AB218)</f>
        <v>299657</v>
      </c>
      <c r="AC219" s="171">
        <f t="shared" si="2965"/>
        <v>299128</v>
      </c>
      <c r="BI219" s="294" t="s">
        <v>42</v>
      </c>
      <c r="BJ219" s="151">
        <f>SUM(BJ195:BJ218)</f>
        <v>1</v>
      </c>
      <c r="BK219" s="152">
        <f t="shared" ref="BK219:CK219" si="2966">SUM(BK195:BK218)</f>
        <v>1.0000000000000002</v>
      </c>
      <c r="BL219" s="151">
        <f t="shared" si="2966"/>
        <v>1</v>
      </c>
      <c r="BM219" s="152">
        <f t="shared" si="2966"/>
        <v>1</v>
      </c>
      <c r="BN219" s="151">
        <f t="shared" si="2966"/>
        <v>1</v>
      </c>
      <c r="BO219" s="152">
        <f t="shared" si="2966"/>
        <v>1.0000000000000002</v>
      </c>
      <c r="BP219" s="151">
        <f t="shared" si="2966"/>
        <v>1</v>
      </c>
      <c r="BQ219" s="152">
        <f t="shared" si="2966"/>
        <v>1</v>
      </c>
      <c r="BR219" s="151">
        <f t="shared" si="2966"/>
        <v>1</v>
      </c>
      <c r="BS219" s="152">
        <f t="shared" si="2966"/>
        <v>1</v>
      </c>
      <c r="BT219" s="151">
        <f t="shared" si="2966"/>
        <v>1</v>
      </c>
      <c r="BU219" s="152">
        <f t="shared" si="2966"/>
        <v>0.99999999999999989</v>
      </c>
      <c r="BV219" s="151">
        <f t="shared" si="2966"/>
        <v>1</v>
      </c>
      <c r="BW219" s="152">
        <f t="shared" si="2966"/>
        <v>1</v>
      </c>
      <c r="BX219" s="151">
        <f t="shared" si="2966"/>
        <v>0.99999999999999989</v>
      </c>
      <c r="BY219" s="152">
        <f t="shared" si="2966"/>
        <v>1</v>
      </c>
      <c r="BZ219" s="151">
        <f t="shared" si="2966"/>
        <v>1</v>
      </c>
      <c r="CA219" s="152">
        <f t="shared" si="2966"/>
        <v>1</v>
      </c>
      <c r="CB219" s="151">
        <f t="shared" si="2966"/>
        <v>1</v>
      </c>
      <c r="CC219" s="152">
        <f t="shared" si="2966"/>
        <v>1</v>
      </c>
      <c r="CD219" s="151">
        <f t="shared" si="2966"/>
        <v>1</v>
      </c>
      <c r="CE219" s="152">
        <f t="shared" si="2966"/>
        <v>1</v>
      </c>
      <c r="CF219" s="151">
        <f t="shared" si="2966"/>
        <v>1.0000000000000002</v>
      </c>
      <c r="CG219" s="152">
        <f t="shared" si="2966"/>
        <v>0.99999999999999978</v>
      </c>
      <c r="CH219" s="151">
        <f t="shared" si="2966"/>
        <v>0.99999999999999989</v>
      </c>
      <c r="CI219" s="152">
        <f t="shared" si="2966"/>
        <v>1</v>
      </c>
      <c r="CJ219" s="151">
        <f t="shared" si="2966"/>
        <v>1</v>
      </c>
      <c r="CK219" s="152">
        <f t="shared" si="2966"/>
        <v>1</v>
      </c>
    </row>
    <row r="220" spans="1:89" ht="14.1" thickTop="1">
      <c r="A220" s="183"/>
    </row>
    <row r="222" spans="1:89">
      <c r="A222" s="318">
        <f>+A191+1</f>
        <v>43838</v>
      </c>
      <c r="B222" s="318"/>
      <c r="C222" s="318"/>
      <c r="D222" s="318"/>
      <c r="BI222" s="313">
        <f>+BI191+1</f>
        <v>43838</v>
      </c>
      <c r="BJ222" s="313"/>
      <c r="BK222" s="313"/>
      <c r="BL222" s="313"/>
    </row>
    <row r="223" spans="1:89" ht="14.1" thickBot="1">
      <c r="AE223" t="s">
        <v>49</v>
      </c>
    </row>
    <row r="224" spans="1:89" ht="15" thickTop="1" thickBot="1">
      <c r="A224" s="314" t="s">
        <v>2</v>
      </c>
      <c r="B224" s="311" t="s">
        <v>3</v>
      </c>
      <c r="C224" s="312"/>
      <c r="D224" s="311" t="s">
        <v>4</v>
      </c>
      <c r="E224" s="312"/>
      <c r="F224" s="311" t="s">
        <v>5</v>
      </c>
      <c r="G224" s="312"/>
      <c r="H224" s="311" t="s">
        <v>6</v>
      </c>
      <c r="I224" s="312"/>
      <c r="J224" s="311" t="s">
        <v>7</v>
      </c>
      <c r="K224" s="312"/>
      <c r="L224" s="311" t="s">
        <v>8</v>
      </c>
      <c r="M224" s="312"/>
      <c r="N224" s="311" t="s">
        <v>9</v>
      </c>
      <c r="O224" s="312"/>
      <c r="P224" s="311" t="s">
        <v>10</v>
      </c>
      <c r="Q224" s="312"/>
      <c r="R224" s="311" t="s">
        <v>11</v>
      </c>
      <c r="S224" s="312"/>
      <c r="T224" s="311" t="s">
        <v>12</v>
      </c>
      <c r="U224" s="312"/>
      <c r="V224" s="311" t="s">
        <v>13</v>
      </c>
      <c r="W224" s="312"/>
      <c r="X224" s="311" t="s">
        <v>14</v>
      </c>
      <c r="Y224" s="312"/>
      <c r="Z224" s="297" t="s">
        <v>15</v>
      </c>
      <c r="AA224" s="298"/>
      <c r="AB224" s="316" t="s">
        <v>16</v>
      </c>
      <c r="AC224" s="317"/>
      <c r="AE224" s="309" t="s">
        <v>2</v>
      </c>
      <c r="AF224" s="303" t="s">
        <v>3</v>
      </c>
      <c r="AG224" s="304"/>
      <c r="AH224" s="303" t="s">
        <v>4</v>
      </c>
      <c r="AI224" s="304"/>
      <c r="AJ224" s="303" t="s">
        <v>5</v>
      </c>
      <c r="AK224" s="304"/>
      <c r="AL224" s="303" t="s">
        <v>6</v>
      </c>
      <c r="AM224" s="304"/>
      <c r="AN224" s="303" t="s">
        <v>7</v>
      </c>
      <c r="AO224" s="304"/>
      <c r="AP224" s="303" t="s">
        <v>8</v>
      </c>
      <c r="AQ224" s="304"/>
      <c r="AR224" s="303" t="s">
        <v>9</v>
      </c>
      <c r="AS224" s="304"/>
      <c r="AT224" s="303" t="s">
        <v>10</v>
      </c>
      <c r="AU224" s="304"/>
      <c r="AV224" s="303" t="s">
        <v>11</v>
      </c>
      <c r="AW224" s="304"/>
      <c r="AX224" s="303" t="s">
        <v>12</v>
      </c>
      <c r="AY224" s="304"/>
      <c r="AZ224" s="303" t="s">
        <v>13</v>
      </c>
      <c r="BA224" s="304"/>
      <c r="BB224" s="303" t="s">
        <v>14</v>
      </c>
      <c r="BC224" s="304"/>
      <c r="BD224" s="305" t="s">
        <v>15</v>
      </c>
      <c r="BE224" s="306"/>
      <c r="BF224" s="307" t="s">
        <v>16</v>
      </c>
      <c r="BG224" s="308"/>
      <c r="BI224" s="314" t="s">
        <v>2</v>
      </c>
      <c r="BJ224" s="311" t="s">
        <v>3</v>
      </c>
      <c r="BK224" s="312"/>
      <c r="BL224" s="311" t="s">
        <v>4</v>
      </c>
      <c r="BM224" s="312"/>
      <c r="BN224" s="311" t="s">
        <v>5</v>
      </c>
      <c r="BO224" s="312"/>
      <c r="BP224" s="311" t="s">
        <v>6</v>
      </c>
      <c r="BQ224" s="312"/>
      <c r="BR224" s="311" t="s">
        <v>7</v>
      </c>
      <c r="BS224" s="312"/>
      <c r="BT224" s="311" t="s">
        <v>8</v>
      </c>
      <c r="BU224" s="312"/>
      <c r="BV224" s="311" t="s">
        <v>9</v>
      </c>
      <c r="BW224" s="312"/>
      <c r="BX224" s="311" t="s">
        <v>10</v>
      </c>
      <c r="BY224" s="312"/>
      <c r="BZ224" s="311" t="s">
        <v>11</v>
      </c>
      <c r="CA224" s="312"/>
      <c r="CB224" s="311" t="s">
        <v>12</v>
      </c>
      <c r="CC224" s="312"/>
      <c r="CD224" s="311" t="s">
        <v>13</v>
      </c>
      <c r="CE224" s="312"/>
      <c r="CF224" s="311" t="s">
        <v>14</v>
      </c>
      <c r="CG224" s="312"/>
      <c r="CH224" s="297" t="s">
        <v>15</v>
      </c>
      <c r="CI224" s="298"/>
      <c r="CJ224" s="311" t="s">
        <v>16</v>
      </c>
      <c r="CK224" s="312"/>
    </row>
    <row r="225" spans="1:89" ht="15" thickTop="1" thickBot="1">
      <c r="A225" s="315"/>
      <c r="B225" s="112" t="s">
        <v>17</v>
      </c>
      <c r="C225" s="113" t="s">
        <v>18</v>
      </c>
      <c r="D225" s="114" t="s">
        <v>17</v>
      </c>
      <c r="E225" s="115" t="s">
        <v>18</v>
      </c>
      <c r="F225" s="112" t="s">
        <v>17</v>
      </c>
      <c r="G225" s="113" t="s">
        <v>18</v>
      </c>
      <c r="H225" s="114" t="s">
        <v>17</v>
      </c>
      <c r="I225" s="115" t="s">
        <v>18</v>
      </c>
      <c r="J225" s="112" t="s">
        <v>17</v>
      </c>
      <c r="K225" s="113" t="s">
        <v>18</v>
      </c>
      <c r="L225" s="114" t="s">
        <v>17</v>
      </c>
      <c r="M225" s="112" t="s">
        <v>18</v>
      </c>
      <c r="N225" s="116" t="s">
        <v>17</v>
      </c>
      <c r="O225" s="117" t="s">
        <v>18</v>
      </c>
      <c r="P225" s="112" t="s">
        <v>17</v>
      </c>
      <c r="Q225" s="113" t="s">
        <v>18</v>
      </c>
      <c r="R225" s="114" t="s">
        <v>17</v>
      </c>
      <c r="S225" s="115" t="s">
        <v>18</v>
      </c>
      <c r="T225" s="112" t="s">
        <v>17</v>
      </c>
      <c r="U225" s="113" t="s">
        <v>18</v>
      </c>
      <c r="V225" s="114" t="s">
        <v>17</v>
      </c>
      <c r="W225" s="115" t="s">
        <v>18</v>
      </c>
      <c r="X225" s="112" t="s">
        <v>17</v>
      </c>
      <c r="Y225" s="113" t="s">
        <v>18</v>
      </c>
      <c r="Z225" s="25" t="s">
        <v>17</v>
      </c>
      <c r="AA225" s="118" t="s">
        <v>18</v>
      </c>
      <c r="AB225" s="172" t="s">
        <v>17</v>
      </c>
      <c r="AC225" s="173" t="s">
        <v>18</v>
      </c>
      <c r="AE225" s="310"/>
      <c r="AF225" s="235" t="s">
        <v>17</v>
      </c>
      <c r="AG225" s="236" t="s">
        <v>18</v>
      </c>
      <c r="AH225" s="237" t="s">
        <v>17</v>
      </c>
      <c r="AI225" s="238" t="s">
        <v>18</v>
      </c>
      <c r="AJ225" s="235" t="s">
        <v>17</v>
      </c>
      <c r="AK225" s="236" t="s">
        <v>18</v>
      </c>
      <c r="AL225" s="237" t="s">
        <v>17</v>
      </c>
      <c r="AM225" s="238" t="s">
        <v>18</v>
      </c>
      <c r="AN225" s="235" t="s">
        <v>17</v>
      </c>
      <c r="AO225" s="236" t="s">
        <v>18</v>
      </c>
      <c r="AP225" s="237" t="s">
        <v>17</v>
      </c>
      <c r="AQ225" s="235" t="s">
        <v>18</v>
      </c>
      <c r="AR225" s="239" t="s">
        <v>17</v>
      </c>
      <c r="AS225" s="240" t="s">
        <v>18</v>
      </c>
      <c r="AT225" s="235" t="s">
        <v>17</v>
      </c>
      <c r="AU225" s="236" t="s">
        <v>18</v>
      </c>
      <c r="AV225" s="237" t="s">
        <v>17</v>
      </c>
      <c r="AW225" s="238" t="s">
        <v>18</v>
      </c>
      <c r="AX225" s="235" t="s">
        <v>17</v>
      </c>
      <c r="AY225" s="236" t="s">
        <v>18</v>
      </c>
      <c r="AZ225" s="237" t="s">
        <v>17</v>
      </c>
      <c r="BA225" s="238" t="s">
        <v>18</v>
      </c>
      <c r="BB225" s="235" t="s">
        <v>17</v>
      </c>
      <c r="BC225" s="236" t="s">
        <v>18</v>
      </c>
      <c r="BD225" s="241" t="s">
        <v>17</v>
      </c>
      <c r="BE225" s="242" t="s">
        <v>18</v>
      </c>
      <c r="BF225" s="243" t="s">
        <v>17</v>
      </c>
      <c r="BG225" s="244" t="s">
        <v>18</v>
      </c>
      <c r="BI225" s="315"/>
      <c r="BJ225" s="112" t="s">
        <v>17</v>
      </c>
      <c r="BK225" s="113" t="s">
        <v>18</v>
      </c>
      <c r="BL225" s="114" t="s">
        <v>17</v>
      </c>
      <c r="BM225" s="115" t="s">
        <v>18</v>
      </c>
      <c r="BN225" s="112" t="s">
        <v>17</v>
      </c>
      <c r="BO225" s="113" t="s">
        <v>18</v>
      </c>
      <c r="BP225" s="114" t="s">
        <v>17</v>
      </c>
      <c r="BQ225" s="115" t="s">
        <v>18</v>
      </c>
      <c r="BR225" s="112" t="s">
        <v>17</v>
      </c>
      <c r="BS225" s="113" t="s">
        <v>18</v>
      </c>
      <c r="BT225" s="114" t="s">
        <v>17</v>
      </c>
      <c r="BU225" s="112" t="s">
        <v>18</v>
      </c>
      <c r="BV225" s="116" t="s">
        <v>17</v>
      </c>
      <c r="BW225" s="117" t="s">
        <v>18</v>
      </c>
      <c r="BX225" s="112" t="s">
        <v>17</v>
      </c>
      <c r="BY225" s="113" t="s">
        <v>18</v>
      </c>
      <c r="BZ225" s="114" t="s">
        <v>17</v>
      </c>
      <c r="CA225" s="115" t="s">
        <v>18</v>
      </c>
      <c r="CB225" s="112" t="s">
        <v>17</v>
      </c>
      <c r="CC225" s="113" t="s">
        <v>18</v>
      </c>
      <c r="CD225" s="114" t="s">
        <v>17</v>
      </c>
      <c r="CE225" s="115" t="s">
        <v>18</v>
      </c>
      <c r="CF225" s="112" t="s">
        <v>17</v>
      </c>
      <c r="CG225" s="113" t="s">
        <v>18</v>
      </c>
      <c r="CH225" s="25" t="s">
        <v>17</v>
      </c>
      <c r="CI225" s="118" t="s">
        <v>18</v>
      </c>
      <c r="CJ225" s="116" t="s">
        <v>17</v>
      </c>
      <c r="CK225" s="117" t="s">
        <v>18</v>
      </c>
    </row>
    <row r="226" spans="1:89" ht="14.1" thickTop="1">
      <c r="A226" s="121" t="s">
        <v>19</v>
      </c>
      <c r="B226" s="122"/>
      <c r="C226" s="182"/>
      <c r="D226" s="123"/>
      <c r="E226" s="176"/>
      <c r="F226" s="122"/>
      <c r="G226" s="124"/>
      <c r="H226" s="123"/>
      <c r="I226" s="176"/>
      <c r="J226" s="122"/>
      <c r="K226" s="124"/>
      <c r="L226" s="123"/>
      <c r="M226" s="122"/>
      <c r="N226" s="175"/>
      <c r="O226" s="177"/>
      <c r="P226" s="122"/>
      <c r="Q226" s="124"/>
      <c r="R226" s="123"/>
      <c r="S226" s="176"/>
      <c r="T226" s="122"/>
      <c r="U226" s="124"/>
      <c r="V226" s="123"/>
      <c r="W226" s="176"/>
      <c r="X226" s="122"/>
      <c r="Y226" s="124"/>
      <c r="Z226" s="180"/>
      <c r="AA226" s="181"/>
      <c r="AB226" s="166">
        <f>B226+D226+F226+H226+J226+L226+N226+P226+R226+T226+V226+X226+Z226</f>
        <v>0</v>
      </c>
      <c r="AC226" s="167">
        <f>C226+E226+G226+I226+K226+M226+O226+Q226+S226+U226+W226+Y226+AA226</f>
        <v>0</v>
      </c>
      <c r="AE226" s="246" t="str">
        <f>$AE$9</f>
        <v>07:00 - 07:59</v>
      </c>
      <c r="AF226" s="247">
        <f>SUMIF($A$9:$A$32,$AE226,B$226:B$249)</f>
        <v>6286</v>
      </c>
      <c r="AG226" s="248">
        <f t="shared" ref="AG226:AV228" si="2967">SUMIF($A$9:$A$32,$AE226,C$226:C$249)</f>
        <v>888</v>
      </c>
      <c r="AH226" s="249">
        <f t="shared" si="2967"/>
        <v>1403</v>
      </c>
      <c r="AI226" s="250">
        <f t="shared" si="2967"/>
        <v>1150</v>
      </c>
      <c r="AJ226" s="247">
        <f t="shared" si="2967"/>
        <v>629</v>
      </c>
      <c r="AK226" s="251">
        <f t="shared" si="2967"/>
        <v>602</v>
      </c>
      <c r="AL226" s="249">
        <f t="shared" si="2967"/>
        <v>709</v>
      </c>
      <c r="AM226" s="250">
        <f t="shared" si="2967"/>
        <v>1489</v>
      </c>
      <c r="AN226" s="247">
        <f t="shared" si="2967"/>
        <v>392</v>
      </c>
      <c r="AO226" s="251">
        <f t="shared" si="2967"/>
        <v>906</v>
      </c>
      <c r="AP226" s="249">
        <f t="shared" si="2967"/>
        <v>446</v>
      </c>
      <c r="AQ226" s="247">
        <f t="shared" si="2967"/>
        <v>1982</v>
      </c>
      <c r="AR226" s="252">
        <f t="shared" si="2967"/>
        <v>1738</v>
      </c>
      <c r="AS226" s="253">
        <f t="shared" si="2967"/>
        <v>2983</v>
      </c>
      <c r="AT226" s="247">
        <f t="shared" si="2967"/>
        <v>1426</v>
      </c>
      <c r="AU226" s="251">
        <f t="shared" si="2967"/>
        <v>1284</v>
      </c>
      <c r="AV226" s="249">
        <f t="shared" si="2967"/>
        <v>1676</v>
      </c>
      <c r="AW226" s="250">
        <f t="shared" ref="AW226:BE228" si="2968">SUMIF($A$9:$A$32,$AE226,S$226:S$249)</f>
        <v>1519</v>
      </c>
      <c r="AX226" s="247">
        <f t="shared" si="2968"/>
        <v>331</v>
      </c>
      <c r="AY226" s="251">
        <f t="shared" si="2968"/>
        <v>1616</v>
      </c>
      <c r="AZ226" s="249">
        <f t="shared" si="2968"/>
        <v>1062</v>
      </c>
      <c r="BA226" s="250">
        <f t="shared" si="2968"/>
        <v>2217</v>
      </c>
      <c r="BB226" s="247">
        <f t="shared" si="2968"/>
        <v>1324</v>
      </c>
      <c r="BC226" s="251">
        <f t="shared" si="2968"/>
        <v>1435</v>
      </c>
      <c r="BD226" s="20">
        <f t="shared" si="2968"/>
        <v>4605</v>
      </c>
      <c r="BE226" s="254">
        <f t="shared" si="2968"/>
        <v>2096</v>
      </c>
      <c r="BF226" s="255">
        <f>AF226+AH226+AJ226+AL226+AN226+AP226+AR226+AT226+AV226+AX226+AZ226+BB226+BD226</f>
        <v>22027</v>
      </c>
      <c r="BG226" s="256">
        <f>AG226+AI226+AK226+AM226+AO226+AQ226+AS226+AU226+AW226+AY226+BA226+BC226+BE226</f>
        <v>20167</v>
      </c>
      <c r="BI226" s="121" t="s">
        <v>19</v>
      </c>
      <c r="BJ226" s="125">
        <f>B226/B250</f>
        <v>0</v>
      </c>
      <c r="BK226" s="126">
        <f t="shared" ref="BK226" si="2969">C226/C250</f>
        <v>0</v>
      </c>
      <c r="BL226" s="127">
        <f t="shared" ref="BL226" si="2970">D226/D250</f>
        <v>0</v>
      </c>
      <c r="BM226" s="128">
        <f t="shared" ref="BM226" si="2971">E226/E250</f>
        <v>0</v>
      </c>
      <c r="BN226" s="125">
        <f t="shared" ref="BN226" si="2972">F226/F250</f>
        <v>0</v>
      </c>
      <c r="BO226" s="126">
        <f t="shared" ref="BO226" si="2973">G226/G250</f>
        <v>0</v>
      </c>
      <c r="BP226" s="127">
        <f t="shared" ref="BP226" si="2974">H226/H250</f>
        <v>0</v>
      </c>
      <c r="BQ226" s="128">
        <f t="shared" ref="BQ226" si="2975">I226/I250</f>
        <v>0</v>
      </c>
      <c r="BR226" s="125">
        <f t="shared" ref="BR226" si="2976">J226/J250</f>
        <v>0</v>
      </c>
      <c r="BS226" s="126">
        <f t="shared" ref="BS226" si="2977">K226/K250</f>
        <v>0</v>
      </c>
      <c r="BT226" s="127">
        <f t="shared" ref="BT226" si="2978">L226/L250</f>
        <v>0</v>
      </c>
      <c r="BU226" s="125">
        <f t="shared" ref="BU226" si="2979">M226/M250</f>
        <v>0</v>
      </c>
      <c r="BV226" s="129">
        <f t="shared" ref="BV226" si="2980">N226/N250</f>
        <v>0</v>
      </c>
      <c r="BW226" s="130">
        <f t="shared" ref="BW226" si="2981">O226/O250</f>
        <v>0</v>
      </c>
      <c r="BX226" s="125">
        <f t="shared" ref="BX226" si="2982">P226/P250</f>
        <v>0</v>
      </c>
      <c r="BY226" s="126">
        <f t="shared" ref="BY226" si="2983">Q226/Q250</f>
        <v>0</v>
      </c>
      <c r="BZ226" s="127">
        <f t="shared" ref="BZ226" si="2984">R226/R250</f>
        <v>0</v>
      </c>
      <c r="CA226" s="128">
        <f t="shared" ref="CA226" si="2985">S226/S250</f>
        <v>0</v>
      </c>
      <c r="CB226" s="125">
        <f t="shared" ref="CB226" si="2986">T226/T250</f>
        <v>0</v>
      </c>
      <c r="CC226" s="126">
        <f t="shared" ref="CC226" si="2987">U226/U250</f>
        <v>0</v>
      </c>
      <c r="CD226" s="127">
        <f t="shared" ref="CD226" si="2988">V226/V250</f>
        <v>0</v>
      </c>
      <c r="CE226" s="128">
        <f t="shared" ref="CE226" si="2989">W226/W250</f>
        <v>0</v>
      </c>
      <c r="CF226" s="125">
        <f t="shared" ref="CF226" si="2990">X226/X250</f>
        <v>0</v>
      </c>
      <c r="CG226" s="126">
        <f t="shared" ref="CG226" si="2991">Y226/Y250</f>
        <v>0</v>
      </c>
      <c r="CH226" s="127">
        <f t="shared" ref="CH226" si="2992">Z226/Z250</f>
        <v>0</v>
      </c>
      <c r="CI226" s="125">
        <f t="shared" ref="CI226" si="2993">AA226/AA250</f>
        <v>0</v>
      </c>
      <c r="CJ226" s="131">
        <f t="shared" ref="CJ226" si="2994">AB226/AB250</f>
        <v>0</v>
      </c>
      <c r="CK226" s="132">
        <f t="shared" ref="CK226" si="2995">AC226/AC250</f>
        <v>0</v>
      </c>
    </row>
    <row r="227" spans="1:89">
      <c r="A227" s="133" t="s">
        <v>20</v>
      </c>
      <c r="B227" s="185">
        <v>567</v>
      </c>
      <c r="C227" s="186">
        <v>0</v>
      </c>
      <c r="D227" s="187">
        <v>148</v>
      </c>
      <c r="E227" s="188">
        <v>2</v>
      </c>
      <c r="F227" s="185">
        <v>44</v>
      </c>
      <c r="G227" s="189">
        <v>0</v>
      </c>
      <c r="H227" s="187">
        <v>215</v>
      </c>
      <c r="I227" s="188">
        <v>4</v>
      </c>
      <c r="J227" s="185">
        <v>10</v>
      </c>
      <c r="K227" s="189">
        <v>7</v>
      </c>
      <c r="L227" s="187">
        <v>5</v>
      </c>
      <c r="M227" s="185">
        <v>0</v>
      </c>
      <c r="N227" s="190">
        <v>2</v>
      </c>
      <c r="O227" s="191">
        <v>0</v>
      </c>
      <c r="P227" s="185">
        <v>8</v>
      </c>
      <c r="Q227" s="189">
        <v>0</v>
      </c>
      <c r="R227" s="187">
        <v>0</v>
      </c>
      <c r="S227" s="188">
        <v>0</v>
      </c>
      <c r="T227" s="185">
        <v>0</v>
      </c>
      <c r="U227" s="189">
        <v>0</v>
      </c>
      <c r="V227" s="187">
        <v>0</v>
      </c>
      <c r="W227" s="188">
        <v>0</v>
      </c>
      <c r="X227" s="185">
        <v>0</v>
      </c>
      <c r="Y227" s="189">
        <v>0</v>
      </c>
      <c r="Z227" s="187">
        <v>0</v>
      </c>
      <c r="AA227" s="185">
        <v>0</v>
      </c>
      <c r="AB227" s="168">
        <f t="shared" ref="AB227:AB228" si="2996">B227+D227+F227+H227+J227+L227+N227+P227+R227+T227+V227+X227+Z227</f>
        <v>999</v>
      </c>
      <c r="AC227" s="169">
        <f t="shared" ref="AC227:AC246" si="2997">C227+E227+G227+I227+K227+M227+O227+Q227+S227+U227+W227+Y227+AA227</f>
        <v>13</v>
      </c>
      <c r="AE227" s="258" t="str">
        <f>$AE$10</f>
        <v>08:00 - 08:59</v>
      </c>
      <c r="AF227" s="247">
        <f>SUMIF($A$9:$A$32,$AE227,B$226:B$249)</f>
        <v>5540</v>
      </c>
      <c r="AG227" s="259">
        <f t="shared" si="2967"/>
        <v>1162</v>
      </c>
      <c r="AH227" s="260">
        <f t="shared" si="2967"/>
        <v>1439</v>
      </c>
      <c r="AI227" s="261">
        <f t="shared" si="2967"/>
        <v>1257</v>
      </c>
      <c r="AJ227" s="262">
        <f t="shared" si="2967"/>
        <v>522</v>
      </c>
      <c r="AK227" s="263">
        <f t="shared" si="2967"/>
        <v>554</v>
      </c>
      <c r="AL227" s="260">
        <f t="shared" si="2967"/>
        <v>1222</v>
      </c>
      <c r="AM227" s="261">
        <f t="shared" si="2967"/>
        <v>1703</v>
      </c>
      <c r="AN227" s="262">
        <f t="shared" si="2967"/>
        <v>347</v>
      </c>
      <c r="AO227" s="263">
        <f t="shared" si="2967"/>
        <v>981</v>
      </c>
      <c r="AP227" s="260">
        <f t="shared" si="2967"/>
        <v>430</v>
      </c>
      <c r="AQ227" s="262">
        <f t="shared" si="2967"/>
        <v>2491</v>
      </c>
      <c r="AR227" s="264">
        <f t="shared" si="2967"/>
        <v>1506</v>
      </c>
      <c r="AS227" s="265">
        <f t="shared" si="2967"/>
        <v>3231</v>
      </c>
      <c r="AT227" s="262">
        <f t="shared" si="2967"/>
        <v>1303</v>
      </c>
      <c r="AU227" s="263">
        <f t="shared" si="2967"/>
        <v>1515</v>
      </c>
      <c r="AV227" s="260">
        <f t="shared" si="2967"/>
        <v>1553</v>
      </c>
      <c r="AW227" s="261">
        <f t="shared" si="2968"/>
        <v>1354</v>
      </c>
      <c r="AX227" s="262">
        <f t="shared" si="2968"/>
        <v>284</v>
      </c>
      <c r="AY227" s="263">
        <f t="shared" si="2968"/>
        <v>1480</v>
      </c>
      <c r="AZ227" s="260">
        <f t="shared" si="2968"/>
        <v>846</v>
      </c>
      <c r="BA227" s="261">
        <f t="shared" si="2968"/>
        <v>2606</v>
      </c>
      <c r="BB227" s="262">
        <f t="shared" si="2968"/>
        <v>1188</v>
      </c>
      <c r="BC227" s="263">
        <f t="shared" si="2968"/>
        <v>1783</v>
      </c>
      <c r="BD227" s="260">
        <f t="shared" si="2968"/>
        <v>4374</v>
      </c>
      <c r="BE227" s="262">
        <f t="shared" si="2968"/>
        <v>2311</v>
      </c>
      <c r="BF227" s="266">
        <f>SUM(AF227,AH227,AJ227,AL227,AN227,AP227,AR227,AT227,AV227,AX227,AZ227,BB227,BD227)</f>
        <v>20554</v>
      </c>
      <c r="BG227" s="16">
        <f>SUM(AG227,AI227,AK227,AM227,AO227,AQ227,AS227,AU227,AW227,AY227,BA227,BC227,BE227)</f>
        <v>22428</v>
      </c>
      <c r="BI227" s="133" t="s">
        <v>20</v>
      </c>
      <c r="BJ227" s="125">
        <f>B227/B250</f>
        <v>1.0302534750613246E-2</v>
      </c>
      <c r="BK227" s="126">
        <f t="shared" ref="BK227" si="2998">C227/C250</f>
        <v>0</v>
      </c>
      <c r="BL227" s="127">
        <f t="shared" ref="BL227" si="2999">D227/D250</f>
        <v>6.6361761277015513E-3</v>
      </c>
      <c r="BM227" s="128">
        <f t="shared" ref="BM227" si="3000">E227/E250</f>
        <v>1.0719837058476711E-4</v>
      </c>
      <c r="BN227" s="125">
        <f t="shared" ref="BN227" si="3001">F227/F250</f>
        <v>4.5356148850633953E-3</v>
      </c>
      <c r="BO227" s="126">
        <f t="shared" ref="BO227" si="3002">G227/G250</f>
        <v>0</v>
      </c>
      <c r="BP227" s="127">
        <f t="shared" ref="BP227" si="3003">H227/H250</f>
        <v>8.6599266927135776E-3</v>
      </c>
      <c r="BQ227" s="128">
        <f t="shared" ref="BQ227" si="3004">I227/I250</f>
        <v>1.0795347205354492E-4</v>
      </c>
      <c r="BR227" s="125">
        <f t="shared" ref="BR227" si="3005">J227/J250</f>
        <v>1.6891891891891893E-3</v>
      </c>
      <c r="BS227" s="126">
        <f t="shared" ref="BS227" si="3006">K227/K250</f>
        <v>9.474824038982133E-4</v>
      </c>
      <c r="BT227" s="127">
        <f t="shared" ref="BT227" si="3007">L227/L250</f>
        <v>4.5947436133063775E-4</v>
      </c>
      <c r="BU227" s="125">
        <f t="shared" ref="BU227" si="3008">M227/M250</f>
        <v>0</v>
      </c>
      <c r="BV227" s="129">
        <f t="shared" ref="BV227" si="3009">N227/N250</f>
        <v>7.8967110198602283E-5</v>
      </c>
      <c r="BW227" s="130">
        <f t="shared" ref="BW227" si="3010">O227/O250</f>
        <v>0</v>
      </c>
      <c r="BX227" s="125">
        <f t="shared" ref="BX227" si="3011">P227/P250</f>
        <v>4.9943813210138598E-4</v>
      </c>
      <c r="BY227" s="126">
        <f t="shared" ref="BY227" si="3012">Q227/Q250</f>
        <v>0</v>
      </c>
      <c r="BZ227" s="127">
        <f t="shared" ref="BZ227" si="3013">R227/R250</f>
        <v>0</v>
      </c>
      <c r="CA227" s="128">
        <f t="shared" ref="CA227" si="3014">S227/S250</f>
        <v>0</v>
      </c>
      <c r="CB227" s="125">
        <f t="shared" ref="CB227" si="3015">T227/T250</f>
        <v>0</v>
      </c>
      <c r="CC227" s="126">
        <f t="shared" ref="CC227" si="3016">U227/U250</f>
        <v>0</v>
      </c>
      <c r="CD227" s="127">
        <f t="shared" ref="CD227" si="3017">V227/V250</f>
        <v>0</v>
      </c>
      <c r="CE227" s="128">
        <f t="shared" ref="CE227" si="3018">W227/W250</f>
        <v>0</v>
      </c>
      <c r="CF227" s="125">
        <f t="shared" ref="CF227" si="3019">X227/X250</f>
        <v>0</v>
      </c>
      <c r="CG227" s="126">
        <f t="shared" ref="CG227" si="3020">Y227/Y250</f>
        <v>0</v>
      </c>
      <c r="CH227" s="127">
        <f t="shared" ref="CH227" si="3021">Z227/Z250</f>
        <v>0</v>
      </c>
      <c r="CI227" s="125">
        <f t="shared" ref="CI227" si="3022">AA227/AA250</f>
        <v>0</v>
      </c>
      <c r="CJ227" s="131">
        <f t="shared" ref="CJ227" si="3023">AB227/AB250</f>
        <v>3.3187825150989654E-3</v>
      </c>
      <c r="CK227" s="132">
        <f t="shared" ref="CK227" si="3024">AC227/AC250</f>
        <v>4.3263678810448514E-5</v>
      </c>
    </row>
    <row r="228" spans="1:89" ht="14.1" thickBot="1">
      <c r="A228" s="142" t="s">
        <v>21</v>
      </c>
      <c r="B228" s="192">
        <v>3219</v>
      </c>
      <c r="C228" s="193">
        <v>0</v>
      </c>
      <c r="D228" s="194">
        <v>1057</v>
      </c>
      <c r="E228" s="195">
        <v>0</v>
      </c>
      <c r="F228" s="192">
        <v>313</v>
      </c>
      <c r="G228" s="196">
        <v>1</v>
      </c>
      <c r="H228" s="194">
        <v>1163</v>
      </c>
      <c r="I228" s="195">
        <v>111</v>
      </c>
      <c r="J228" s="192">
        <v>70</v>
      </c>
      <c r="K228" s="196">
        <v>46</v>
      </c>
      <c r="L228" s="194">
        <v>61</v>
      </c>
      <c r="M228" s="192">
        <v>436</v>
      </c>
      <c r="N228" s="197">
        <v>487</v>
      </c>
      <c r="O228" s="198">
        <v>452</v>
      </c>
      <c r="P228" s="192">
        <v>214</v>
      </c>
      <c r="Q228" s="196">
        <v>308</v>
      </c>
      <c r="R228" s="194">
        <v>326</v>
      </c>
      <c r="S228" s="195">
        <v>314</v>
      </c>
      <c r="T228" s="192">
        <v>51</v>
      </c>
      <c r="U228" s="196">
        <v>244</v>
      </c>
      <c r="V228" s="194">
        <v>175</v>
      </c>
      <c r="W228" s="195">
        <v>557</v>
      </c>
      <c r="X228" s="192">
        <v>273</v>
      </c>
      <c r="Y228" s="196">
        <v>386</v>
      </c>
      <c r="Z228" s="194">
        <v>862</v>
      </c>
      <c r="AA228" s="192">
        <v>402</v>
      </c>
      <c r="AB228" s="168">
        <f t="shared" si="2996"/>
        <v>8271</v>
      </c>
      <c r="AC228" s="169">
        <f t="shared" si="2997"/>
        <v>3257</v>
      </c>
      <c r="AE228" s="246" t="str">
        <f>$AE$11</f>
        <v>-</v>
      </c>
      <c r="AF228" s="247">
        <f>SUMIF($A$9:$A$32,$AE228,B$226:B$249)</f>
        <v>0</v>
      </c>
      <c r="AG228" s="267">
        <f t="shared" si="2967"/>
        <v>0</v>
      </c>
      <c r="AH228" s="268">
        <f t="shared" si="2967"/>
        <v>0</v>
      </c>
      <c r="AI228" s="269">
        <f t="shared" si="2967"/>
        <v>0</v>
      </c>
      <c r="AJ228" s="270">
        <f t="shared" si="2967"/>
        <v>0</v>
      </c>
      <c r="AK228" s="271">
        <f t="shared" si="2967"/>
        <v>0</v>
      </c>
      <c r="AL228" s="268">
        <f t="shared" si="2967"/>
        <v>0</v>
      </c>
      <c r="AM228" s="269">
        <f t="shared" si="2967"/>
        <v>0</v>
      </c>
      <c r="AN228" s="270">
        <f t="shared" si="2967"/>
        <v>0</v>
      </c>
      <c r="AO228" s="271">
        <f t="shared" si="2967"/>
        <v>0</v>
      </c>
      <c r="AP228" s="268">
        <f t="shared" si="2967"/>
        <v>0</v>
      </c>
      <c r="AQ228" s="270">
        <f t="shared" si="2967"/>
        <v>0</v>
      </c>
      <c r="AR228" s="272">
        <f t="shared" si="2967"/>
        <v>0</v>
      </c>
      <c r="AS228" s="273">
        <f t="shared" si="2967"/>
        <v>0</v>
      </c>
      <c r="AT228" s="270">
        <f t="shared" si="2967"/>
        <v>0</v>
      </c>
      <c r="AU228" s="271">
        <f t="shared" si="2967"/>
        <v>0</v>
      </c>
      <c r="AV228" s="268">
        <f t="shared" si="2967"/>
        <v>0</v>
      </c>
      <c r="AW228" s="269">
        <f t="shared" si="2968"/>
        <v>0</v>
      </c>
      <c r="AX228" s="270">
        <f t="shared" si="2968"/>
        <v>0</v>
      </c>
      <c r="AY228" s="271">
        <f t="shared" si="2968"/>
        <v>0</v>
      </c>
      <c r="AZ228" s="268">
        <f t="shared" si="2968"/>
        <v>0</v>
      </c>
      <c r="BA228" s="269">
        <f t="shared" si="2968"/>
        <v>0</v>
      </c>
      <c r="BB228" s="270">
        <f t="shared" si="2968"/>
        <v>0</v>
      </c>
      <c r="BC228" s="271">
        <f t="shared" si="2968"/>
        <v>0</v>
      </c>
      <c r="BD228" s="268">
        <f t="shared" si="2968"/>
        <v>0</v>
      </c>
      <c r="BE228" s="270">
        <f t="shared" si="2968"/>
        <v>0</v>
      </c>
      <c r="BF228" s="266">
        <f>SUM(AF228,AH228,AJ228,AL228,AN228,AP228,AR228,AT228,AV228,AX228,AZ228,BB228,BD228)</f>
        <v>0</v>
      </c>
      <c r="BG228" s="16">
        <f>SUM(AG228,AI228,AK228,AM228,AO228,AQ228,AS228,AU228,AW228,AY228,BA228,BC228,BE228)</f>
        <v>0</v>
      </c>
      <c r="BI228" s="142" t="s">
        <v>21</v>
      </c>
      <c r="BJ228" s="125">
        <f>B228/B250</f>
        <v>5.8490051785227586E-2</v>
      </c>
      <c r="BK228" s="126">
        <f t="shared" ref="BK228" si="3025">C228/C250</f>
        <v>0</v>
      </c>
      <c r="BL228" s="127">
        <f t="shared" ref="BL228" si="3026">D228/D250</f>
        <v>4.7394852479598244E-2</v>
      </c>
      <c r="BM228" s="128">
        <f t="shared" ref="BM228" si="3027">E228/E250</f>
        <v>0</v>
      </c>
      <c r="BN228" s="125">
        <f t="shared" ref="BN228" si="3028">F228/F250</f>
        <v>3.2264714977837339E-2</v>
      </c>
      <c r="BO228" s="126">
        <f t="shared" ref="BO228" si="3029">G228/G250</f>
        <v>1.3430029546065002E-4</v>
      </c>
      <c r="BP228" s="127">
        <f t="shared" ref="BP228" si="3030">H228/H250</f>
        <v>4.6844161598259958E-2</v>
      </c>
      <c r="BQ228" s="128">
        <f t="shared" ref="BQ228" si="3031">I228/I250</f>
        <v>2.9957088494858715E-3</v>
      </c>
      <c r="BR228" s="125">
        <f t="shared" ref="BR228" si="3032">J228/J250</f>
        <v>1.1824324324324325E-2</v>
      </c>
      <c r="BS228" s="126">
        <f t="shared" ref="BS228" si="3033">K228/K250</f>
        <v>6.226312939902545E-3</v>
      </c>
      <c r="BT228" s="127">
        <f t="shared" ref="BT228" si="3034">L228/L250</f>
        <v>5.6055872082337805E-3</v>
      </c>
      <c r="BU228" s="125">
        <f t="shared" ref="BU228" si="3035">M228/M250</f>
        <v>2.0683111954459203E-2</v>
      </c>
      <c r="BV228" s="129">
        <f t="shared" ref="BV228" si="3036">N228/N250</f>
        <v>1.9228491333359656E-2</v>
      </c>
      <c r="BW228" s="130">
        <f t="shared" ref="BW228" si="3037">O228/O250</f>
        <v>1.3093100052140663E-2</v>
      </c>
      <c r="BX228" s="125">
        <f t="shared" ref="BX228" si="3038">P228/P250</f>
        <v>1.3359970033712074E-2</v>
      </c>
      <c r="BY228" s="126">
        <f t="shared" ref="BY228" si="3039">Q228/Q250</f>
        <v>1.5366961033777379E-2</v>
      </c>
      <c r="BZ228" s="127">
        <f t="shared" ref="BZ228" si="3040">R228/R250</f>
        <v>1.6344129148701494E-2</v>
      </c>
      <c r="CA228" s="128">
        <f t="shared" ref="CA228" si="3041">S228/S250</f>
        <v>1.3972944108223567E-2</v>
      </c>
      <c r="CB228" s="125">
        <f t="shared" ref="CB228" si="3042">T228/T250</f>
        <v>5.9516863111214848E-3</v>
      </c>
      <c r="CC228" s="126">
        <f t="shared" ref="CC228" si="3043">U228/U250</f>
        <v>2.3073286052009458E-2</v>
      </c>
      <c r="CD228" s="127">
        <f t="shared" ref="CD228" si="3044">V228/V250</f>
        <v>7.4776738025039528E-3</v>
      </c>
      <c r="CE228" s="128">
        <f t="shared" ref="CE228" si="3045">W228/W250</f>
        <v>2.0133742996566058E-2</v>
      </c>
      <c r="CF228" s="125">
        <f t="shared" ref="CF228" si="3046">X228/X250</f>
        <v>1.1750527267249171E-2</v>
      </c>
      <c r="CG228" s="126">
        <f t="shared" ref="CG228" si="3047">Y228/Y250</f>
        <v>2.6346324482970446E-2</v>
      </c>
      <c r="CH228" s="127">
        <f t="shared" ref="CH228" si="3048">Z228/Z250</f>
        <v>1.543392240067322E-2</v>
      </c>
      <c r="CI228" s="125">
        <f t="shared" ref="CI228" si="3049">AA228/AA250</f>
        <v>8.6838182878620964E-3</v>
      </c>
      <c r="CJ228" s="131">
        <f t="shared" ref="CJ228" si="3050">AB228/AB250</f>
        <v>2.7477127309693237E-2</v>
      </c>
      <c r="CK228" s="132">
        <f t="shared" ref="CK228" si="3051">AC228/AC250</f>
        <v>1.0839215529663907E-2</v>
      </c>
    </row>
    <row r="229" spans="1:89" ht="15" thickTop="1" thickBot="1">
      <c r="A229" s="133" t="s">
        <v>22</v>
      </c>
      <c r="B229" s="185">
        <v>5732</v>
      </c>
      <c r="C229" s="186">
        <v>436</v>
      </c>
      <c r="D229" s="187">
        <v>2001</v>
      </c>
      <c r="E229" s="188">
        <v>621</v>
      </c>
      <c r="F229" s="185">
        <v>664</v>
      </c>
      <c r="G229" s="189">
        <v>286</v>
      </c>
      <c r="H229" s="187">
        <v>1030</v>
      </c>
      <c r="I229" s="188">
        <v>934</v>
      </c>
      <c r="J229" s="185">
        <v>209</v>
      </c>
      <c r="K229" s="189">
        <v>330</v>
      </c>
      <c r="L229" s="187">
        <v>271</v>
      </c>
      <c r="M229" s="185">
        <v>1025</v>
      </c>
      <c r="N229" s="190">
        <v>1077</v>
      </c>
      <c r="O229" s="191">
        <v>1629</v>
      </c>
      <c r="P229" s="185">
        <v>989</v>
      </c>
      <c r="Q229" s="189">
        <v>898</v>
      </c>
      <c r="R229" s="187">
        <v>1195</v>
      </c>
      <c r="S229" s="188">
        <v>1044</v>
      </c>
      <c r="T229" s="185">
        <v>242</v>
      </c>
      <c r="U229" s="189">
        <v>874</v>
      </c>
      <c r="V229" s="187">
        <v>714</v>
      </c>
      <c r="W229" s="188">
        <v>1830</v>
      </c>
      <c r="X229" s="185">
        <v>1067</v>
      </c>
      <c r="Y229" s="189">
        <v>1155</v>
      </c>
      <c r="Z229" s="187">
        <v>2902</v>
      </c>
      <c r="AA229" s="185">
        <v>1692</v>
      </c>
      <c r="AB229" s="168">
        <f>B229+D229+F229+H229+J229+L229+N229+P229+R229+T229+V229+X229+Z229</f>
        <v>18093</v>
      </c>
      <c r="AC229" s="169">
        <f t="shared" si="2997"/>
        <v>12754</v>
      </c>
      <c r="AE229" s="295" t="s">
        <v>42</v>
      </c>
      <c r="AF229" s="12">
        <f t="shared" ref="AF229:BG229" si="3052">SUM(AF226:AF228)</f>
        <v>11826</v>
      </c>
      <c r="AG229" s="1">
        <f t="shared" si="3052"/>
        <v>2050</v>
      </c>
      <c r="AH229" s="12">
        <f t="shared" si="3052"/>
        <v>2842</v>
      </c>
      <c r="AI229" s="1">
        <f t="shared" si="3052"/>
        <v>2407</v>
      </c>
      <c r="AJ229" s="12">
        <f t="shared" si="3052"/>
        <v>1151</v>
      </c>
      <c r="AK229" s="1">
        <f t="shared" si="3052"/>
        <v>1156</v>
      </c>
      <c r="AL229" s="12">
        <f t="shared" si="3052"/>
        <v>1931</v>
      </c>
      <c r="AM229" s="1">
        <f t="shared" si="3052"/>
        <v>3192</v>
      </c>
      <c r="AN229" s="12">
        <f t="shared" si="3052"/>
        <v>739</v>
      </c>
      <c r="AO229" s="1">
        <f t="shared" si="3052"/>
        <v>1887</v>
      </c>
      <c r="AP229" s="12">
        <f t="shared" si="3052"/>
        <v>876</v>
      </c>
      <c r="AQ229" s="1">
        <f t="shared" si="3052"/>
        <v>4473</v>
      </c>
      <c r="AR229" s="12">
        <f t="shared" si="3052"/>
        <v>3244</v>
      </c>
      <c r="AS229" s="1">
        <f t="shared" si="3052"/>
        <v>6214</v>
      </c>
      <c r="AT229" s="12">
        <f t="shared" si="3052"/>
        <v>2729</v>
      </c>
      <c r="AU229" s="1">
        <f t="shared" si="3052"/>
        <v>2799</v>
      </c>
      <c r="AV229" s="12">
        <f t="shared" si="3052"/>
        <v>3229</v>
      </c>
      <c r="AW229" s="1">
        <f t="shared" si="3052"/>
        <v>2873</v>
      </c>
      <c r="AX229" s="12">
        <f t="shared" si="3052"/>
        <v>615</v>
      </c>
      <c r="AY229" s="1">
        <f t="shared" si="3052"/>
        <v>3096</v>
      </c>
      <c r="AZ229" s="12">
        <f t="shared" si="3052"/>
        <v>1908</v>
      </c>
      <c r="BA229" s="1">
        <f t="shared" si="3052"/>
        <v>4823</v>
      </c>
      <c r="BB229" s="12">
        <f t="shared" si="3052"/>
        <v>2512</v>
      </c>
      <c r="BC229" s="1">
        <f t="shared" si="3052"/>
        <v>3218</v>
      </c>
      <c r="BD229" s="12">
        <f t="shared" si="3052"/>
        <v>8979</v>
      </c>
      <c r="BE229" s="1">
        <f t="shared" si="3052"/>
        <v>4407</v>
      </c>
      <c r="BF229" s="51">
        <f t="shared" si="3052"/>
        <v>42581</v>
      </c>
      <c r="BG229" s="47">
        <f t="shared" si="3052"/>
        <v>42595</v>
      </c>
      <c r="BI229" s="133" t="s">
        <v>22</v>
      </c>
      <c r="BJ229" s="125">
        <f>B229/B250</f>
        <v>0.10415190333424185</v>
      </c>
      <c r="BK229" s="126">
        <f t="shared" ref="BK229" si="3053">C229/C250</f>
        <v>1.3358661682701146E-2</v>
      </c>
      <c r="BL229" s="127">
        <f t="shared" ref="BL229" si="3054">D229/D250</f>
        <v>8.9722894807640577E-2</v>
      </c>
      <c r="BM229" s="128">
        <f t="shared" ref="BM229" si="3055">E229/E250</f>
        <v>3.3285094066570188E-2</v>
      </c>
      <c r="BN229" s="125">
        <f t="shared" ref="BN229" si="3056">F229/F250</f>
        <v>6.8446551901865785E-2</v>
      </c>
      <c r="BO229" s="126">
        <f t="shared" ref="BO229" si="3057">G229/G250</f>
        <v>3.8409884501745907E-2</v>
      </c>
      <c r="BP229" s="127">
        <f t="shared" ref="BP229" si="3058">H229/H250</f>
        <v>4.1487090667418534E-2</v>
      </c>
      <c r="BQ229" s="128">
        <f t="shared" ref="BQ229" si="3059">I229/I250</f>
        <v>2.5207135724502738E-2</v>
      </c>
      <c r="BR229" s="125">
        <f t="shared" ref="BR229" si="3060">J229/J250</f>
        <v>3.5304054054054054E-2</v>
      </c>
      <c r="BS229" s="126">
        <f t="shared" ref="BS229" si="3061">K229/K250</f>
        <v>4.466702761234434E-2</v>
      </c>
      <c r="BT229" s="127">
        <f t="shared" ref="BT229" si="3062">L229/L250</f>
        <v>2.4903510384120565E-2</v>
      </c>
      <c r="BU229" s="125">
        <f t="shared" ref="BU229" si="3063">M229/M250</f>
        <v>4.8624288425047436E-2</v>
      </c>
      <c r="BV229" s="129">
        <f t="shared" ref="BV229" si="3064">N229/N250</f>
        <v>4.2523788841947331E-2</v>
      </c>
      <c r="BW229" s="130">
        <f t="shared" ref="BW229" si="3065">O229/O250</f>
        <v>4.7187300851630844E-2</v>
      </c>
      <c r="BX229" s="125">
        <f t="shared" ref="BX229" si="3066">P229/P250</f>
        <v>6.1743039081033839E-2</v>
      </c>
      <c r="BY229" s="126">
        <f t="shared" ref="BY229" si="3067">Q229/Q250</f>
        <v>4.4803672104974303E-2</v>
      </c>
      <c r="BZ229" s="127">
        <f t="shared" ref="BZ229" si="3068">R229/R250</f>
        <v>5.9911761756743204E-2</v>
      </c>
      <c r="CA229" s="128">
        <f t="shared" ref="CA229" si="3069">S229/S250</f>
        <v>4.6457814168743325E-2</v>
      </c>
      <c r="CB229" s="125">
        <f t="shared" ref="CB229" si="3070">T229/T250</f>
        <v>2.8241335044929396E-2</v>
      </c>
      <c r="CC229" s="126">
        <f t="shared" ref="CC229" si="3071">U229/U250</f>
        <v>8.2647754137115836E-2</v>
      </c>
      <c r="CD229" s="127">
        <f t="shared" ref="CD229" si="3072">V229/V250</f>
        <v>3.0508909114216127E-2</v>
      </c>
      <c r="CE229" s="128">
        <f t="shared" ref="CE229" si="3073">W229/W250</f>
        <v>6.6148563166455815E-2</v>
      </c>
      <c r="CF229" s="125">
        <f t="shared" ref="CF229" si="3074">X229/X250</f>
        <v>4.592605345844273E-2</v>
      </c>
      <c r="CG229" s="126">
        <f t="shared" ref="CG229" si="3075">Y229/Y250</f>
        <v>7.8834209268991873E-2</v>
      </c>
      <c r="CH229" s="127">
        <f t="shared" ref="CH229" si="3076">Z229/Z250</f>
        <v>5.195967843010868E-2</v>
      </c>
      <c r="CI229" s="125">
        <f t="shared" ref="CI229" si="3077">AA229/AA250</f>
        <v>3.6549802345927029E-2</v>
      </c>
      <c r="CJ229" s="131">
        <f t="shared" ref="CJ229" si="3078">AB229/AB250</f>
        <v>6.0106838884570156E-2</v>
      </c>
      <c r="CK229" s="132">
        <f t="shared" ref="CK229" si="3079">AC229/AC250</f>
        <v>4.2444996888343099E-2</v>
      </c>
    </row>
    <row r="230" spans="1:89" ht="14.1" thickTop="1">
      <c r="A230" s="142" t="s">
        <v>23</v>
      </c>
      <c r="B230" s="192">
        <v>6286</v>
      </c>
      <c r="C230" s="193">
        <v>888</v>
      </c>
      <c r="D230" s="194">
        <v>1403</v>
      </c>
      <c r="E230" s="195">
        <v>1150</v>
      </c>
      <c r="F230" s="192">
        <v>629</v>
      </c>
      <c r="G230" s="196">
        <v>602</v>
      </c>
      <c r="H230" s="194">
        <v>709</v>
      </c>
      <c r="I230" s="195">
        <v>1489</v>
      </c>
      <c r="J230" s="192">
        <v>392</v>
      </c>
      <c r="K230" s="196">
        <v>906</v>
      </c>
      <c r="L230" s="194">
        <v>446</v>
      </c>
      <c r="M230" s="192">
        <v>1982</v>
      </c>
      <c r="N230" s="197">
        <v>1738</v>
      </c>
      <c r="O230" s="198">
        <v>2983</v>
      </c>
      <c r="P230" s="192">
        <v>1426</v>
      </c>
      <c r="Q230" s="196">
        <v>1284</v>
      </c>
      <c r="R230" s="194">
        <v>1676</v>
      </c>
      <c r="S230" s="195">
        <v>1519</v>
      </c>
      <c r="T230" s="192">
        <v>331</v>
      </c>
      <c r="U230" s="196">
        <v>1616</v>
      </c>
      <c r="V230" s="194">
        <v>1062</v>
      </c>
      <c r="W230" s="195">
        <v>2217</v>
      </c>
      <c r="X230" s="192">
        <v>1324</v>
      </c>
      <c r="Y230" s="196">
        <v>1435</v>
      </c>
      <c r="Z230" s="194">
        <v>4605</v>
      </c>
      <c r="AA230" s="192">
        <v>2096</v>
      </c>
      <c r="AB230" s="168">
        <f t="shared" ref="AB230:AB246" si="3080">B230+D230+F230+H230+J230+L230+N230+P230+R230+T230+V230+X230+Z230</f>
        <v>22027</v>
      </c>
      <c r="AC230" s="169">
        <f t="shared" si="2997"/>
        <v>20167</v>
      </c>
      <c r="BI230" s="142" t="s">
        <v>23</v>
      </c>
      <c r="BJ230" s="125">
        <f>B230/B250</f>
        <v>0.11421822476605796</v>
      </c>
      <c r="BK230" s="126">
        <f t="shared" ref="BK230" si="3081">C230/C250</f>
        <v>2.7207549482198664E-2</v>
      </c>
      <c r="BL230" s="127">
        <f t="shared" ref="BL230" si="3082">D230/D250</f>
        <v>6.2909156129495117E-2</v>
      </c>
      <c r="BM230" s="128">
        <f t="shared" ref="BM230" si="3083">E230/E250</f>
        <v>6.1639063086241092E-2</v>
      </c>
      <c r="BN230" s="125">
        <f t="shared" ref="BN230" si="3084">F230/F250</f>
        <v>6.4838676425110819E-2</v>
      </c>
      <c r="BO230" s="126">
        <f t="shared" ref="BO230" si="3085">G230/G250</f>
        <v>8.0848777867311303E-2</v>
      </c>
      <c r="BP230" s="127">
        <f t="shared" ref="BP230" si="3086">H230/H250</f>
        <v>2.8557618721553147E-2</v>
      </c>
      <c r="BQ230" s="128">
        <f t="shared" ref="BQ230" si="3087">I230/I250</f>
        <v>4.0185679971932099E-2</v>
      </c>
      <c r="BR230" s="125">
        <f t="shared" ref="BR230" si="3088">J230/J250</f>
        <v>6.621621621621622E-2</v>
      </c>
      <c r="BS230" s="126">
        <f t="shared" ref="BS230" si="3089">K230/K250</f>
        <v>0.12263129399025446</v>
      </c>
      <c r="BT230" s="127">
        <f t="shared" ref="BT230" si="3090">L230/L250</f>
        <v>4.0985113030692889E-2</v>
      </c>
      <c r="BU230" s="125">
        <f t="shared" ref="BU230" si="3091">M230/M250</f>
        <v>9.4022770398481975E-2</v>
      </c>
      <c r="BV230" s="129">
        <f t="shared" ref="BV230" si="3092">N230/N250</f>
        <v>6.8622418762585388E-2</v>
      </c>
      <c r="BW230" s="130">
        <f t="shared" ref="BW230" si="3093">O230/O250</f>
        <v>8.640866693702566E-2</v>
      </c>
      <c r="BX230" s="125">
        <f t="shared" ref="BX230" si="3094">P230/P250</f>
        <v>8.9024847047072045E-2</v>
      </c>
      <c r="BY230" s="126">
        <f t="shared" ref="BY230" si="3095">Q230/Q250</f>
        <v>6.4062266127825174E-2</v>
      </c>
      <c r="BZ230" s="127">
        <f t="shared" ref="BZ230" si="3096">R230/R250</f>
        <v>8.4026872555900939E-2</v>
      </c>
      <c r="CA230" s="128">
        <f t="shared" ref="CA230" si="3097">S230/S250</f>
        <v>6.7595229619081529E-2</v>
      </c>
      <c r="CB230" s="125">
        <f t="shared" ref="CB230" si="3098">T230/T250</f>
        <v>3.8627611156494338E-2</v>
      </c>
      <c r="CC230" s="126">
        <f t="shared" ref="CC230" si="3099">U230/U250</f>
        <v>0.15281323877068559</v>
      </c>
      <c r="CD230" s="127">
        <f t="shared" ref="CD230" si="3100">V230/V250</f>
        <v>4.5378797590052554E-2</v>
      </c>
      <c r="CE230" s="128">
        <f t="shared" ref="CE230" si="3101">W230/W250</f>
        <v>8.0137357672148926E-2</v>
      </c>
      <c r="CF230" s="125">
        <f t="shared" ref="CF230" si="3102">X230/X250</f>
        <v>5.6987905134937372E-2</v>
      </c>
      <c r="CG230" s="126">
        <f t="shared" ref="CG230" si="3103">Y230/Y250</f>
        <v>9.7945532728141424E-2</v>
      </c>
      <c r="CH230" s="127">
        <f t="shared" ref="CH230" si="3104">Z230/Z250</f>
        <v>8.245152280174034E-2</v>
      </c>
      <c r="CI230" s="125">
        <f t="shared" ref="CI230" si="3105">AA230/AA250</f>
        <v>4.5276823709848139E-2</v>
      </c>
      <c r="CJ230" s="131">
        <f t="shared" ref="CJ230" si="3106">AB230/AB250</f>
        <v>7.3175998458543459E-2</v>
      </c>
      <c r="CK230" s="132">
        <f t="shared" ref="CK230" si="3107">AC230/AC250</f>
        <v>6.7115277736178092E-2</v>
      </c>
    </row>
    <row r="231" spans="1:89" ht="14.1" thickBot="1">
      <c r="A231" s="133" t="s">
        <v>24</v>
      </c>
      <c r="B231" s="185">
        <v>5540</v>
      </c>
      <c r="C231" s="186">
        <v>1162</v>
      </c>
      <c r="D231" s="187">
        <v>1439</v>
      </c>
      <c r="E231" s="188">
        <v>1257</v>
      </c>
      <c r="F231" s="185">
        <v>522</v>
      </c>
      <c r="G231" s="189">
        <v>554</v>
      </c>
      <c r="H231" s="187">
        <v>1222</v>
      </c>
      <c r="I231" s="188">
        <v>1703</v>
      </c>
      <c r="J231" s="185">
        <v>347</v>
      </c>
      <c r="K231" s="189">
        <v>981</v>
      </c>
      <c r="L231" s="187">
        <v>430</v>
      </c>
      <c r="M231" s="185">
        <v>2491</v>
      </c>
      <c r="N231" s="190">
        <v>1506</v>
      </c>
      <c r="O231" s="191">
        <v>3231</v>
      </c>
      <c r="P231" s="185">
        <v>1303</v>
      </c>
      <c r="Q231" s="189">
        <v>1515</v>
      </c>
      <c r="R231" s="187">
        <v>1553</v>
      </c>
      <c r="S231" s="188">
        <v>1354</v>
      </c>
      <c r="T231" s="185">
        <v>284</v>
      </c>
      <c r="U231" s="189">
        <v>1480</v>
      </c>
      <c r="V231" s="187">
        <v>846</v>
      </c>
      <c r="W231" s="188">
        <v>2606</v>
      </c>
      <c r="X231" s="185">
        <v>1188</v>
      </c>
      <c r="Y231" s="189">
        <v>1783</v>
      </c>
      <c r="Z231" s="187">
        <v>4374</v>
      </c>
      <c r="AA231" s="185">
        <v>2311</v>
      </c>
      <c r="AB231" s="168">
        <f t="shared" si="3080"/>
        <v>20554</v>
      </c>
      <c r="AC231" s="169">
        <f t="shared" si="2997"/>
        <v>22428</v>
      </c>
      <c r="AE231" t="s">
        <v>51</v>
      </c>
      <c r="BI231" s="133" t="s">
        <v>24</v>
      </c>
      <c r="BJ231" s="125">
        <f>B231/B250</f>
        <v>0.10066321431816116</v>
      </c>
      <c r="BK231" s="126">
        <f t="shared" ref="BK231" si="3108">C231/C250</f>
        <v>3.5602671732336541E-2</v>
      </c>
      <c r="BL231" s="127">
        <f t="shared" ref="BL231" si="3109">D231/D250</f>
        <v>6.4523361133530618E-2</v>
      </c>
      <c r="BM231" s="128">
        <f t="shared" ref="BM231" si="3110">E231/E250</f>
        <v>6.7374175912526132E-2</v>
      </c>
      <c r="BN231" s="125">
        <f t="shared" ref="BN231" si="3111">F231/F250</f>
        <v>5.3808885681888463E-2</v>
      </c>
      <c r="BO231" s="126">
        <f t="shared" ref="BO231" si="3112">G231/G250</f>
        <v>7.4402363685200104E-2</v>
      </c>
      <c r="BP231" s="127">
        <f t="shared" ref="BP231" si="3113">H231/H250</f>
        <v>4.9220606597655779E-2</v>
      </c>
      <c r="BQ231" s="128">
        <f t="shared" ref="BQ231" si="3114">I231/I250</f>
        <v>4.5961190726796754E-2</v>
      </c>
      <c r="BR231" s="125">
        <f t="shared" ref="BR231" si="3115">J231/J250</f>
        <v>5.8614864864864863E-2</v>
      </c>
      <c r="BS231" s="126">
        <f t="shared" ref="BS231" si="3116">K231/K250</f>
        <v>0.13278289117487818</v>
      </c>
      <c r="BT231" s="127">
        <f t="shared" ref="BT231" si="3117">L231/L250</f>
        <v>3.9514795074434846E-2</v>
      </c>
      <c r="BU231" s="125">
        <f t="shared" ref="BU231" si="3118">M231/M250</f>
        <v>0.11816888045540797</v>
      </c>
      <c r="BV231" s="129">
        <f t="shared" ref="BV231" si="3119">N231/N250</f>
        <v>5.9462233979547516E-2</v>
      </c>
      <c r="BW231" s="130">
        <f t="shared" ref="BW231" si="3120">O231/O250</f>
        <v>9.3592491744394879E-2</v>
      </c>
      <c r="BX231" s="125">
        <f t="shared" ref="BX231" si="3121">P231/P250</f>
        <v>8.1345985766013235E-2</v>
      </c>
      <c r="BY231" s="126">
        <f t="shared" ref="BY231" si="3122">Q231/Q250</f>
        <v>7.558748690315821E-2</v>
      </c>
      <c r="BZ231" s="127">
        <f t="shared" ref="BZ231" si="3123">R231/R250</f>
        <v>7.7860222601022766E-2</v>
      </c>
      <c r="CA231" s="128">
        <f t="shared" ref="CA231" si="3124">S231/S250</f>
        <v>6.0252758988964046E-2</v>
      </c>
      <c r="CB231" s="125">
        <f t="shared" ref="CB231" si="3125">T231/T250</f>
        <v>3.3142723771735327E-2</v>
      </c>
      <c r="CC231" s="126">
        <f t="shared" ref="CC231" si="3126">U231/U250</f>
        <v>0.13995271867612294</v>
      </c>
      <c r="CD231" s="127">
        <f t="shared" ref="CD231" si="3127">V231/V250</f>
        <v>3.6149211639533392E-2</v>
      </c>
      <c r="CE231" s="128">
        <f t="shared" ref="CE231" si="3128">W231/W250</f>
        <v>9.4198445689499366E-2</v>
      </c>
      <c r="CF231" s="125">
        <f t="shared" ref="CF231" si="3129">X231/X250</f>
        <v>5.1134162613523867E-2</v>
      </c>
      <c r="CG231" s="126">
        <f t="shared" ref="CG231" si="3130">Y231/Y250</f>
        <v>0.12169817759879872</v>
      </c>
      <c r="CH231" s="127">
        <f t="shared" ref="CH231" si="3131">Z231/Z250</f>
        <v>7.8315518074877799E-2</v>
      </c>
      <c r="CI231" s="125">
        <f t="shared" ref="CI231" si="3132">AA231/AA250</f>
        <v>4.9921154386192296E-2</v>
      </c>
      <c r="CJ231" s="131">
        <f t="shared" ref="CJ231" si="3133">AB231/AB250</f>
        <v>6.8282538353697839E-2</v>
      </c>
      <c r="CK231" s="132">
        <f t="shared" ref="CK231" si="3134">AC231/AC250</f>
        <v>7.463982987390301E-2</v>
      </c>
    </row>
    <row r="232" spans="1:89" ht="15" thickTop="1" thickBot="1">
      <c r="A232" s="142" t="s">
        <v>25</v>
      </c>
      <c r="B232" s="192">
        <v>4722</v>
      </c>
      <c r="C232" s="193">
        <v>961</v>
      </c>
      <c r="D232" s="194">
        <v>1365</v>
      </c>
      <c r="E232" s="195">
        <v>950</v>
      </c>
      <c r="F232" s="192">
        <v>511</v>
      </c>
      <c r="G232" s="196">
        <v>531</v>
      </c>
      <c r="H232" s="194">
        <v>1153</v>
      </c>
      <c r="I232" s="195">
        <v>1741</v>
      </c>
      <c r="J232" s="192">
        <v>289</v>
      </c>
      <c r="K232" s="196">
        <v>806</v>
      </c>
      <c r="L232" s="194">
        <v>437</v>
      </c>
      <c r="M232" s="192">
        <v>2174</v>
      </c>
      <c r="N232" s="197">
        <v>1377</v>
      </c>
      <c r="O232" s="198">
        <v>2629</v>
      </c>
      <c r="P232" s="192">
        <v>929</v>
      </c>
      <c r="Q232" s="196">
        <v>1385</v>
      </c>
      <c r="R232" s="194">
        <v>1359</v>
      </c>
      <c r="S232" s="195">
        <v>1202</v>
      </c>
      <c r="T232" s="192">
        <v>284</v>
      </c>
      <c r="U232" s="196">
        <v>1006</v>
      </c>
      <c r="V232" s="194">
        <v>769</v>
      </c>
      <c r="W232" s="195">
        <v>1975</v>
      </c>
      <c r="X232" s="192">
        <v>1045</v>
      </c>
      <c r="Y232" s="196">
        <v>1146</v>
      </c>
      <c r="Z232" s="194">
        <v>3865</v>
      </c>
      <c r="AA232" s="192">
        <v>2394</v>
      </c>
      <c r="AB232" s="168">
        <f t="shared" si="3080"/>
        <v>18105</v>
      </c>
      <c r="AC232" s="169">
        <f t="shared" si="2997"/>
        <v>18900</v>
      </c>
      <c r="AE232" s="309" t="s">
        <v>2</v>
      </c>
      <c r="AF232" s="303" t="s">
        <v>3</v>
      </c>
      <c r="AG232" s="304"/>
      <c r="AH232" s="303" t="s">
        <v>4</v>
      </c>
      <c r="AI232" s="304"/>
      <c r="AJ232" s="303" t="s">
        <v>5</v>
      </c>
      <c r="AK232" s="304"/>
      <c r="AL232" s="303" t="s">
        <v>6</v>
      </c>
      <c r="AM232" s="304"/>
      <c r="AN232" s="303" t="s">
        <v>7</v>
      </c>
      <c r="AO232" s="304"/>
      <c r="AP232" s="303" t="s">
        <v>8</v>
      </c>
      <c r="AQ232" s="304"/>
      <c r="AR232" s="303" t="s">
        <v>9</v>
      </c>
      <c r="AS232" s="304"/>
      <c r="AT232" s="303" t="s">
        <v>10</v>
      </c>
      <c r="AU232" s="304"/>
      <c r="AV232" s="303" t="s">
        <v>11</v>
      </c>
      <c r="AW232" s="304"/>
      <c r="AX232" s="303" t="s">
        <v>12</v>
      </c>
      <c r="AY232" s="304"/>
      <c r="AZ232" s="303" t="s">
        <v>13</v>
      </c>
      <c r="BA232" s="304"/>
      <c r="BB232" s="303" t="s">
        <v>14</v>
      </c>
      <c r="BC232" s="304"/>
      <c r="BD232" s="305" t="s">
        <v>15</v>
      </c>
      <c r="BE232" s="306"/>
      <c r="BF232" s="307" t="s">
        <v>16</v>
      </c>
      <c r="BG232" s="308"/>
      <c r="BI232" s="142" t="s">
        <v>25</v>
      </c>
      <c r="BJ232" s="125">
        <f>B232/B250</f>
        <v>8.5799945489234128E-2</v>
      </c>
      <c r="BK232" s="126">
        <f t="shared" ref="BK232" si="3135">C232/C250</f>
        <v>2.9444206140082113E-2</v>
      </c>
      <c r="BL232" s="127">
        <f t="shared" ref="BL232" si="3136">D232/D250</f>
        <v>6.120527306967985E-2</v>
      </c>
      <c r="BM232" s="128">
        <f t="shared" ref="BM232" si="3137">E232/E250</f>
        <v>5.0919226027764379E-2</v>
      </c>
      <c r="BN232" s="125">
        <f t="shared" ref="BN232" si="3138">F232/F250</f>
        <v>5.2674981960622619E-2</v>
      </c>
      <c r="BO232" s="126">
        <f t="shared" ref="BO232" si="3139">G232/G250</f>
        <v>7.1313456889605151E-2</v>
      </c>
      <c r="BP232" s="127">
        <f t="shared" ref="BP232" si="3140">H232/H250</f>
        <v>4.6441374310226768E-2</v>
      </c>
      <c r="BQ232" s="128">
        <f t="shared" ref="BQ232" si="3141">I232/I250</f>
        <v>4.6986748711305426E-2</v>
      </c>
      <c r="BR232" s="125">
        <f t="shared" ref="BR232" si="3142">J232/J250</f>
        <v>4.8817567567567569E-2</v>
      </c>
      <c r="BS232" s="126">
        <f t="shared" ref="BS232" si="3143">K232/K250</f>
        <v>0.10909583107742285</v>
      </c>
      <c r="BT232" s="127">
        <f t="shared" ref="BT232" si="3144">L232/L250</f>
        <v>4.0158059180297738E-2</v>
      </c>
      <c r="BU232" s="125">
        <f t="shared" ref="BU232" si="3145">M232/M250</f>
        <v>0.10313092979127135</v>
      </c>
      <c r="BV232" s="129">
        <f t="shared" ref="BV232" si="3146">N232/N250</f>
        <v>5.4368855371737669E-2</v>
      </c>
      <c r="BW232" s="130">
        <f t="shared" ref="BW232" si="3147">O232/O250</f>
        <v>7.6154336365216388E-2</v>
      </c>
      <c r="BX232" s="125">
        <f t="shared" ref="BX232" si="3148">P232/P250</f>
        <v>5.799725309027344E-2</v>
      </c>
      <c r="BY232" s="126">
        <f t="shared" ref="BY232" si="3149">Q232/Q250</f>
        <v>6.9101431921369055E-2</v>
      </c>
      <c r="BZ232" s="127">
        <f t="shared" ref="BZ232" si="3150">R232/R250</f>
        <v>6.8133961696580772E-2</v>
      </c>
      <c r="CA232" s="128">
        <f t="shared" ref="CA232" si="3151">S232/S250</f>
        <v>5.3488786044855824E-2</v>
      </c>
      <c r="CB232" s="125">
        <f t="shared" ref="CB232" si="3152">T232/T250</f>
        <v>3.3142723771735327E-2</v>
      </c>
      <c r="CC232" s="126">
        <f t="shared" ref="CC232" si="3153">U232/U250</f>
        <v>9.5130023640661934E-2</v>
      </c>
      <c r="CD232" s="127">
        <f t="shared" ref="CD232" si="3154">V232/V250</f>
        <v>3.2859035166431655E-2</v>
      </c>
      <c r="CE232" s="128">
        <f t="shared" ref="CE232" si="3155">W232/W250</f>
        <v>7.1389842761612143E-2</v>
      </c>
      <c r="CF232" s="125">
        <f t="shared" ref="CF232" si="3156">X232/X250</f>
        <v>4.4979124521155253E-2</v>
      </c>
      <c r="CG232" s="126">
        <f t="shared" ref="CG232" si="3157">Y232/Y250</f>
        <v>7.8219916729233493E-2</v>
      </c>
      <c r="CH232" s="127">
        <f t="shared" ref="CH232" si="3158">Z232/Z250</f>
        <v>6.9201983849886309E-2</v>
      </c>
      <c r="CI232" s="125">
        <f t="shared" ref="CI232" si="3159">AA232/AA250</f>
        <v>5.1714082042641434E-2</v>
      </c>
      <c r="CJ232" s="131">
        <f t="shared" ref="CJ232" si="3160">AB232/AB250</f>
        <v>6.0146704140006779E-2</v>
      </c>
      <c r="CK232" s="132">
        <f t="shared" ref="CK232" si="3161">AC232/AC250</f>
        <v>6.2898733039805907E-2</v>
      </c>
    </row>
    <row r="233" spans="1:89" ht="15" thickTop="1" thickBot="1">
      <c r="A233" s="133" t="s">
        <v>26</v>
      </c>
      <c r="B233" s="185">
        <v>3520</v>
      </c>
      <c r="C233" s="186">
        <v>1239</v>
      </c>
      <c r="D233" s="187">
        <v>1322</v>
      </c>
      <c r="E233" s="188">
        <v>992</v>
      </c>
      <c r="F233" s="185">
        <v>592</v>
      </c>
      <c r="G233" s="189">
        <v>421</v>
      </c>
      <c r="H233" s="187">
        <v>1376</v>
      </c>
      <c r="I233" s="188">
        <v>1846</v>
      </c>
      <c r="J233" s="185">
        <v>283</v>
      </c>
      <c r="K233" s="189">
        <v>762</v>
      </c>
      <c r="L233" s="187">
        <v>426</v>
      </c>
      <c r="M233" s="185">
        <v>1644</v>
      </c>
      <c r="N233" s="190">
        <v>1373</v>
      </c>
      <c r="O233" s="191">
        <v>2545</v>
      </c>
      <c r="P233" s="185">
        <v>868</v>
      </c>
      <c r="Q233" s="189">
        <v>1117</v>
      </c>
      <c r="R233" s="187">
        <v>1259</v>
      </c>
      <c r="S233" s="188">
        <v>1194</v>
      </c>
      <c r="T233" s="185">
        <v>306</v>
      </c>
      <c r="U233" s="189">
        <v>647</v>
      </c>
      <c r="V233" s="187">
        <v>702</v>
      </c>
      <c r="W233" s="188">
        <v>2275</v>
      </c>
      <c r="X233" s="185">
        <v>911</v>
      </c>
      <c r="Y233" s="189">
        <v>954</v>
      </c>
      <c r="Z233" s="187">
        <v>3283</v>
      </c>
      <c r="AA233" s="185">
        <v>2304</v>
      </c>
      <c r="AB233" s="168">
        <f t="shared" si="3080"/>
        <v>16221</v>
      </c>
      <c r="AC233" s="169">
        <f t="shared" si="2997"/>
        <v>17940</v>
      </c>
      <c r="AE233" s="310"/>
      <c r="AF233" s="235" t="s">
        <v>17</v>
      </c>
      <c r="AG233" s="236" t="s">
        <v>18</v>
      </c>
      <c r="AH233" s="237" t="s">
        <v>17</v>
      </c>
      <c r="AI233" s="238" t="s">
        <v>18</v>
      </c>
      <c r="AJ233" s="235" t="s">
        <v>17</v>
      </c>
      <c r="AK233" s="236" t="s">
        <v>18</v>
      </c>
      <c r="AL233" s="237" t="s">
        <v>17</v>
      </c>
      <c r="AM233" s="238" t="s">
        <v>18</v>
      </c>
      <c r="AN233" s="235" t="s">
        <v>17</v>
      </c>
      <c r="AO233" s="236" t="s">
        <v>18</v>
      </c>
      <c r="AP233" s="237" t="s">
        <v>17</v>
      </c>
      <c r="AQ233" s="235" t="s">
        <v>18</v>
      </c>
      <c r="AR233" s="239" t="s">
        <v>17</v>
      </c>
      <c r="AS233" s="240" t="s">
        <v>18</v>
      </c>
      <c r="AT233" s="235" t="s">
        <v>17</v>
      </c>
      <c r="AU233" s="236" t="s">
        <v>18</v>
      </c>
      <c r="AV233" s="237" t="s">
        <v>17</v>
      </c>
      <c r="AW233" s="238" t="s">
        <v>18</v>
      </c>
      <c r="AX233" s="235" t="s">
        <v>17</v>
      </c>
      <c r="AY233" s="236" t="s">
        <v>18</v>
      </c>
      <c r="AZ233" s="237" t="s">
        <v>17</v>
      </c>
      <c r="BA233" s="238" t="s">
        <v>18</v>
      </c>
      <c r="BB233" s="235" t="s">
        <v>17</v>
      </c>
      <c r="BC233" s="236" t="s">
        <v>18</v>
      </c>
      <c r="BD233" s="241" t="s">
        <v>17</v>
      </c>
      <c r="BE233" s="242" t="s">
        <v>18</v>
      </c>
      <c r="BF233" s="243" t="s">
        <v>17</v>
      </c>
      <c r="BG233" s="244" t="s">
        <v>18</v>
      </c>
      <c r="BI233" s="133" t="s">
        <v>26</v>
      </c>
      <c r="BJ233" s="125">
        <f>B233/B250</f>
        <v>6.3959298628145728E-2</v>
      </c>
      <c r="BK233" s="126">
        <f t="shared" ref="BK233" si="3162">C233/C250</f>
        <v>3.7961884919419084E-2</v>
      </c>
      <c r="BL233" s="127">
        <f t="shared" ref="BL233" si="3163">D233/D250</f>
        <v>5.927719487041521E-2</v>
      </c>
      <c r="BM233" s="128">
        <f t="shared" ref="BM233" si="3164">E233/E250</f>
        <v>5.3170391810044487E-2</v>
      </c>
      <c r="BN233" s="125">
        <f t="shared" ref="BN233" si="3165">F233/F250</f>
        <v>6.1024636635398415E-2</v>
      </c>
      <c r="BO233" s="126">
        <f t="shared" ref="BO233" si="3166">G233/G250</f>
        <v>5.6540424388933655E-2</v>
      </c>
      <c r="BP233" s="127">
        <f t="shared" ref="BP233" si="3167">H233/H250</f>
        <v>5.5423530833366902E-2</v>
      </c>
      <c r="BQ233" s="128">
        <f t="shared" ref="BQ233" si="3168">I233/I250</f>
        <v>4.9820527352710982E-2</v>
      </c>
      <c r="BR233" s="125">
        <f t="shared" ref="BR233" si="3169">J233/J250</f>
        <v>4.7804054054054052E-2</v>
      </c>
      <c r="BS233" s="126">
        <f t="shared" ref="BS233" si="3170">K233/K250</f>
        <v>0.10314022739577694</v>
      </c>
      <c r="BT233" s="127">
        <f t="shared" ref="BT233" si="3171">L233/L250</f>
        <v>3.9147215585370335E-2</v>
      </c>
      <c r="BU233" s="125">
        <f t="shared" ref="BU233" si="3172">M233/M250</f>
        <v>7.7988614800759012E-2</v>
      </c>
      <c r="BV233" s="129">
        <f t="shared" ref="BV233" si="3173">N233/N250</f>
        <v>5.421092115134047E-2</v>
      </c>
      <c r="BW233" s="130">
        <f t="shared" ref="BW233" si="3174">O233/O250</f>
        <v>7.37211053820752E-2</v>
      </c>
      <c r="BX233" s="125">
        <f t="shared" ref="BX233" si="3175">P233/P250</f>
        <v>5.4189037333000373E-2</v>
      </c>
      <c r="BY233" s="126">
        <f t="shared" ref="BY233" si="3176">Q233/Q250</f>
        <v>5.5730180112757571E-2</v>
      </c>
      <c r="BZ233" s="127">
        <f t="shared" ref="BZ233" si="3177">R233/R250</f>
        <v>6.3120425147899326E-2</v>
      </c>
      <c r="CA233" s="128">
        <f t="shared" ref="CA233" si="3178">S233/S250</f>
        <v>5.3132787468850126E-2</v>
      </c>
      <c r="CB233" s="125">
        <f t="shared" ref="CB233" si="3179">T233/T250</f>
        <v>3.5710117866728903E-2</v>
      </c>
      <c r="CC233" s="126">
        <f t="shared" ref="CC233" si="3180">U233/U250</f>
        <v>6.1182033096926713E-2</v>
      </c>
      <c r="CD233" s="127">
        <f t="shared" ref="CD233" si="3181">V233/V250</f>
        <v>2.9996154339187283E-2</v>
      </c>
      <c r="CE233" s="128">
        <f t="shared" ref="CE233" si="3182">W233/W250</f>
        <v>8.2233869510211458E-2</v>
      </c>
      <c r="CF233" s="125">
        <f t="shared" ref="CF233" si="3183">X233/X250</f>
        <v>3.9211466448586065E-2</v>
      </c>
      <c r="CG233" s="126">
        <f t="shared" ref="CG233" si="3184">Y233/Y250</f>
        <v>6.5115009214388092E-2</v>
      </c>
      <c r="CH233" s="127">
        <f t="shared" ref="CH233" si="3185">Z233/Z250</f>
        <v>5.8781400512076774E-2</v>
      </c>
      <c r="CI233" s="125">
        <f t="shared" ref="CI233" si="3186">AA233/AA250</f>
        <v>4.976994361998574E-2</v>
      </c>
      <c r="CJ233" s="131">
        <f t="shared" ref="CJ233" si="3187">AB233/AB250</f>
        <v>5.3887859036456778E-2</v>
      </c>
      <c r="CK233" s="132">
        <f t="shared" ref="CK233" si="3188">AC233/AC250</f>
        <v>5.9703876758418949E-2</v>
      </c>
    </row>
    <row r="234" spans="1:89" ht="14.1" thickTop="1">
      <c r="A234" s="142" t="s">
        <v>27</v>
      </c>
      <c r="B234" s="199">
        <v>3285</v>
      </c>
      <c r="C234" s="193">
        <v>1062</v>
      </c>
      <c r="D234" s="194">
        <v>1328</v>
      </c>
      <c r="E234" s="195">
        <v>749</v>
      </c>
      <c r="F234" s="192">
        <v>602</v>
      </c>
      <c r="G234" s="196">
        <v>446</v>
      </c>
      <c r="H234" s="194">
        <v>1573</v>
      </c>
      <c r="I234" s="195">
        <v>1856</v>
      </c>
      <c r="J234" s="192">
        <v>285</v>
      </c>
      <c r="K234" s="196">
        <v>536</v>
      </c>
      <c r="L234" s="194">
        <v>438</v>
      </c>
      <c r="M234" s="192">
        <v>1345</v>
      </c>
      <c r="N234" s="197">
        <v>1309</v>
      </c>
      <c r="O234" s="200">
        <v>1965</v>
      </c>
      <c r="P234" s="192">
        <v>755</v>
      </c>
      <c r="Q234" s="196">
        <v>882</v>
      </c>
      <c r="R234" s="194">
        <v>1176</v>
      </c>
      <c r="S234" s="195">
        <v>967</v>
      </c>
      <c r="T234" s="192">
        <v>343</v>
      </c>
      <c r="U234" s="196">
        <v>529</v>
      </c>
      <c r="V234" s="194">
        <v>710</v>
      </c>
      <c r="W234" s="201">
        <v>1834</v>
      </c>
      <c r="X234" s="192">
        <v>908</v>
      </c>
      <c r="Y234" s="196">
        <v>756</v>
      </c>
      <c r="Z234" s="194">
        <v>2938</v>
      </c>
      <c r="AA234" s="192">
        <v>2533</v>
      </c>
      <c r="AB234" s="168">
        <f t="shared" si="3080"/>
        <v>15650</v>
      </c>
      <c r="AC234" s="169">
        <f t="shared" si="2997"/>
        <v>15460</v>
      </c>
      <c r="AE234" s="246" t="str">
        <f>$AE$17</f>
        <v>17:00 - 17:59</v>
      </c>
      <c r="AF234" s="247">
        <f t="shared" ref="AF234:AU236" si="3189">SUMIF($A$9:$A$32,$AE234,B$226:B$249)</f>
        <v>2583</v>
      </c>
      <c r="AG234" s="248">
        <f t="shared" si="3189"/>
        <v>3447</v>
      </c>
      <c r="AH234" s="249">
        <f t="shared" si="3189"/>
        <v>1933</v>
      </c>
      <c r="AI234" s="250">
        <f t="shared" si="3189"/>
        <v>1623</v>
      </c>
      <c r="AJ234" s="247">
        <f t="shared" si="3189"/>
        <v>1044</v>
      </c>
      <c r="AK234" s="251">
        <f t="shared" si="3189"/>
        <v>544</v>
      </c>
      <c r="AL234" s="249">
        <f t="shared" si="3189"/>
        <v>2170</v>
      </c>
      <c r="AM234" s="250">
        <f t="shared" si="3189"/>
        <v>3060</v>
      </c>
      <c r="AN234" s="247">
        <f t="shared" si="3189"/>
        <v>753</v>
      </c>
      <c r="AO234" s="251">
        <f t="shared" si="3189"/>
        <v>231</v>
      </c>
      <c r="AP234" s="249">
        <f t="shared" si="3189"/>
        <v>1435</v>
      </c>
      <c r="AQ234" s="247">
        <f t="shared" si="3189"/>
        <v>1067</v>
      </c>
      <c r="AR234" s="252">
        <f t="shared" si="3189"/>
        <v>2236</v>
      </c>
      <c r="AS234" s="253">
        <f t="shared" si="3189"/>
        <v>2148</v>
      </c>
      <c r="AT234" s="247">
        <f t="shared" si="3189"/>
        <v>1235</v>
      </c>
      <c r="AU234" s="251">
        <f t="shared" si="3189"/>
        <v>1456</v>
      </c>
      <c r="AV234" s="249">
        <f t="shared" ref="AP234:BE236" si="3190">SUMIF($A$9:$A$32,$AE234,R$226:R$249)</f>
        <v>1292</v>
      </c>
      <c r="AW234" s="250">
        <f t="shared" si="3190"/>
        <v>1837</v>
      </c>
      <c r="AX234" s="247">
        <f t="shared" si="3190"/>
        <v>1082</v>
      </c>
      <c r="AY234" s="251">
        <f t="shared" si="3190"/>
        <v>404</v>
      </c>
      <c r="AZ234" s="249">
        <f t="shared" si="3190"/>
        <v>2166</v>
      </c>
      <c r="BA234" s="250">
        <f t="shared" si="3190"/>
        <v>1641</v>
      </c>
      <c r="BB234" s="247">
        <f t="shared" si="3190"/>
        <v>2735</v>
      </c>
      <c r="BC234" s="251">
        <f t="shared" si="3190"/>
        <v>732</v>
      </c>
      <c r="BD234" s="20">
        <f t="shared" si="3190"/>
        <v>4402</v>
      </c>
      <c r="BE234" s="254">
        <f t="shared" si="3190"/>
        <v>3975</v>
      </c>
      <c r="BF234" s="255">
        <f>AF234+AH234+AJ234+AL234+AN234+AP234+AR234+AT234+AV234+AX234+AZ234+BB234+BD234</f>
        <v>25066</v>
      </c>
      <c r="BG234" s="256">
        <f>AG234+AI234+AK234+AM234+AO234+AQ234+AS234+AU234+AW234+AY234+BA234+BC234+BE234</f>
        <v>22165</v>
      </c>
      <c r="BI234" s="142" t="s">
        <v>27</v>
      </c>
      <c r="BJ234" s="125">
        <f>B234/B250</f>
        <v>5.9689288634505316E-2</v>
      </c>
      <c r="BK234" s="126">
        <f t="shared" ref="BK234" si="3191">C234/C250</f>
        <v>3.2538758502359211E-2</v>
      </c>
      <c r="BL234" s="127">
        <f t="shared" ref="BL234" si="3192">D234/D250</f>
        <v>5.9546229037754458E-2</v>
      </c>
      <c r="BM234" s="128">
        <f t="shared" ref="BM234" si="3193">E234/E250</f>
        <v>4.0145789783995287E-2</v>
      </c>
      <c r="BN234" s="125">
        <f t="shared" ref="BN234" si="3194">F234/F250</f>
        <v>6.205545820018555E-2</v>
      </c>
      <c r="BO234" s="126">
        <f t="shared" ref="BO234" si="3195">G234/G250</f>
        <v>5.9897931775449907E-2</v>
      </c>
      <c r="BP234" s="127">
        <f t="shared" ref="BP234" si="3196">H234/H250</f>
        <v>6.3358440407620731E-2</v>
      </c>
      <c r="BQ234" s="128">
        <f t="shared" ref="BQ234" si="3197">I234/I250</f>
        <v>5.0090411032844846E-2</v>
      </c>
      <c r="BR234" s="125">
        <f t="shared" ref="BR234" si="3198">J234/J250</f>
        <v>4.8141891891891893E-2</v>
      </c>
      <c r="BS234" s="126">
        <f t="shared" ref="BS234" si="3199">K234/K250</f>
        <v>7.2550081212777479E-2</v>
      </c>
      <c r="BT234" s="127">
        <f t="shared" ref="BT234" si="3200">L234/L250</f>
        <v>4.0249954052563867E-2</v>
      </c>
      <c r="BU234" s="125">
        <f t="shared" ref="BU234" si="3201">M234/M250</f>
        <v>6.3804554079696388E-2</v>
      </c>
      <c r="BV234" s="129">
        <f t="shared" ref="BV234" si="3202">N234/N250</f>
        <v>5.1683973624985197E-2</v>
      </c>
      <c r="BW234" s="130">
        <f t="shared" ref="BW234" si="3203">O234/O250</f>
        <v>5.6920224784195589E-2</v>
      </c>
      <c r="BX234" s="125">
        <f t="shared" ref="BX234" si="3204">P234/P250</f>
        <v>4.7134473717068297E-2</v>
      </c>
      <c r="BY234" s="126">
        <f t="shared" ref="BY234" si="3205">Q234/Q250</f>
        <v>4.4005388414907948E-2</v>
      </c>
      <c r="BZ234" s="127">
        <f t="shared" ref="BZ234" si="3206">R234/R250</f>
        <v>5.8959189812493734E-2</v>
      </c>
      <c r="CA234" s="128">
        <f t="shared" ref="CA234" si="3207">S234/S250</f>
        <v>4.3031327874688503E-2</v>
      </c>
      <c r="CB234" s="125">
        <f t="shared" ref="CB234" si="3208">T234/T250</f>
        <v>4.0028007935581748E-2</v>
      </c>
      <c r="CC234" s="126">
        <f t="shared" ref="CC234" si="3209">U234/U250</f>
        <v>5.0023640661938533E-2</v>
      </c>
      <c r="CD234" s="127">
        <f t="shared" ref="CD234" si="3210">V234/V250</f>
        <v>3.033799085587318E-2</v>
      </c>
      <c r="CE234" s="128">
        <f t="shared" ref="CE234" si="3211">W234/W250</f>
        <v>6.6293150189770472E-2</v>
      </c>
      <c r="CF234" s="125">
        <f t="shared" ref="CF234" si="3212">X234/X250</f>
        <v>3.9082339775319587E-2</v>
      </c>
      <c r="CG234" s="126">
        <f t="shared" ref="CG234" si="3213">Y234/Y250</f>
        <v>5.1600573339703776E-2</v>
      </c>
      <c r="CH234" s="127">
        <f t="shared" ref="CH234" si="3214">Z234/Z250</f>
        <v>5.2604250595334016E-2</v>
      </c>
      <c r="CI234" s="125">
        <f t="shared" ref="CI234" si="3215">AA234/AA250</f>
        <v>5.4716695828743007E-2</v>
      </c>
      <c r="CJ234" s="131">
        <f t="shared" ref="CJ234" si="3216">AB234/AB250</f>
        <v>5.1990937298597405E-2</v>
      </c>
      <c r="CK234" s="132">
        <f t="shared" ref="CK234" si="3217">AC234/AC250</f>
        <v>5.1450498031502617E-2</v>
      </c>
    </row>
    <row r="235" spans="1:89">
      <c r="A235" s="133" t="s">
        <v>28</v>
      </c>
      <c r="B235" s="202">
        <v>3307</v>
      </c>
      <c r="C235" s="186">
        <v>1224</v>
      </c>
      <c r="D235" s="187">
        <v>1370</v>
      </c>
      <c r="E235" s="188">
        <v>921</v>
      </c>
      <c r="F235" s="185">
        <v>600</v>
      </c>
      <c r="G235" s="189">
        <v>398</v>
      </c>
      <c r="H235" s="187">
        <v>1540</v>
      </c>
      <c r="I235" s="188">
        <v>1837</v>
      </c>
      <c r="J235" s="185">
        <v>358</v>
      </c>
      <c r="K235" s="186">
        <v>445</v>
      </c>
      <c r="L235" s="187">
        <v>538</v>
      </c>
      <c r="M235" s="185">
        <v>1355</v>
      </c>
      <c r="N235" s="190">
        <v>1393</v>
      </c>
      <c r="O235" s="203">
        <v>1973</v>
      </c>
      <c r="P235" s="185">
        <v>823</v>
      </c>
      <c r="Q235" s="186">
        <v>953</v>
      </c>
      <c r="R235" s="187">
        <v>1162</v>
      </c>
      <c r="S235" s="188">
        <v>1238</v>
      </c>
      <c r="T235" s="194">
        <v>411</v>
      </c>
      <c r="U235" s="185">
        <v>522</v>
      </c>
      <c r="V235" s="187">
        <v>921</v>
      </c>
      <c r="W235" s="204">
        <v>1755</v>
      </c>
      <c r="X235" s="185">
        <v>928</v>
      </c>
      <c r="Y235" s="189">
        <v>716</v>
      </c>
      <c r="Z235" s="187">
        <v>3070</v>
      </c>
      <c r="AA235" s="185">
        <v>2987</v>
      </c>
      <c r="AB235" s="168">
        <f t="shared" si="3080"/>
        <v>16421</v>
      </c>
      <c r="AC235" s="169">
        <f t="shared" si="2997"/>
        <v>16324</v>
      </c>
      <c r="AE235" s="258" t="str">
        <f>$AE$18</f>
        <v>18:00 - 18:59</v>
      </c>
      <c r="AF235" s="247">
        <f t="shared" si="3189"/>
        <v>2422</v>
      </c>
      <c r="AG235" s="259">
        <f t="shared" si="3189"/>
        <v>4256</v>
      </c>
      <c r="AH235" s="260">
        <f t="shared" si="3189"/>
        <v>1803</v>
      </c>
      <c r="AI235" s="261">
        <f t="shared" si="3189"/>
        <v>1724</v>
      </c>
      <c r="AJ235" s="262">
        <f t="shared" si="3189"/>
        <v>754</v>
      </c>
      <c r="AK235" s="263">
        <f t="shared" si="3189"/>
        <v>575</v>
      </c>
      <c r="AL235" s="260">
        <f t="shared" si="3189"/>
        <v>2046</v>
      </c>
      <c r="AM235" s="261">
        <f t="shared" si="3189"/>
        <v>4366</v>
      </c>
      <c r="AN235" s="262">
        <f t="shared" si="3189"/>
        <v>622</v>
      </c>
      <c r="AO235" s="263">
        <f t="shared" si="3189"/>
        <v>310</v>
      </c>
      <c r="AP235" s="260">
        <f t="shared" si="3190"/>
        <v>1577</v>
      </c>
      <c r="AQ235" s="262">
        <f t="shared" si="3190"/>
        <v>1022</v>
      </c>
      <c r="AR235" s="264">
        <f t="shared" si="3190"/>
        <v>2411</v>
      </c>
      <c r="AS235" s="265">
        <f t="shared" si="3190"/>
        <v>2181</v>
      </c>
      <c r="AT235" s="262">
        <f t="shared" si="3190"/>
        <v>1342</v>
      </c>
      <c r="AU235" s="263">
        <f t="shared" si="3190"/>
        <v>1731</v>
      </c>
      <c r="AV235" s="260">
        <f t="shared" si="3190"/>
        <v>1447</v>
      </c>
      <c r="AW235" s="261">
        <f t="shared" si="3190"/>
        <v>1955</v>
      </c>
      <c r="AX235" s="262">
        <f t="shared" si="3190"/>
        <v>1047</v>
      </c>
      <c r="AY235" s="263">
        <f t="shared" si="3190"/>
        <v>433</v>
      </c>
      <c r="AZ235" s="260">
        <f t="shared" si="3190"/>
        <v>2435</v>
      </c>
      <c r="BA235" s="261">
        <f t="shared" si="3190"/>
        <v>1511</v>
      </c>
      <c r="BB235" s="262">
        <f t="shared" si="3190"/>
        <v>2714</v>
      </c>
      <c r="BC235" s="263">
        <f t="shared" si="3190"/>
        <v>889</v>
      </c>
      <c r="BD235" s="260">
        <f t="shared" si="3190"/>
        <v>4220</v>
      </c>
      <c r="BE235" s="262">
        <f t="shared" si="3190"/>
        <v>5060</v>
      </c>
      <c r="BF235" s="266">
        <f>SUM(AF235,AH235,AJ235,AL235,AN235,AP235,AR235,AT235,AV235,AX235,AZ235,BB235,BD235)</f>
        <v>24840</v>
      </c>
      <c r="BG235" s="16">
        <f>SUM(AG235,AI235,AK235,AM235,AO235,AQ235,AS235,AU235,AW235,AY235,BA235,BC235,BE235)</f>
        <v>26013</v>
      </c>
      <c r="BI235" s="133" t="s">
        <v>28</v>
      </c>
      <c r="BJ235" s="125">
        <f>B235/B250</f>
        <v>6.0089034250931227E-2</v>
      </c>
      <c r="BK235" s="126">
        <f t="shared" ref="BK235" si="3218">C235/C250</f>
        <v>3.7502297934922484E-2</v>
      </c>
      <c r="BL235" s="127">
        <f t="shared" ref="BL235" si="3219">D235/D250</f>
        <v>6.1429468209129229E-2</v>
      </c>
      <c r="BM235" s="128">
        <f t="shared" ref="BM235" si="3220">E235/E250</f>
        <v>4.9364849654285253E-2</v>
      </c>
      <c r="BN235" s="125">
        <f t="shared" ref="BN235" si="3221">F235/F250</f>
        <v>6.1849293887228124E-2</v>
      </c>
      <c r="BO235" s="126">
        <f t="shared" ref="BO235" si="3222">G235/G250</f>
        <v>5.3451517593338709E-2</v>
      </c>
      <c r="BP235" s="127">
        <f t="shared" ref="BP235" si="3223">H235/H250</f>
        <v>6.2029242357111207E-2</v>
      </c>
      <c r="BQ235" s="128">
        <f t="shared" ref="BQ235" si="3224">I235/I250</f>
        <v>4.9577632040590507E-2</v>
      </c>
      <c r="BR235" s="125">
        <f t="shared" ref="BR235" si="3225">J235/J250</f>
        <v>6.0472972972972973E-2</v>
      </c>
      <c r="BS235" s="126">
        <f t="shared" ref="BS235" si="3226">K235/K250</f>
        <v>6.0232809962100703E-2</v>
      </c>
      <c r="BT235" s="127">
        <f t="shared" ref="BT235" si="3227">L235/L250</f>
        <v>4.943944127917662E-2</v>
      </c>
      <c r="BU235" s="125">
        <f t="shared" ref="BU235" si="3228">M235/M250</f>
        <v>6.427893738140418E-2</v>
      </c>
      <c r="BV235" s="129">
        <f t="shared" ref="BV235" si="3229">N235/N250</f>
        <v>5.5000592253326493E-2</v>
      </c>
      <c r="BW235" s="130">
        <f t="shared" ref="BW235" si="3230">O235/O250</f>
        <v>5.7151961068304273E-2</v>
      </c>
      <c r="BX235" s="125">
        <f t="shared" ref="BX235" si="3231">P235/P250</f>
        <v>5.1379697839930079E-2</v>
      </c>
      <c r="BY235" s="126">
        <f t="shared" ref="BY235" si="3232">Q235/Q250</f>
        <v>4.7547772289577406E-2</v>
      </c>
      <c r="BZ235" s="127">
        <f t="shared" ref="BZ235" si="3233">R235/R250</f>
        <v>5.8257294695678329E-2</v>
      </c>
      <c r="CA235" s="128">
        <f t="shared" ref="CA235" si="3234">S235/S250</f>
        <v>5.509077963688145E-2</v>
      </c>
      <c r="CB235" s="125">
        <f t="shared" ref="CB235" si="3235">T235/T250</f>
        <v>4.7963589683743729E-2</v>
      </c>
      <c r="CC235" s="126">
        <f t="shared" ref="CC235" si="3236">U235/U250</f>
        <v>4.9361702127659578E-2</v>
      </c>
      <c r="CD235" s="127">
        <f t="shared" ref="CD235" si="3237">V235/V250</f>
        <v>3.9353928983463661E-2</v>
      </c>
      <c r="CE235" s="128">
        <f t="shared" ref="CE235" si="3238">W235/W250</f>
        <v>6.3437556479305976E-2</v>
      </c>
      <c r="CF235" s="125">
        <f t="shared" ref="CF235" si="3239">X235/X250</f>
        <v>3.9943184263762754E-2</v>
      </c>
      <c r="CG235" s="126">
        <f t="shared" ref="CG235" si="3240">Y235/Y250</f>
        <v>4.887038427411098E-2</v>
      </c>
      <c r="CH235" s="127">
        <f t="shared" ref="CH235" si="3241">Z235/Z250</f>
        <v>5.4967681867826898E-2</v>
      </c>
      <c r="CI235" s="125">
        <f t="shared" ref="CI235" si="3242">AA235/AA250</f>
        <v>6.4523794094139497E-2</v>
      </c>
      <c r="CJ235" s="131">
        <f t="shared" ref="CJ235" si="3243">AB235/AB250</f>
        <v>5.4552279960400511E-2</v>
      </c>
      <c r="CK235" s="132">
        <f t="shared" ref="CK235" si="3244">AC235/AC250</f>
        <v>5.4325868684750887E-2</v>
      </c>
    </row>
    <row r="236" spans="1:89" ht="14.1" thickBot="1">
      <c r="A236" s="142" t="s">
        <v>29</v>
      </c>
      <c r="B236" s="199">
        <v>3066</v>
      </c>
      <c r="C236" s="193">
        <v>1234</v>
      </c>
      <c r="D236" s="194">
        <v>1231</v>
      </c>
      <c r="E236" s="195">
        <v>926</v>
      </c>
      <c r="F236" s="192">
        <v>557</v>
      </c>
      <c r="G236" s="196">
        <v>411</v>
      </c>
      <c r="H236" s="194">
        <v>1573</v>
      </c>
      <c r="I236" s="195">
        <v>1757</v>
      </c>
      <c r="J236" s="192">
        <v>288</v>
      </c>
      <c r="K236" s="193">
        <v>420</v>
      </c>
      <c r="L236" s="194">
        <v>458</v>
      </c>
      <c r="M236" s="192">
        <v>1302</v>
      </c>
      <c r="N236" s="197">
        <v>1350</v>
      </c>
      <c r="O236" s="200">
        <v>1975</v>
      </c>
      <c r="P236" s="192">
        <v>796</v>
      </c>
      <c r="Q236" s="193">
        <v>945</v>
      </c>
      <c r="R236" s="194">
        <v>1209</v>
      </c>
      <c r="S236" s="195">
        <v>1187</v>
      </c>
      <c r="T236" s="192">
        <v>367</v>
      </c>
      <c r="U236" s="196">
        <v>577</v>
      </c>
      <c r="V236" s="194">
        <v>966</v>
      </c>
      <c r="W236" s="201">
        <v>1816</v>
      </c>
      <c r="X236" s="192">
        <v>935</v>
      </c>
      <c r="Y236" s="196">
        <v>689</v>
      </c>
      <c r="Z236" s="194">
        <v>2851</v>
      </c>
      <c r="AA236" s="192">
        <v>2614</v>
      </c>
      <c r="AB236" s="168">
        <f t="shared" si="3080"/>
        <v>15647</v>
      </c>
      <c r="AC236" s="169">
        <f t="shared" si="2997"/>
        <v>15853</v>
      </c>
      <c r="AE236" s="246" t="str">
        <f>$AE$19</f>
        <v>-</v>
      </c>
      <c r="AF236" s="247">
        <f t="shared" si="3189"/>
        <v>0</v>
      </c>
      <c r="AG236" s="267">
        <f t="shared" si="3189"/>
        <v>0</v>
      </c>
      <c r="AH236" s="268">
        <f t="shared" si="3189"/>
        <v>0</v>
      </c>
      <c r="AI236" s="269">
        <f t="shared" si="3189"/>
        <v>0</v>
      </c>
      <c r="AJ236" s="270">
        <f t="shared" si="3189"/>
        <v>0</v>
      </c>
      <c r="AK236" s="271">
        <f t="shared" si="3189"/>
        <v>0</v>
      </c>
      <c r="AL236" s="268">
        <f t="shared" si="3189"/>
        <v>0</v>
      </c>
      <c r="AM236" s="269">
        <f t="shared" si="3189"/>
        <v>0</v>
      </c>
      <c r="AN236" s="270">
        <f t="shared" si="3189"/>
        <v>0</v>
      </c>
      <c r="AO236" s="271">
        <f t="shared" si="3189"/>
        <v>0</v>
      </c>
      <c r="AP236" s="268">
        <f t="shared" si="3190"/>
        <v>0</v>
      </c>
      <c r="AQ236" s="270">
        <f t="shared" si="3190"/>
        <v>0</v>
      </c>
      <c r="AR236" s="272">
        <f t="shared" si="3190"/>
        <v>0</v>
      </c>
      <c r="AS236" s="273">
        <f t="shared" si="3190"/>
        <v>0</v>
      </c>
      <c r="AT236" s="270">
        <f t="shared" si="3190"/>
        <v>0</v>
      </c>
      <c r="AU236" s="271">
        <f t="shared" si="3190"/>
        <v>0</v>
      </c>
      <c r="AV236" s="268">
        <f t="shared" si="3190"/>
        <v>0</v>
      </c>
      <c r="AW236" s="269">
        <f t="shared" si="3190"/>
        <v>0</v>
      </c>
      <c r="AX236" s="270">
        <f t="shared" si="3190"/>
        <v>0</v>
      </c>
      <c r="AY236" s="271">
        <f t="shared" si="3190"/>
        <v>0</v>
      </c>
      <c r="AZ236" s="268">
        <f t="shared" si="3190"/>
        <v>0</v>
      </c>
      <c r="BA236" s="269">
        <f t="shared" si="3190"/>
        <v>0</v>
      </c>
      <c r="BB236" s="270">
        <f t="shared" si="3190"/>
        <v>0</v>
      </c>
      <c r="BC236" s="271">
        <f t="shared" si="3190"/>
        <v>0</v>
      </c>
      <c r="BD236" s="268">
        <f t="shared" si="3190"/>
        <v>0</v>
      </c>
      <c r="BE236" s="270">
        <f t="shared" si="3190"/>
        <v>0</v>
      </c>
      <c r="BF236" s="266">
        <f>SUM(AF236,AH236,AJ236,AL236,AN236,AP236,AR236,AT236,AV236,AX236,AZ236,BB236,BD236)</f>
        <v>0</v>
      </c>
      <c r="BG236" s="16">
        <f>SUM(AG236,AI236,AK236,AM236,AO236,AQ236,AS236,AU236,AW236,AY236,BA236,BC236,BE236)</f>
        <v>0</v>
      </c>
      <c r="BI236" s="142" t="s">
        <v>29</v>
      </c>
      <c r="BJ236" s="125">
        <f>B236/B250</f>
        <v>5.5710002725538291E-2</v>
      </c>
      <c r="BK236" s="126">
        <f t="shared" ref="BK236" si="3245">C236/C250</f>
        <v>3.7808689257920212E-2</v>
      </c>
      <c r="BL236" s="127">
        <f t="shared" ref="BL236" si="3246">D236/D250</f>
        <v>5.5196843332436553E-2</v>
      </c>
      <c r="BM236" s="128">
        <f t="shared" ref="BM236" si="3247">E236/E250</f>
        <v>4.9632845580747174E-2</v>
      </c>
      <c r="BN236" s="125">
        <f t="shared" ref="BN236" si="3248">F236/F250</f>
        <v>5.7416761158643435E-2</v>
      </c>
      <c r="BO236" s="126">
        <f t="shared" ref="BO236" si="3249">G236/G250</f>
        <v>5.5197421434327154E-2</v>
      </c>
      <c r="BP236" s="127">
        <f t="shared" ref="BP236" si="3250">H236/H250</f>
        <v>6.3358440407620731E-2</v>
      </c>
      <c r="BQ236" s="128">
        <f t="shared" ref="BQ236" si="3251">I236/I250</f>
        <v>4.7418562599519605E-2</v>
      </c>
      <c r="BR236" s="125">
        <f t="shared" ref="BR236" si="3252">J236/J250</f>
        <v>4.8648648648648651E-2</v>
      </c>
      <c r="BS236" s="126">
        <f t="shared" ref="BS236" si="3253">K236/K250</f>
        <v>5.6848944233892799E-2</v>
      </c>
      <c r="BT236" s="127">
        <f t="shared" ref="BT236" si="3254">L236/L250</f>
        <v>4.2087851497886415E-2</v>
      </c>
      <c r="BU236" s="125">
        <f t="shared" ref="BU236" si="3255">M236/M250</f>
        <v>6.1764705882352944E-2</v>
      </c>
      <c r="BV236" s="129">
        <f t="shared" ref="BV236" si="3256">N236/N250</f>
        <v>5.3302799384056541E-2</v>
      </c>
      <c r="BW236" s="130">
        <f t="shared" ref="BW236" si="3257">O236/O250</f>
        <v>5.7209895139331439E-2</v>
      </c>
      <c r="BX236" s="125">
        <f t="shared" ref="BX236" si="3258">P236/P250</f>
        <v>4.9694094144087902E-2</v>
      </c>
      <c r="BY236" s="126">
        <f t="shared" ref="BY236" si="3259">Q236/Q250</f>
        <v>4.7148630444544232E-2</v>
      </c>
      <c r="BZ236" s="127">
        <f t="shared" ref="BZ236" si="3260">R236/R250</f>
        <v>6.0613656873558609E-2</v>
      </c>
      <c r="CA236" s="128">
        <f t="shared" ref="CA236" si="3261">S236/S250</f>
        <v>5.2821288714845142E-2</v>
      </c>
      <c r="CB236" s="125">
        <f t="shared" ref="CB236" si="3262">T236/T250</f>
        <v>4.2828801493756563E-2</v>
      </c>
      <c r="CC236" s="126">
        <f t="shared" ref="CC236" si="3263">U236/U250</f>
        <v>5.4562647754137113E-2</v>
      </c>
      <c r="CD236" s="127">
        <f t="shared" ref="CD236" si="3264">V236/V250</f>
        <v>4.1276759389821817E-2</v>
      </c>
      <c r="CE236" s="128">
        <f t="shared" ref="CE236" si="3265">W236/W250</f>
        <v>6.5642508584854514E-2</v>
      </c>
      <c r="CF236" s="125">
        <f t="shared" ref="CF236" si="3266">X236/X250</f>
        <v>4.0244479834717857E-2</v>
      </c>
      <c r="CG236" s="126">
        <f t="shared" ref="CG236" si="3267">Y236/Y250</f>
        <v>4.7027506654835849E-2</v>
      </c>
      <c r="CH236" s="127">
        <f t="shared" ref="CH236" si="3268">Z236/Z250</f>
        <v>5.1046534529372793E-2</v>
      </c>
      <c r="CI236" s="125">
        <f t="shared" ref="CI236" si="3269">AA236/AA250</f>
        <v>5.6466420409133133E-2</v>
      </c>
      <c r="CJ236" s="131">
        <f t="shared" ref="CJ236" si="3270">AB236/AB250</f>
        <v>5.1980970984738251E-2</v>
      </c>
      <c r="CK236" s="132">
        <f t="shared" ref="CK236" si="3271">AC236/AC250</f>
        <v>5.2758392321695401E-2</v>
      </c>
    </row>
    <row r="237" spans="1:89" ht="15" thickTop="1" thickBot="1">
      <c r="A237" s="133" t="s">
        <v>30</v>
      </c>
      <c r="B237" s="202">
        <v>2256</v>
      </c>
      <c r="C237" s="186">
        <v>1459</v>
      </c>
      <c r="D237" s="187">
        <v>1114</v>
      </c>
      <c r="E237" s="188">
        <v>816</v>
      </c>
      <c r="F237" s="185">
        <v>588</v>
      </c>
      <c r="G237" s="189">
        <v>439</v>
      </c>
      <c r="H237" s="187">
        <v>1700</v>
      </c>
      <c r="I237" s="188">
        <v>1987</v>
      </c>
      <c r="J237" s="185">
        <v>352</v>
      </c>
      <c r="K237" s="186">
        <v>324</v>
      </c>
      <c r="L237" s="187">
        <v>529</v>
      </c>
      <c r="M237" s="185">
        <v>1126</v>
      </c>
      <c r="N237" s="190">
        <v>1367</v>
      </c>
      <c r="O237" s="203">
        <v>1807</v>
      </c>
      <c r="P237" s="185">
        <v>847</v>
      </c>
      <c r="Q237" s="186">
        <v>991</v>
      </c>
      <c r="R237" s="187">
        <v>1102</v>
      </c>
      <c r="S237" s="188">
        <v>1262</v>
      </c>
      <c r="T237" s="185">
        <v>455</v>
      </c>
      <c r="U237" s="189">
        <v>501</v>
      </c>
      <c r="V237" s="187">
        <v>1275</v>
      </c>
      <c r="W237" s="204">
        <v>1632</v>
      </c>
      <c r="X237" s="185">
        <v>1062</v>
      </c>
      <c r="Y237" s="189">
        <v>603</v>
      </c>
      <c r="Z237" s="187">
        <v>3050</v>
      </c>
      <c r="AA237" s="185">
        <v>2606</v>
      </c>
      <c r="AB237" s="168">
        <f t="shared" si="3080"/>
        <v>15697</v>
      </c>
      <c r="AC237" s="169">
        <f t="shared" si="2997"/>
        <v>15553</v>
      </c>
      <c r="AE237" s="295" t="s">
        <v>42</v>
      </c>
      <c r="AF237" s="12">
        <f t="shared" ref="AF237:BG237" si="3272">SUM(AF234:AF236)</f>
        <v>5005</v>
      </c>
      <c r="AG237" s="1">
        <f t="shared" si="3272"/>
        <v>7703</v>
      </c>
      <c r="AH237" s="12">
        <f t="shared" si="3272"/>
        <v>3736</v>
      </c>
      <c r="AI237" s="1">
        <f t="shared" si="3272"/>
        <v>3347</v>
      </c>
      <c r="AJ237" s="12">
        <f t="shared" si="3272"/>
        <v>1798</v>
      </c>
      <c r="AK237" s="1">
        <f t="shared" si="3272"/>
        <v>1119</v>
      </c>
      <c r="AL237" s="12">
        <f t="shared" si="3272"/>
        <v>4216</v>
      </c>
      <c r="AM237" s="1">
        <f t="shared" si="3272"/>
        <v>7426</v>
      </c>
      <c r="AN237" s="12">
        <f t="shared" si="3272"/>
        <v>1375</v>
      </c>
      <c r="AO237" s="1">
        <f t="shared" si="3272"/>
        <v>541</v>
      </c>
      <c r="AP237" s="12">
        <f t="shared" si="3272"/>
        <v>3012</v>
      </c>
      <c r="AQ237" s="1">
        <f t="shared" si="3272"/>
        <v>2089</v>
      </c>
      <c r="AR237" s="12">
        <f t="shared" si="3272"/>
        <v>4647</v>
      </c>
      <c r="AS237" s="1">
        <f t="shared" si="3272"/>
        <v>4329</v>
      </c>
      <c r="AT237" s="12">
        <f t="shared" si="3272"/>
        <v>2577</v>
      </c>
      <c r="AU237" s="1">
        <f t="shared" si="3272"/>
        <v>3187</v>
      </c>
      <c r="AV237" s="12">
        <f t="shared" si="3272"/>
        <v>2739</v>
      </c>
      <c r="AW237" s="1">
        <f t="shared" si="3272"/>
        <v>3792</v>
      </c>
      <c r="AX237" s="12">
        <f t="shared" si="3272"/>
        <v>2129</v>
      </c>
      <c r="AY237" s="1">
        <f t="shared" si="3272"/>
        <v>837</v>
      </c>
      <c r="AZ237" s="12">
        <f t="shared" si="3272"/>
        <v>4601</v>
      </c>
      <c r="BA237" s="1">
        <f t="shared" si="3272"/>
        <v>3152</v>
      </c>
      <c r="BB237" s="12">
        <f t="shared" si="3272"/>
        <v>5449</v>
      </c>
      <c r="BC237" s="1">
        <f t="shared" si="3272"/>
        <v>1621</v>
      </c>
      <c r="BD237" s="12">
        <f t="shared" si="3272"/>
        <v>8622</v>
      </c>
      <c r="BE237" s="1">
        <f t="shared" si="3272"/>
        <v>9035</v>
      </c>
      <c r="BF237" s="51">
        <f t="shared" si="3272"/>
        <v>49906</v>
      </c>
      <c r="BG237" s="47">
        <f t="shared" si="3272"/>
        <v>48178</v>
      </c>
      <c r="BI237" s="133" t="s">
        <v>30</v>
      </c>
      <c r="BJ237" s="125">
        <f>B237/B250</f>
        <v>4.0992095938947939E-2</v>
      </c>
      <c r="BK237" s="126">
        <f t="shared" ref="BK237" si="3273">C237/C250</f>
        <v>4.4702494025369202E-2</v>
      </c>
      <c r="BL237" s="127">
        <f t="shared" ref="BL237" si="3274">D237/D250</f>
        <v>4.9950677069321138E-2</v>
      </c>
      <c r="BM237" s="128">
        <f t="shared" ref="BM237" si="3275">E237/E250</f>
        <v>4.3736935198584979E-2</v>
      </c>
      <c r="BN237" s="125">
        <f t="shared" ref="BN237" si="3276">F237/F250</f>
        <v>6.0612308009483556E-2</v>
      </c>
      <c r="BO237" s="126">
        <f t="shared" ref="BO237" si="3277">G237/G250</f>
        <v>5.8957829707225358E-2</v>
      </c>
      <c r="BP237" s="127">
        <f t="shared" ref="BP237" si="3278">H237/H250</f>
        <v>6.8473838965642242E-2</v>
      </c>
      <c r="BQ237" s="128">
        <f t="shared" ref="BQ237" si="3279">I237/I250</f>
        <v>5.3625887242598438E-2</v>
      </c>
      <c r="BR237" s="125">
        <f t="shared" ref="BR237" si="3280">J237/J250</f>
        <v>5.9459459459459463E-2</v>
      </c>
      <c r="BS237" s="126">
        <f t="shared" ref="BS237" si="3281">K237/K250</f>
        <v>4.3854899837574443E-2</v>
      </c>
      <c r="BT237" s="127">
        <f t="shared" ref="BT237" si="3282">L237/L250</f>
        <v>4.8612387428781476E-2</v>
      </c>
      <c r="BU237" s="125">
        <f t="shared" ref="BU237" si="3283">M237/M250</f>
        <v>5.3415559772296013E-2</v>
      </c>
      <c r="BV237" s="129">
        <f t="shared" ref="BV237" si="3284">N237/N250</f>
        <v>5.3974019820744658E-2</v>
      </c>
      <c r="BW237" s="130">
        <f t="shared" ref="BW237" si="3285">O237/O250</f>
        <v>5.234343317304907E-2</v>
      </c>
      <c r="BX237" s="125">
        <f t="shared" ref="BX237" si="3286">P237/P250</f>
        <v>5.2878012236234236E-2</v>
      </c>
      <c r="BY237" s="126">
        <f t="shared" ref="BY237" si="3287">Q237/Q250</f>
        <v>4.944369605348501E-2</v>
      </c>
      <c r="BZ237" s="127">
        <f t="shared" ref="BZ237" si="3288">R237/R250</f>
        <v>5.524917276646947E-2</v>
      </c>
      <c r="CA237" s="128">
        <f t="shared" ref="CA237" si="3289">S237/S250</f>
        <v>5.6158775364898543E-2</v>
      </c>
      <c r="CB237" s="125">
        <f t="shared" ref="CB237" si="3290">T237/T250</f>
        <v>5.3098377873730888E-2</v>
      </c>
      <c r="CC237" s="126">
        <f t="shared" ref="CC237" si="3291">U237/U250</f>
        <v>4.7375886524822698E-2</v>
      </c>
      <c r="CD237" s="127">
        <f t="shared" ref="CD237" si="3292">V237/V250</f>
        <v>5.448019484681451E-2</v>
      </c>
      <c r="CE237" s="128">
        <f t="shared" ref="CE237" si="3293">W237/W250</f>
        <v>5.8991505512380263E-2</v>
      </c>
      <c r="CF237" s="125">
        <f t="shared" ref="CF237" si="3294">X237/X250</f>
        <v>4.5710842336331943E-2</v>
      </c>
      <c r="CG237" s="126">
        <f t="shared" ref="CG237" si="3295">Y237/Y250</f>
        <v>4.1157600163811342E-2</v>
      </c>
      <c r="CH237" s="127">
        <f t="shared" ref="CH237" si="3296">Z237/Z250</f>
        <v>5.460958622047949E-2</v>
      </c>
      <c r="CI237" s="125">
        <f t="shared" ref="CI237" si="3297">AA237/AA250</f>
        <v>5.6293608104897072E-2</v>
      </c>
      <c r="CJ237" s="131">
        <f t="shared" ref="CJ237" si="3298">AB237/AB250</f>
        <v>5.2147076215724189E-2</v>
      </c>
      <c r="CK237" s="132">
        <f t="shared" ref="CK237" si="3299">AC237/AC250</f>
        <v>5.1759999733761976E-2</v>
      </c>
    </row>
    <row r="238" spans="1:89" ht="14.1" thickTop="1">
      <c r="A238" s="142" t="s">
        <v>31</v>
      </c>
      <c r="B238" s="199">
        <v>1934</v>
      </c>
      <c r="C238" s="193">
        <v>1973</v>
      </c>
      <c r="D238" s="194">
        <v>1075</v>
      </c>
      <c r="E238" s="195">
        <v>1173</v>
      </c>
      <c r="F238" s="192">
        <v>568</v>
      </c>
      <c r="G238" s="196">
        <v>425</v>
      </c>
      <c r="H238" s="194">
        <v>1739</v>
      </c>
      <c r="I238" s="195">
        <v>2703</v>
      </c>
      <c r="J238" s="192">
        <v>423</v>
      </c>
      <c r="K238" s="193">
        <v>283</v>
      </c>
      <c r="L238" s="194">
        <v>782</v>
      </c>
      <c r="M238" s="192">
        <v>912</v>
      </c>
      <c r="N238" s="197">
        <v>1678</v>
      </c>
      <c r="O238" s="200">
        <v>1721</v>
      </c>
      <c r="P238" s="192">
        <v>899</v>
      </c>
      <c r="Q238" s="193">
        <v>1096</v>
      </c>
      <c r="R238" s="194">
        <v>1044</v>
      </c>
      <c r="S238" s="195">
        <v>1380</v>
      </c>
      <c r="T238" s="192">
        <v>627</v>
      </c>
      <c r="U238" s="196">
        <v>354</v>
      </c>
      <c r="V238" s="194">
        <v>1876</v>
      </c>
      <c r="W238" s="201">
        <v>1176</v>
      </c>
      <c r="X238" s="192">
        <v>1386</v>
      </c>
      <c r="Y238" s="196">
        <v>567</v>
      </c>
      <c r="Z238" s="194">
        <v>3225</v>
      </c>
      <c r="AA238" s="192">
        <v>2520</v>
      </c>
      <c r="AB238" s="168">
        <f t="shared" si="3080"/>
        <v>17256</v>
      </c>
      <c r="AC238" s="169">
        <f t="shared" si="2997"/>
        <v>16283</v>
      </c>
      <c r="BI238" s="142" t="s">
        <v>31</v>
      </c>
      <c r="BJ238" s="125">
        <f>B238/B250</f>
        <v>3.5141273734895978E-2</v>
      </c>
      <c r="BK238" s="126">
        <f t="shared" ref="BK238" si="3300">C238/C250</f>
        <v>6.0451008027452666E-2</v>
      </c>
      <c r="BL238" s="127">
        <f t="shared" ref="BL238" si="3301">D238/D250</f>
        <v>4.8201954981616002E-2</v>
      </c>
      <c r="BM238" s="128">
        <f t="shared" ref="BM238" si="3302">E238/E250</f>
        <v>6.2871844347965916E-2</v>
      </c>
      <c r="BN238" s="125">
        <f t="shared" ref="BN238" si="3303">F238/F250</f>
        <v>5.8550664879909287E-2</v>
      </c>
      <c r="BO238" s="126">
        <f t="shared" ref="BO238" si="3304">G238/G250</f>
        <v>5.7077625570776253E-2</v>
      </c>
      <c r="BP238" s="127">
        <f t="shared" ref="BP238" si="3305">H238/H250</f>
        <v>7.0044709388971685E-2</v>
      </c>
      <c r="BQ238" s="128">
        <f t="shared" ref="BQ238" si="3306">I238/I250</f>
        <v>7.2949558740182982E-2</v>
      </c>
      <c r="BR238" s="125">
        <f t="shared" ref="BR238" si="3307">J238/J250</f>
        <v>7.1452702702702708E-2</v>
      </c>
      <c r="BS238" s="126">
        <f t="shared" ref="BS238" si="3308">K238/K250</f>
        <v>3.8305360043313481E-2</v>
      </c>
      <c r="BT238" s="127">
        <f t="shared" ref="BT238" si="3309">L238/L250</f>
        <v>7.1861790112111745E-2</v>
      </c>
      <c r="BU238" s="125">
        <f t="shared" ref="BU238" si="3310">M238/M250</f>
        <v>4.3263757115749528E-2</v>
      </c>
      <c r="BV238" s="129">
        <f t="shared" ref="BV238" si="3311">N238/N250</f>
        <v>6.6253405456627321E-2</v>
      </c>
      <c r="BW238" s="130">
        <f t="shared" ref="BW238" si="3312">O238/O250</f>
        <v>4.9852268118880716E-2</v>
      </c>
      <c r="BX238" s="125">
        <f t="shared" ref="BX238" si="3313">P238/P250</f>
        <v>5.6124360094893244E-2</v>
      </c>
      <c r="BY238" s="126">
        <f t="shared" ref="BY238" si="3314">Q238/Q250</f>
        <v>5.4682432769545479E-2</v>
      </c>
      <c r="BZ238" s="127">
        <f t="shared" ref="BZ238" si="3315">R238/R250</f>
        <v>5.2341321568234234E-2</v>
      </c>
      <c r="CA238" s="128">
        <f t="shared" ref="CA238" si="3316">S238/S250</f>
        <v>6.1409754360982553E-2</v>
      </c>
      <c r="CB238" s="125">
        <f t="shared" ref="CB238" si="3317">T238/T250</f>
        <v>7.3170731707317069E-2</v>
      </c>
      <c r="CC238" s="126">
        <f t="shared" ref="CC238" si="3318">U238/U250</f>
        <v>3.3475177304964542E-2</v>
      </c>
      <c r="CD238" s="127">
        <f t="shared" ref="CD238" si="3319">V238/V250</f>
        <v>8.0160663162842372E-2</v>
      </c>
      <c r="CE238" s="128">
        <f t="shared" ref="CE238" si="3320">W238/W250</f>
        <v>4.2508584854509306E-2</v>
      </c>
      <c r="CF238" s="125">
        <f t="shared" ref="CF238" si="3321">X238/X250</f>
        <v>5.9656523049111176E-2</v>
      </c>
      <c r="CG238" s="126">
        <f t="shared" ref="CG238" si="3322">Y238/Y250</f>
        <v>3.8700430004777832E-2</v>
      </c>
      <c r="CH238" s="127">
        <f t="shared" ref="CH238" si="3323">Z238/Z250</f>
        <v>5.7742923134769295E-2</v>
      </c>
      <c r="CI238" s="125">
        <f t="shared" ref="CI238" si="3324">AA238/AA250</f>
        <v>5.443587583435941E-2</v>
      </c>
      <c r="CJ238" s="131">
        <f t="shared" ref="CJ238" si="3325">AB238/AB250</f>
        <v>5.7326237317865611E-2</v>
      </c>
      <c r="CK238" s="132">
        <f t="shared" ref="CK238" si="3326">AC238/AC250</f>
        <v>5.4189421697733317E-2</v>
      </c>
    </row>
    <row r="239" spans="1:89">
      <c r="A239" s="133" t="s">
        <v>32</v>
      </c>
      <c r="B239" s="202">
        <v>2050</v>
      </c>
      <c r="C239" s="186">
        <v>2684</v>
      </c>
      <c r="D239" s="187">
        <v>1378</v>
      </c>
      <c r="E239" s="188">
        <v>1017</v>
      </c>
      <c r="F239" s="185">
        <v>811</v>
      </c>
      <c r="G239" s="189">
        <v>338</v>
      </c>
      <c r="H239" s="187">
        <v>1877</v>
      </c>
      <c r="I239" s="188">
        <v>2659</v>
      </c>
      <c r="J239" s="185">
        <v>474</v>
      </c>
      <c r="K239" s="186">
        <v>281</v>
      </c>
      <c r="L239" s="187">
        <v>925</v>
      </c>
      <c r="M239" s="185">
        <v>919</v>
      </c>
      <c r="N239" s="190">
        <v>1808</v>
      </c>
      <c r="O239" s="203">
        <v>1846</v>
      </c>
      <c r="P239" s="185">
        <v>992</v>
      </c>
      <c r="Q239" s="186">
        <v>975</v>
      </c>
      <c r="R239" s="187">
        <v>1286</v>
      </c>
      <c r="S239" s="188">
        <v>1577</v>
      </c>
      <c r="T239" s="185">
        <v>777</v>
      </c>
      <c r="U239" s="189">
        <v>364</v>
      </c>
      <c r="V239" s="187">
        <v>2201</v>
      </c>
      <c r="W239" s="204">
        <v>1201</v>
      </c>
      <c r="X239" s="185">
        <v>2076</v>
      </c>
      <c r="Y239" s="189">
        <v>571</v>
      </c>
      <c r="Z239" s="187">
        <v>3986</v>
      </c>
      <c r="AA239" s="185">
        <v>3179</v>
      </c>
      <c r="AB239" s="168">
        <f t="shared" si="3080"/>
        <v>20641</v>
      </c>
      <c r="AC239" s="169">
        <f t="shared" si="2997"/>
        <v>17611</v>
      </c>
      <c r="BI239" s="133" t="s">
        <v>32</v>
      </c>
      <c r="BJ239" s="125">
        <f>B239/B250</f>
        <v>3.7249023348778047E-2</v>
      </c>
      <c r="BK239" s="126">
        <f t="shared" ref="BK239" si="3327">C239/C250</f>
        <v>8.223543109259146E-2</v>
      </c>
      <c r="BL239" s="127">
        <f t="shared" ref="BL239" si="3328">D239/D250</f>
        <v>6.1788180432248228E-2</v>
      </c>
      <c r="BM239" s="128">
        <f t="shared" ref="BM239" si="3329">E239/E250</f>
        <v>5.4510371442354079E-2</v>
      </c>
      <c r="BN239" s="125">
        <f t="shared" ref="BN239" si="3330">F239/F250</f>
        <v>8.3599628904236681E-2</v>
      </c>
      <c r="BO239" s="126">
        <f t="shared" ref="BO239" si="3331">G239/G250</f>
        <v>4.5393499865699703E-2</v>
      </c>
      <c r="BP239" s="127">
        <f t="shared" ref="BP239" si="3332">H239/H250</f>
        <v>7.5603173963829706E-2</v>
      </c>
      <c r="BQ239" s="128">
        <f t="shared" ref="BQ239" si="3333">I239/I250</f>
        <v>7.1762070547593981E-2</v>
      </c>
      <c r="BR239" s="125">
        <f t="shared" ref="BR239" si="3334">J239/J250</f>
        <v>8.0067567567567569E-2</v>
      </c>
      <c r="BS239" s="126">
        <f t="shared" ref="BS239" si="3335">K239/K250</f>
        <v>3.8034650785056849E-2</v>
      </c>
      <c r="BT239" s="127">
        <f t="shared" ref="BT239" si="3336">L239/L250</f>
        <v>8.5002756846167982E-2</v>
      </c>
      <c r="BU239" s="125">
        <f t="shared" ref="BU239" si="3337">M239/M250</f>
        <v>4.359582542694497E-2</v>
      </c>
      <c r="BV239" s="129">
        <f t="shared" ref="BV239" si="3338">N239/N250</f>
        <v>7.1386267619536467E-2</v>
      </c>
      <c r="BW239" s="130">
        <f t="shared" ref="BW239" si="3339">O239/O250</f>
        <v>5.3473147558078908E-2</v>
      </c>
      <c r="BX239" s="125">
        <f t="shared" ref="BX239" si="3340">P239/P250</f>
        <v>6.1930328380571859E-2</v>
      </c>
      <c r="BY239" s="126">
        <f t="shared" ref="BY239" si="3341">Q239/Q250</f>
        <v>4.8645412363418648E-2</v>
      </c>
      <c r="BZ239" s="127">
        <f t="shared" ref="BZ239" si="3342">R239/R250</f>
        <v>6.4474080016043323E-2</v>
      </c>
      <c r="CA239" s="128">
        <f t="shared" ref="CA239" si="3343">S239/S250</f>
        <v>7.0176219295122813E-2</v>
      </c>
      <c r="CB239" s="125">
        <f t="shared" ref="CB239" si="3344">T239/T250</f>
        <v>9.0675691445909673E-2</v>
      </c>
      <c r="CC239" s="126">
        <f t="shared" ref="CC239" si="3345">U239/U250</f>
        <v>3.4420803782505907E-2</v>
      </c>
      <c r="CD239" s="127">
        <f t="shared" ref="CD239" si="3346">V239/V250</f>
        <v>9.4047771653206852E-2</v>
      </c>
      <c r="CE239" s="128">
        <f t="shared" ref="CE239" si="3347">W239/W250</f>
        <v>4.3412253750225914E-2</v>
      </c>
      <c r="CF239" s="125">
        <f t="shared" ref="CF239" si="3348">X239/X250</f>
        <v>8.9355657900400287E-2</v>
      </c>
      <c r="CG239" s="126">
        <f t="shared" ref="CG239" si="3349">Y239/Y250</f>
        <v>3.8973448911337111E-2</v>
      </c>
      <c r="CH239" s="127">
        <f t="shared" ref="CH239" si="3350">Z239/Z250</f>
        <v>7.1368462516338119E-2</v>
      </c>
      <c r="CI239" s="125">
        <f t="shared" ref="CI239" si="3351">AA239/AA250</f>
        <v>6.8671289395804982E-2</v>
      </c>
      <c r="CJ239" s="131">
        <f t="shared" ref="CJ239" si="3352">AB239/AB250</f>
        <v>6.8571561455613356E-2</v>
      </c>
      <c r="CK239" s="132">
        <f t="shared" ref="CK239" si="3353">AC239/AC250</f>
        <v>5.8608972886985286E-2</v>
      </c>
    </row>
    <row r="240" spans="1:89">
      <c r="A240" s="142" t="s">
        <v>33</v>
      </c>
      <c r="B240" s="199">
        <v>2583</v>
      </c>
      <c r="C240" s="193">
        <v>3447</v>
      </c>
      <c r="D240" s="194">
        <v>1933</v>
      </c>
      <c r="E240" s="195">
        <v>1623</v>
      </c>
      <c r="F240" s="192">
        <v>1044</v>
      </c>
      <c r="G240" s="196">
        <v>544</v>
      </c>
      <c r="H240" s="194">
        <v>2170</v>
      </c>
      <c r="I240" s="195">
        <v>3060</v>
      </c>
      <c r="J240" s="192">
        <v>753</v>
      </c>
      <c r="K240" s="193">
        <v>231</v>
      </c>
      <c r="L240" s="194">
        <v>1435</v>
      </c>
      <c r="M240" s="192">
        <v>1067</v>
      </c>
      <c r="N240" s="197">
        <v>2236</v>
      </c>
      <c r="O240" s="200">
        <v>2148</v>
      </c>
      <c r="P240" s="192">
        <v>1235</v>
      </c>
      <c r="Q240" s="193">
        <v>1456</v>
      </c>
      <c r="R240" s="194">
        <v>1292</v>
      </c>
      <c r="S240" s="195">
        <v>1837</v>
      </c>
      <c r="T240" s="192">
        <v>1082</v>
      </c>
      <c r="U240" s="196">
        <v>404</v>
      </c>
      <c r="V240" s="194">
        <v>2166</v>
      </c>
      <c r="W240" s="201">
        <v>1641</v>
      </c>
      <c r="X240" s="192">
        <v>2735</v>
      </c>
      <c r="Y240" s="196">
        <v>732</v>
      </c>
      <c r="Z240" s="194">
        <v>4402</v>
      </c>
      <c r="AA240" s="192">
        <v>3975</v>
      </c>
      <c r="AB240" s="168">
        <f t="shared" si="3080"/>
        <v>25066</v>
      </c>
      <c r="AC240" s="169">
        <f t="shared" si="2997"/>
        <v>22165</v>
      </c>
      <c r="BI240" s="142" t="s">
        <v>33</v>
      </c>
      <c r="BJ240" s="125">
        <f>B240/B250</f>
        <v>4.6933769419460342E-2</v>
      </c>
      <c r="BK240" s="126">
        <f t="shared" ref="BK240" si="3354">C240/C250</f>
        <v>0.10561308903731846</v>
      </c>
      <c r="BL240" s="127">
        <f t="shared" ref="BL240" si="3355">D240/D250</f>
        <v>8.6673840911129049E-2</v>
      </c>
      <c r="BM240" s="128">
        <f t="shared" ref="BM240" si="3356">E240/E250</f>
        <v>8.6991477729538511E-2</v>
      </c>
      <c r="BN240" s="125">
        <f t="shared" ref="BN240" si="3357">F240/F250</f>
        <v>0.10761777136377693</v>
      </c>
      <c r="BO240" s="126">
        <f t="shared" ref="BO240" si="3358">G240/G250</f>
        <v>7.3059360730593603E-2</v>
      </c>
      <c r="BP240" s="127">
        <f t="shared" ref="BP240" si="3359">H240/H250</f>
        <v>8.7404841503202158E-2</v>
      </c>
      <c r="BQ240" s="128">
        <f t="shared" ref="BQ240" si="3360">I240/I250</f>
        <v>8.2584406120961865E-2</v>
      </c>
      <c r="BR240" s="125">
        <f t="shared" ref="BR240" si="3361">J240/J250</f>
        <v>0.12719594594594594</v>
      </c>
      <c r="BS240" s="126">
        <f t="shared" ref="BS240" si="3362">K240/K250</f>
        <v>3.1266919328641042E-2</v>
      </c>
      <c r="BT240" s="127">
        <f t="shared" ref="BT240" si="3363">L240/L250</f>
        <v>0.13186914170189304</v>
      </c>
      <c r="BU240" s="125">
        <f t="shared" ref="BU240" si="3364">M240/M250</f>
        <v>5.0616698292220111E-2</v>
      </c>
      <c r="BV240" s="129">
        <f t="shared" ref="BV240" si="3365">N240/N250</f>
        <v>8.8285229202037352E-2</v>
      </c>
      <c r="BW240" s="130">
        <f t="shared" ref="BW240" si="3366">O240/O250</f>
        <v>6.2221192283181737E-2</v>
      </c>
      <c r="BX240" s="125">
        <f t="shared" ref="BX240" si="3367">P240/P250</f>
        <v>7.7100761643151453E-2</v>
      </c>
      <c r="BY240" s="126">
        <f t="shared" ref="BY240" si="3368">Q240/Q250</f>
        <v>7.2643815796038513E-2</v>
      </c>
      <c r="BZ240" s="127">
        <f t="shared" ref="BZ240" si="3369">R240/R250</f>
        <v>6.4774892208964208E-2</v>
      </c>
      <c r="CA240" s="128">
        <f t="shared" ref="CA240" si="3370">S240/S250</f>
        <v>8.1746173015307941E-2</v>
      </c>
      <c r="CB240" s="125">
        <f t="shared" ref="CB240" si="3371">T240/T250</f>
        <v>0.12626910958104795</v>
      </c>
      <c r="CC240" s="126">
        <f t="shared" ref="CC240" si="3372">U240/U250</f>
        <v>3.8203309692671397E-2</v>
      </c>
      <c r="CD240" s="127">
        <f t="shared" ref="CD240" si="3373">V240/V250</f>
        <v>9.2552236892706058E-2</v>
      </c>
      <c r="CE240" s="128">
        <f t="shared" ref="CE240" si="3374">W240/W250</f>
        <v>5.9316826314838242E-2</v>
      </c>
      <c r="CF240" s="125">
        <f t="shared" ref="CF240" si="3375">X240/X250</f>
        <v>0.11772048379460251</v>
      </c>
      <c r="CG240" s="126">
        <f t="shared" ref="CG240" si="3376">Y240/Y250</f>
        <v>4.9962459900348102E-2</v>
      </c>
      <c r="CH240" s="127">
        <f t="shared" ref="CH240" si="3377">Z240/Z250</f>
        <v>7.8816851981164171E-2</v>
      </c>
      <c r="CI240" s="125">
        <f t="shared" ref="CI240" si="3378">AA240/AA250</f>
        <v>8.5866113667293117E-2</v>
      </c>
      <c r="CJ240" s="131">
        <f t="shared" ref="CJ240" si="3379">AB240/AB250</f>
        <v>8.3271874397868539E-2</v>
      </c>
      <c r="CK240" s="132">
        <f t="shared" ref="CK240" si="3380">AC240/AC250</f>
        <v>7.3764572371814718E-2</v>
      </c>
    </row>
    <row r="241" spans="1:89">
      <c r="A241" s="133" t="s">
        <v>34</v>
      </c>
      <c r="B241" s="202">
        <v>2422</v>
      </c>
      <c r="C241" s="186">
        <v>4256</v>
      </c>
      <c r="D241" s="187">
        <v>1803</v>
      </c>
      <c r="E241" s="188">
        <v>1724</v>
      </c>
      <c r="F241" s="185">
        <v>754</v>
      </c>
      <c r="G241" s="189">
        <v>575</v>
      </c>
      <c r="H241" s="187">
        <v>2046</v>
      </c>
      <c r="I241" s="188">
        <v>4366</v>
      </c>
      <c r="J241" s="185">
        <v>622</v>
      </c>
      <c r="K241" s="186">
        <v>310</v>
      </c>
      <c r="L241" s="187">
        <v>1577</v>
      </c>
      <c r="M241" s="185">
        <v>1022</v>
      </c>
      <c r="N241" s="190">
        <v>2411</v>
      </c>
      <c r="O241" s="203">
        <v>2181</v>
      </c>
      <c r="P241" s="185">
        <v>1342</v>
      </c>
      <c r="Q241" s="186">
        <v>1731</v>
      </c>
      <c r="R241" s="187">
        <v>1447</v>
      </c>
      <c r="S241" s="188">
        <v>1955</v>
      </c>
      <c r="T241" s="185">
        <v>1047</v>
      </c>
      <c r="U241" s="189">
        <v>433</v>
      </c>
      <c r="V241" s="187">
        <v>2435</v>
      </c>
      <c r="W241" s="204">
        <v>1511</v>
      </c>
      <c r="X241" s="185">
        <v>2714</v>
      </c>
      <c r="Y241" s="189">
        <v>889</v>
      </c>
      <c r="Z241" s="187">
        <v>4220</v>
      </c>
      <c r="AA241" s="185">
        <v>5060</v>
      </c>
      <c r="AB241" s="168">
        <f t="shared" si="3080"/>
        <v>24840</v>
      </c>
      <c r="AC241" s="169">
        <f t="shared" si="2997"/>
        <v>26013</v>
      </c>
      <c r="BI241" s="133" t="s">
        <v>34</v>
      </c>
      <c r="BJ241" s="125">
        <f>B241/B250</f>
        <v>4.4008358317434361E-2</v>
      </c>
      <c r="BK241" s="126">
        <f t="shared" ref="BK241" si="3381">C241/C250</f>
        <v>0.13040014706783504</v>
      </c>
      <c r="BL241" s="127">
        <f t="shared" ref="BL241" si="3382">D241/D250</f>
        <v>8.0844767285445249E-2</v>
      </c>
      <c r="BM241" s="128">
        <f t="shared" ref="BM241" si="3383">E241/E250</f>
        <v>9.2404995444069243E-2</v>
      </c>
      <c r="BN241" s="125">
        <f t="shared" ref="BN241" si="3384">F241/F250</f>
        <v>7.7723945984949999E-2</v>
      </c>
      <c r="BO241" s="126">
        <f t="shared" ref="BO241" si="3385">G241/G250</f>
        <v>7.7222669889873752E-2</v>
      </c>
      <c r="BP241" s="127">
        <f t="shared" ref="BP241" si="3386">H241/H250</f>
        <v>8.2410279131590602E-2</v>
      </c>
      <c r="BQ241" s="128">
        <f t="shared" ref="BQ241" si="3387">I241/I250</f>
        <v>0.11783121474644428</v>
      </c>
      <c r="BR241" s="125">
        <f t="shared" ref="BR241" si="3388">J241/J250</f>
        <v>0.10506756756756756</v>
      </c>
      <c r="BS241" s="126">
        <f t="shared" ref="BS241" si="3389">K241/K250</f>
        <v>4.1959935029778017E-2</v>
      </c>
      <c r="BT241" s="127">
        <f t="shared" ref="BT241" si="3390">L241/L250</f>
        <v>0.14491821356368315</v>
      </c>
      <c r="BU241" s="125">
        <f t="shared" ref="BU241" si="3391">M241/M250</f>
        <v>4.8481973434535107E-2</v>
      </c>
      <c r="BV241" s="129">
        <f t="shared" ref="BV241" si="3392">N241/N250</f>
        <v>9.5194851344415049E-2</v>
      </c>
      <c r="BW241" s="130">
        <f t="shared" ref="BW241" si="3393">O241/O250</f>
        <v>6.3177104455130056E-2</v>
      </c>
      <c r="BX241" s="125">
        <f t="shared" ref="BX241" si="3394">P241/P250</f>
        <v>8.3780746660007496E-2</v>
      </c>
      <c r="BY241" s="126">
        <f t="shared" ref="BY241" si="3395">Q241/Q250</f>
        <v>8.6364316719054035E-2</v>
      </c>
      <c r="BZ241" s="127">
        <f t="shared" ref="BZ241" si="3396">R241/R250</f>
        <v>7.2545873859420434E-2</v>
      </c>
      <c r="CA241" s="128">
        <f t="shared" ref="CA241" si="3397">S241/S250</f>
        <v>8.6997152011391951E-2</v>
      </c>
      <c r="CB241" s="125">
        <f t="shared" ref="CB241" si="3398">T241/T250</f>
        <v>0.12218461897537636</v>
      </c>
      <c r="CC241" s="126">
        <f t="shared" ref="CC241" si="3399">U241/U250</f>
        <v>4.0945626477541373E-2</v>
      </c>
      <c r="CD241" s="127">
        <f t="shared" ref="CD241" si="3400">V241/V250</f>
        <v>0.10404648976626928</v>
      </c>
      <c r="CE241" s="128">
        <f t="shared" ref="CE241" si="3401">W241/W250</f>
        <v>5.4617748057111871E-2</v>
      </c>
      <c r="CF241" s="125">
        <f t="shared" ref="CF241" si="3402">X241/X250</f>
        <v>0.11681659708173718</v>
      </c>
      <c r="CG241" s="126">
        <f t="shared" ref="CG241" si="3403">Y241/Y250</f>
        <v>6.0678451982799808E-2</v>
      </c>
      <c r="CH241" s="127">
        <f t="shared" ref="CH241" si="3404">Z241/Z250</f>
        <v>7.5558181590302767E-2</v>
      </c>
      <c r="CI241" s="125">
        <f t="shared" ref="CI241" si="3405">AA241/AA250</f>
        <v>0.10930378242930897</v>
      </c>
      <c r="CJ241" s="131">
        <f t="shared" ref="CJ241" si="3406">AB241/AB250</f>
        <v>8.2521078753812122E-2</v>
      </c>
      <c r="CK241" s="132">
        <f t="shared" ref="CK241" si="3407">AC241/AC250</f>
        <v>8.6570621299707468E-2</v>
      </c>
    </row>
    <row r="242" spans="1:89">
      <c r="A242" s="142" t="s">
        <v>35</v>
      </c>
      <c r="B242" s="199">
        <v>2289</v>
      </c>
      <c r="C242" s="193">
        <v>4321</v>
      </c>
      <c r="D242" s="194">
        <v>1197</v>
      </c>
      <c r="E242" s="195">
        <v>1876</v>
      </c>
      <c r="F242" s="192">
        <v>497</v>
      </c>
      <c r="G242" s="196">
        <v>520</v>
      </c>
      <c r="H242" s="194">
        <v>1816</v>
      </c>
      <c r="I242" s="195">
        <v>3130</v>
      </c>
      <c r="J242" s="192">
        <v>408</v>
      </c>
      <c r="K242" s="193">
        <v>299</v>
      </c>
      <c r="L242" s="194">
        <v>1082</v>
      </c>
      <c r="M242" s="192">
        <v>947</v>
      </c>
      <c r="N242" s="197">
        <v>1869</v>
      </c>
      <c r="O242" s="200">
        <v>2057</v>
      </c>
      <c r="P242" s="192">
        <v>1129</v>
      </c>
      <c r="Q242" s="193">
        <v>1742</v>
      </c>
      <c r="R242" s="194">
        <v>1053</v>
      </c>
      <c r="S242" s="195">
        <v>1954</v>
      </c>
      <c r="T242" s="192">
        <v>834</v>
      </c>
      <c r="U242" s="196">
        <v>356</v>
      </c>
      <c r="V242" s="194">
        <v>2341</v>
      </c>
      <c r="W242" s="201">
        <v>1453</v>
      </c>
      <c r="X242" s="192">
        <v>2052</v>
      </c>
      <c r="Y242" s="196">
        <v>818</v>
      </c>
      <c r="Z242" s="194">
        <v>3560</v>
      </c>
      <c r="AA242" s="192">
        <v>4079</v>
      </c>
      <c r="AB242" s="168">
        <f t="shared" si="3080"/>
        <v>20127</v>
      </c>
      <c r="AC242" s="169">
        <f t="shared" si="2997"/>
        <v>23552</v>
      </c>
      <c r="BI242" s="142" t="s">
        <v>35</v>
      </c>
      <c r="BJ242" s="125">
        <f>B242/B250</f>
        <v>4.1591714363586808E-2</v>
      </c>
      <c r="BK242" s="126">
        <f t="shared" ref="BK242" si="3408">C242/C250</f>
        <v>0.13239169066732029</v>
      </c>
      <c r="BL242" s="127">
        <f t="shared" ref="BL242" si="3409">D242/D250</f>
        <v>5.3672316384180789E-2</v>
      </c>
      <c r="BM242" s="128">
        <f t="shared" ref="BM242" si="3410">E242/E250</f>
        <v>0.10055207160851155</v>
      </c>
      <c r="BN242" s="125">
        <f t="shared" ref="BN242" si="3411">F242/F250</f>
        <v>5.1231831769920626E-2</v>
      </c>
      <c r="BO242" s="126">
        <f t="shared" ref="BO242" si="3412">G242/G250</f>
        <v>6.9836153639538004E-2</v>
      </c>
      <c r="BP242" s="127">
        <f t="shared" ref="BP242" si="3413">H242/H250</f>
        <v>7.3146171506827243E-2</v>
      </c>
      <c r="BQ242" s="128">
        <f t="shared" ref="BQ242" si="3414">I242/I250</f>
        <v>8.4473591881898902E-2</v>
      </c>
      <c r="BR242" s="125">
        <f t="shared" ref="BR242" si="3415">J242/J250</f>
        <v>6.8918918918918923E-2</v>
      </c>
      <c r="BS242" s="126">
        <f t="shared" ref="BS242" si="3416">K242/K250</f>
        <v>4.047103410936654E-2</v>
      </c>
      <c r="BT242" s="127">
        <f t="shared" ref="BT242" si="3417">L242/L250</f>
        <v>9.9430251791950003E-2</v>
      </c>
      <c r="BU242" s="125">
        <f t="shared" ref="BU242" si="3418">M242/M250</f>
        <v>4.4924098671726753E-2</v>
      </c>
      <c r="BV242" s="129">
        <f t="shared" ref="BV242" si="3419">N242/N250</f>
        <v>7.3794764480593827E-2</v>
      </c>
      <c r="BW242" s="130">
        <f t="shared" ref="BW242" si="3420">O242/O250</f>
        <v>5.9585192051445454E-2</v>
      </c>
      <c r="BX242" s="125">
        <f t="shared" ref="BX242" si="3421">P242/P250</f>
        <v>7.0483206392808084E-2</v>
      </c>
      <c r="BY242" s="126">
        <f t="shared" ref="BY242" si="3422">Q242/Q250</f>
        <v>8.691313675597466E-2</v>
      </c>
      <c r="BZ242" s="127">
        <f t="shared" ref="BZ242" si="3423">R242/R250</f>
        <v>5.2792539857615561E-2</v>
      </c>
      <c r="CA242" s="128">
        <f t="shared" ref="CA242" si="3424">S242/S250</f>
        <v>8.6952652189391244E-2</v>
      </c>
      <c r="CB242" s="125">
        <f t="shared" ref="CB242" si="3425">T242/T250</f>
        <v>9.7327576146574862E-2</v>
      </c>
      <c r="CC242" s="126">
        <f t="shared" ref="CC242" si="3426">U242/U250</f>
        <v>3.366430260047281E-2</v>
      </c>
      <c r="CD242" s="127">
        <f t="shared" ref="CD242" si="3427">V242/V250</f>
        <v>0.10002991069521001</v>
      </c>
      <c r="CE242" s="128">
        <f t="shared" ref="CE242" si="3428">W242/W250</f>
        <v>5.252123621904934E-2</v>
      </c>
      <c r="CF242" s="125">
        <f t="shared" ref="CF242" si="3429">X242/X250</f>
        <v>8.8322644514268495E-2</v>
      </c>
      <c r="CG242" s="126">
        <f t="shared" ref="CG242" si="3430">Y242/Y250</f>
        <v>5.5832366391372602E-2</v>
      </c>
      <c r="CH242" s="127">
        <f t="shared" ref="CH242" si="3431">Z242/Z250</f>
        <v>6.3741025227838352E-2</v>
      </c>
      <c r="CI242" s="125">
        <f t="shared" ref="CI242" si="3432">AA242/AA250</f>
        <v>8.8112673622361914E-2</v>
      </c>
      <c r="CJ242" s="131">
        <f t="shared" ref="CJ242" si="3433">AB242/AB250</f>
        <v>6.6863999681077951E-2</v>
      </c>
      <c r="CK242" s="132">
        <f t="shared" ref="CK242" si="3434">AC242/AC250</f>
        <v>7.8380474103360256E-2</v>
      </c>
    </row>
    <row r="243" spans="1:89">
      <c r="A243" s="133" t="s">
        <v>36</v>
      </c>
      <c r="B243" s="202">
        <v>2073</v>
      </c>
      <c r="C243" s="186">
        <v>2994</v>
      </c>
      <c r="D243" s="187">
        <v>927</v>
      </c>
      <c r="E243" s="188">
        <v>1321</v>
      </c>
      <c r="F243" s="185">
        <v>313</v>
      </c>
      <c r="G243" s="189">
        <v>469</v>
      </c>
      <c r="H243" s="187">
        <v>1449</v>
      </c>
      <c r="I243" s="188">
        <v>2704</v>
      </c>
      <c r="J243" s="185">
        <v>223</v>
      </c>
      <c r="K243" s="186">
        <v>224</v>
      </c>
      <c r="L243" s="187">
        <v>659</v>
      </c>
      <c r="M243" s="185">
        <v>712</v>
      </c>
      <c r="N243" s="190">
        <v>1450</v>
      </c>
      <c r="O243" s="203">
        <v>1842</v>
      </c>
      <c r="P243" s="185">
        <v>788</v>
      </c>
      <c r="Q243" s="186">
        <v>1488</v>
      </c>
      <c r="R243" s="187">
        <v>1024</v>
      </c>
      <c r="S243" s="188">
        <v>1487</v>
      </c>
      <c r="T243" s="185">
        <v>570</v>
      </c>
      <c r="U243" s="189">
        <v>402</v>
      </c>
      <c r="V243" s="187">
        <v>2213</v>
      </c>
      <c r="W243" s="204">
        <v>1223</v>
      </c>
      <c r="X243" s="185">
        <v>1524</v>
      </c>
      <c r="Y243" s="189">
        <v>746</v>
      </c>
      <c r="Z243" s="187">
        <v>2778</v>
      </c>
      <c r="AA243" s="185">
        <v>2790</v>
      </c>
      <c r="AB243" s="168">
        <f t="shared" si="3080"/>
        <v>15991</v>
      </c>
      <c r="AC243" s="169">
        <f t="shared" si="2997"/>
        <v>18402</v>
      </c>
      <c r="BI243" s="133" t="s">
        <v>36</v>
      </c>
      <c r="BJ243" s="125">
        <f>B243/B250</f>
        <v>3.7666939220496048E-2</v>
      </c>
      <c r="BK243" s="126">
        <f t="shared" ref="BK243" si="3435">C243/C250</f>
        <v>9.1733562105521166E-2</v>
      </c>
      <c r="BL243" s="127">
        <f t="shared" ref="BL243" si="3436">D243/D250</f>
        <v>4.1565778853914444E-2</v>
      </c>
      <c r="BM243" s="128">
        <f t="shared" ref="BM243" si="3437">E243/E250</f>
        <v>7.0804523771238678E-2</v>
      </c>
      <c r="BN243" s="125">
        <f t="shared" ref="BN243" si="3438">F243/F250</f>
        <v>3.2264714977837339E-2</v>
      </c>
      <c r="BO243" s="126">
        <f t="shared" ref="BO243" si="3439">G243/G250</f>
        <v>6.2986838571044854E-2</v>
      </c>
      <c r="BP243" s="127">
        <f t="shared" ref="BP243" si="3440">H243/H250</f>
        <v>5.8363878036009183E-2</v>
      </c>
      <c r="BQ243" s="128">
        <f t="shared" ref="BQ243" si="3441">I243/I250</f>
        <v>7.2976547108196371E-2</v>
      </c>
      <c r="BR243" s="125">
        <f t="shared" ref="BR243" si="3442">J243/J250</f>
        <v>3.7668918918918916E-2</v>
      </c>
      <c r="BS243" s="126">
        <f t="shared" ref="BS243" si="3443">K243/K250</f>
        <v>3.0319436924742826E-2</v>
      </c>
      <c r="BT243" s="127">
        <f t="shared" ref="BT243" si="3444">L243/L250</f>
        <v>6.0558720823378057E-2</v>
      </c>
      <c r="BU243" s="125">
        <f t="shared" ref="BU243" si="3445">M243/M250</f>
        <v>3.3776091081593927E-2</v>
      </c>
      <c r="BV243" s="129">
        <f t="shared" ref="BV243" si="3446">N243/N250</f>
        <v>5.7251154893986654E-2</v>
      </c>
      <c r="BW243" s="130">
        <f t="shared" ref="BW243" si="3447">O243/O250</f>
        <v>5.3357279416024563E-2</v>
      </c>
      <c r="BX243" s="125">
        <f t="shared" ref="BX243" si="3448">P243/P250</f>
        <v>4.9194656011986512E-2</v>
      </c>
      <c r="BY243" s="126">
        <f t="shared" ref="BY243" si="3449">Q243/Q250</f>
        <v>7.4240383176171237E-2</v>
      </c>
      <c r="BZ243" s="127">
        <f t="shared" ref="BZ243" si="3450">R243/R250</f>
        <v>5.1338614258497943E-2</v>
      </c>
      <c r="CA243" s="128">
        <f t="shared" ref="CA243" si="3451">S243/S250</f>
        <v>6.6171235315058738E-2</v>
      </c>
      <c r="CB243" s="125">
        <f t="shared" ref="CB243" si="3452">T243/T250</f>
        <v>6.6518847006651879E-2</v>
      </c>
      <c r="CC243" s="126">
        <f t="shared" ref="CC243" si="3453">U243/U250</f>
        <v>3.8014184397163121E-2</v>
      </c>
      <c r="CD243" s="127">
        <f t="shared" ref="CD243" si="3454">V243/V250</f>
        <v>9.4560526428235703E-2</v>
      </c>
      <c r="CE243" s="128">
        <f t="shared" ref="CE243" si="3455">W243/W250</f>
        <v>4.4207482378456536E-2</v>
      </c>
      <c r="CF243" s="125">
        <f t="shared" ref="CF243" si="3456">X243/X250</f>
        <v>6.5596350019369004E-2</v>
      </c>
      <c r="CG243" s="126">
        <f t="shared" ref="CG243" si="3457">Y243/Y250</f>
        <v>5.0918026073305575E-2</v>
      </c>
      <c r="CH243" s="127">
        <f t="shared" ref="CH243" si="3458">Z243/Z250</f>
        <v>4.9739485416554763E-2</v>
      </c>
      <c r="CI243" s="125">
        <f t="shared" ref="CI243" si="3459">AA243/AA250</f>
        <v>6.0268291102326482E-2</v>
      </c>
      <c r="CJ243" s="131">
        <f t="shared" ref="CJ243" si="3460">AB243/AB250</f>
        <v>5.3123774973921477E-2</v>
      </c>
      <c r="CK243" s="132">
        <f t="shared" ref="CK243" si="3461">AC243/AC250</f>
        <v>6.1241401343836425E-2</v>
      </c>
    </row>
    <row r="244" spans="1:89">
      <c r="A244" s="142" t="s">
        <v>37</v>
      </c>
      <c r="B244" s="199">
        <v>184</v>
      </c>
      <c r="C244" s="193">
        <v>2075</v>
      </c>
      <c r="D244" s="194">
        <v>205</v>
      </c>
      <c r="E244" s="195">
        <v>920</v>
      </c>
      <c r="F244" s="192">
        <v>88</v>
      </c>
      <c r="G244" s="196">
        <v>289</v>
      </c>
      <c r="H244" s="194">
        <v>444</v>
      </c>
      <c r="I244" s="195">
        <v>2065</v>
      </c>
      <c r="J244" s="192">
        <v>95</v>
      </c>
      <c r="K244" s="193">
        <v>134</v>
      </c>
      <c r="L244" s="194">
        <v>306</v>
      </c>
      <c r="M244" s="192">
        <v>481</v>
      </c>
      <c r="N244" s="197">
        <v>778</v>
      </c>
      <c r="O244" s="200">
        <v>1253</v>
      </c>
      <c r="P244" s="192">
        <v>521</v>
      </c>
      <c r="Q244" s="193">
        <v>1066</v>
      </c>
      <c r="R244" s="194">
        <v>642</v>
      </c>
      <c r="S244" s="195">
        <v>849</v>
      </c>
      <c r="T244" s="192">
        <v>481</v>
      </c>
      <c r="U244" s="196">
        <v>256</v>
      </c>
      <c r="V244" s="194">
        <v>1796</v>
      </c>
      <c r="W244" s="201">
        <v>911</v>
      </c>
      <c r="X244" s="192">
        <v>914</v>
      </c>
      <c r="Y244" s="196">
        <v>665</v>
      </c>
      <c r="Z244" s="194">
        <v>1793</v>
      </c>
      <c r="AA244" s="192">
        <v>2378</v>
      </c>
      <c r="AB244" s="168">
        <f t="shared" si="3080"/>
        <v>8247</v>
      </c>
      <c r="AC244" s="169">
        <f t="shared" si="2997"/>
        <v>13342</v>
      </c>
      <c r="BI244" s="142" t="s">
        <v>37</v>
      </c>
      <c r="BJ244" s="125">
        <f>B244/B250</f>
        <v>3.343326973743981E-3</v>
      </c>
      <c r="BK244" s="126">
        <f t="shared" ref="BK244" si="3462">C244/C250</f>
        <v>6.3576199522029531E-2</v>
      </c>
      <c r="BL244" s="127">
        <f t="shared" ref="BL244" si="3463">D244/D250</f>
        <v>9.1920007174244468E-3</v>
      </c>
      <c r="BM244" s="128">
        <f t="shared" ref="BM244" si="3464">E244/E250</f>
        <v>4.9311250468992873E-2</v>
      </c>
      <c r="BN244" s="125">
        <f t="shared" ref="BN244" si="3465">F244/F250</f>
        <v>9.0712297701267906E-3</v>
      </c>
      <c r="BO244" s="126">
        <f t="shared" ref="BO244" si="3466">G244/G250</f>
        <v>3.8812785388127852E-2</v>
      </c>
      <c r="BP244" s="127">
        <f t="shared" ref="BP244" si="3467">H244/H250</f>
        <v>1.7883755588673621E-2</v>
      </c>
      <c r="BQ244" s="128">
        <f t="shared" ref="BQ244" si="3468">I244/I250</f>
        <v>5.5730979947642569E-2</v>
      </c>
      <c r="BR244" s="125">
        <f t="shared" ref="BR244" si="3469">J244/J250</f>
        <v>1.6047297297297296E-2</v>
      </c>
      <c r="BS244" s="126">
        <f t="shared" ref="BS244" si="3470">K244/K250</f>
        <v>1.813752030319437E-2</v>
      </c>
      <c r="BT244" s="127">
        <f t="shared" ref="BT244" si="3471">L244/L250</f>
        <v>2.8119830913435031E-2</v>
      </c>
      <c r="BU244" s="125">
        <f t="shared" ref="BU244" si="3472">M244/M250</f>
        <v>2.2817836812144214E-2</v>
      </c>
      <c r="BV244" s="129">
        <f t="shared" ref="BV244" si="3473">N244/N250</f>
        <v>3.0718205867256286E-2</v>
      </c>
      <c r="BW244" s="130">
        <f t="shared" ref="BW244" si="3474">O244/O250</f>
        <v>3.6295695498522684E-2</v>
      </c>
      <c r="BX244" s="125">
        <f t="shared" ref="BX244" si="3475">P244/P250</f>
        <v>3.2525908353102762E-2</v>
      </c>
      <c r="BY244" s="126">
        <f t="shared" ref="BY244" si="3476">Q244/Q250</f>
        <v>5.3185650850671055E-2</v>
      </c>
      <c r="BZ244" s="127">
        <f t="shared" ref="BZ244" si="3477">R244/R250</f>
        <v>3.2186904642534847E-2</v>
      </c>
      <c r="CA244" s="128">
        <f t="shared" ref="CA244" si="3478">S244/S250</f>
        <v>3.7780348878604486E-2</v>
      </c>
      <c r="CB244" s="125">
        <f t="shared" ref="CB244" si="3479">T244/T250</f>
        <v>5.6132570895086942E-2</v>
      </c>
      <c r="CC244" s="126">
        <f t="shared" ref="CC244" si="3480">U244/U250</f>
        <v>2.4208037825059103E-2</v>
      </c>
      <c r="CD244" s="127">
        <f t="shared" ref="CD244" si="3481">V244/V250</f>
        <v>7.6742297995983422E-2</v>
      </c>
      <c r="CE244" s="128">
        <f t="shared" ref="CE244" si="3482">W244/W250</f>
        <v>3.292969455991325E-2</v>
      </c>
      <c r="CF244" s="125">
        <f t="shared" ref="CF244" si="3483">X244/X250</f>
        <v>3.9340593121852535E-2</v>
      </c>
      <c r="CG244" s="126">
        <f t="shared" ref="CG244" si="3484">Y244/Y250</f>
        <v>4.5389393215480175E-2</v>
      </c>
      <c r="CH244" s="127">
        <f t="shared" ref="CH244" si="3485">Z244/Z250</f>
        <v>3.2103274784694991E-2</v>
      </c>
      <c r="CI244" s="125">
        <f t="shared" ref="CI244" si="3486">AA244/AA250</f>
        <v>5.1368457434169311E-2</v>
      </c>
      <c r="CJ244" s="131">
        <f t="shared" ref="CJ244" si="3487">AB244/AB250</f>
        <v>2.7397396798819987E-2</v>
      </c>
      <c r="CK244" s="132">
        <f t="shared" ref="CK244" si="3488">AC244/AC250</f>
        <v>4.4401846360692616E-2</v>
      </c>
    </row>
    <row r="245" spans="1:89">
      <c r="A245" s="133" t="s">
        <v>38</v>
      </c>
      <c r="B245" s="202">
        <v>0</v>
      </c>
      <c r="C245" s="186">
        <v>1134</v>
      </c>
      <c r="D245" s="187">
        <v>6</v>
      </c>
      <c r="E245" s="188">
        <v>567</v>
      </c>
      <c r="F245" s="185">
        <v>4</v>
      </c>
      <c r="G245" s="189">
        <v>197</v>
      </c>
      <c r="H245" s="187">
        <v>32</v>
      </c>
      <c r="I245" s="188">
        <v>1101</v>
      </c>
      <c r="J245" s="185">
        <v>39</v>
      </c>
      <c r="K245" s="186">
        <v>63</v>
      </c>
      <c r="L245" s="187">
        <v>77</v>
      </c>
      <c r="M245" s="185">
        <v>140</v>
      </c>
      <c r="N245" s="190">
        <v>118</v>
      </c>
      <c r="O245" s="203">
        <v>285</v>
      </c>
      <c r="P245" s="185">
        <v>154</v>
      </c>
      <c r="Q245" s="186">
        <v>211</v>
      </c>
      <c r="R245" s="187">
        <v>141</v>
      </c>
      <c r="S245" s="188">
        <v>152</v>
      </c>
      <c r="T245" s="185">
        <v>77</v>
      </c>
      <c r="U245" s="189">
        <v>10</v>
      </c>
      <c r="V245" s="187">
        <v>235</v>
      </c>
      <c r="W245" s="204">
        <v>52</v>
      </c>
      <c r="X245" s="185">
        <v>191</v>
      </c>
      <c r="Y245" s="189">
        <v>40</v>
      </c>
      <c r="Z245" s="187">
        <v>87</v>
      </c>
      <c r="AA245" s="185">
        <v>373</v>
      </c>
      <c r="AB245" s="168">
        <f t="shared" si="3080"/>
        <v>1161</v>
      </c>
      <c r="AC245" s="169">
        <f t="shared" si="2997"/>
        <v>4325</v>
      </c>
      <c r="BI245" s="133" t="s">
        <v>38</v>
      </c>
      <c r="BJ245" s="125">
        <f>B245/B250</f>
        <v>0</v>
      </c>
      <c r="BK245" s="126">
        <f t="shared" ref="BK245" si="3489">C245/C250</f>
        <v>3.4744776027942889E-2</v>
      </c>
      <c r="BL245" s="127">
        <f t="shared" ref="BL245" si="3490">D245/D250</f>
        <v>2.6903416733925207E-4</v>
      </c>
      <c r="BM245" s="128">
        <f t="shared" ref="BM245" si="3491">E245/E250</f>
        <v>3.0390738060781478E-2</v>
      </c>
      <c r="BN245" s="125">
        <f t="shared" ref="BN245" si="3492">F245/F250</f>
        <v>4.1232862591485413E-4</v>
      </c>
      <c r="BO245" s="126">
        <f t="shared" ref="BO245" si="3493">G245/G250</f>
        <v>2.6457158205748052E-2</v>
      </c>
      <c r="BP245" s="127">
        <f t="shared" ref="BP245" si="3494">H245/H250</f>
        <v>1.2889193217062069E-3</v>
      </c>
      <c r="BQ245" s="128">
        <f t="shared" ref="BQ245" si="3495">I245/I250</f>
        <v>2.9714193182738241E-2</v>
      </c>
      <c r="BR245" s="125">
        <f t="shared" ref="BR245" si="3496">J245/J250</f>
        <v>6.5878378378378382E-3</v>
      </c>
      <c r="BS245" s="126">
        <f t="shared" ref="BS245" si="3497">K245/K250</f>
        <v>8.5273416350839203E-3</v>
      </c>
      <c r="BT245" s="127">
        <f t="shared" ref="BT245" si="3498">L245/L250</f>
        <v>7.0759051644918216E-3</v>
      </c>
      <c r="BU245" s="125">
        <f t="shared" ref="BU245" si="3499">M245/M250</f>
        <v>6.6413662239089184E-3</v>
      </c>
      <c r="BV245" s="129">
        <f t="shared" ref="BV245" si="3500">N245/N250</f>
        <v>4.6590595017175348E-3</v>
      </c>
      <c r="BW245" s="130">
        <f t="shared" ref="BW245" si="3501">O245/O250</f>
        <v>8.2556051213718788E-3</v>
      </c>
      <c r="BX245" s="125">
        <f t="shared" ref="BX245" si="3502">P245/P250</f>
        <v>9.61418404295168E-3</v>
      </c>
      <c r="BY245" s="126">
        <f t="shared" ref="BY245" si="3503">Q245/Q250</f>
        <v>1.0527366162750088E-2</v>
      </c>
      <c r="BZ245" s="127">
        <f t="shared" ref="BZ245" si="3504">R245/R250</f>
        <v>7.0690865336408299E-3</v>
      </c>
      <c r="CA245" s="128">
        <f t="shared" ref="CA245" si="3505">S245/S250</f>
        <v>6.7639729441082239E-3</v>
      </c>
      <c r="CB245" s="125">
        <f t="shared" ref="CB245" si="3506">T245/T250</f>
        <v>8.9858793324775355E-3</v>
      </c>
      <c r="CC245" s="126">
        <f t="shared" ref="CC245" si="3507">U245/U250</f>
        <v>9.4562647754137111E-4</v>
      </c>
      <c r="CD245" s="127">
        <f t="shared" ref="CD245" si="3508">V245/V250</f>
        <v>1.0041447677648165E-2</v>
      </c>
      <c r="CE245" s="128">
        <f t="shared" ref="CE245" si="3509">W245/W250</f>
        <v>1.8796313030905475E-3</v>
      </c>
      <c r="CF245" s="125">
        <f t="shared" ref="CF245" si="3510">X245/X250</f>
        <v>8.2210648646322045E-3</v>
      </c>
      <c r="CG245" s="126">
        <f t="shared" ref="CG245" si="3511">Y245/Y250</f>
        <v>2.7301890655927921E-3</v>
      </c>
      <c r="CH245" s="127">
        <f t="shared" ref="CH245" si="3512">Z245/Z250</f>
        <v>1.5577160659612183E-3</v>
      </c>
      <c r="CI245" s="125">
        <f t="shared" ref="CI245" si="3513">AA245/AA250</f>
        <v>8.0573736850063724E-3</v>
      </c>
      <c r="CJ245" s="131">
        <f t="shared" ref="CJ245" si="3514">AB245/AB250</f>
        <v>3.8569634634933922E-3</v>
      </c>
      <c r="CK245" s="132">
        <f t="shared" ref="CK245" si="3515">AC245/AC250</f>
        <v>1.4393493142706909E-2</v>
      </c>
    </row>
    <row r="246" spans="1:89">
      <c r="A246" s="142" t="s">
        <v>39</v>
      </c>
      <c r="B246" s="199">
        <v>0</v>
      </c>
      <c r="C246" s="193">
        <v>89</v>
      </c>
      <c r="D246" s="194">
        <v>0</v>
      </c>
      <c r="E246" s="195">
        <v>52</v>
      </c>
      <c r="F246" s="192">
        <v>0</v>
      </c>
      <c r="G246" s="196">
        <v>0</v>
      </c>
      <c r="H246" s="194">
        <v>0</v>
      </c>
      <c r="I246" s="195">
        <v>0</v>
      </c>
      <c r="J246" s="192">
        <v>0</v>
      </c>
      <c r="K246" s="196">
        <v>0</v>
      </c>
      <c r="L246" s="194">
        <v>0</v>
      </c>
      <c r="M246" s="192">
        <v>0</v>
      </c>
      <c r="N246" s="197">
        <v>0</v>
      </c>
      <c r="O246" s="200">
        <v>0</v>
      </c>
      <c r="P246" s="192">
        <v>0</v>
      </c>
      <c r="Q246" s="196">
        <v>0</v>
      </c>
      <c r="R246" s="194">
        <v>0</v>
      </c>
      <c r="S246" s="195">
        <v>0</v>
      </c>
      <c r="T246" s="192">
        <v>0</v>
      </c>
      <c r="U246" s="196">
        <v>0</v>
      </c>
      <c r="V246" s="194">
        <v>0</v>
      </c>
      <c r="W246" s="195">
        <v>0</v>
      </c>
      <c r="X246" s="192">
        <v>0</v>
      </c>
      <c r="Y246" s="196">
        <v>0</v>
      </c>
      <c r="Z246" s="194">
        <v>0</v>
      </c>
      <c r="AA246" s="192">
        <v>0</v>
      </c>
      <c r="AB246" s="168">
        <f t="shared" si="3080"/>
        <v>0</v>
      </c>
      <c r="AC246" s="169">
        <f t="shared" si="2997"/>
        <v>141</v>
      </c>
      <c r="BI246" s="142" t="s">
        <v>39</v>
      </c>
      <c r="BJ246" s="125">
        <f>B246/B250</f>
        <v>0</v>
      </c>
      <c r="BK246" s="126">
        <f t="shared" ref="BK246" si="3516">C246/C250</f>
        <v>2.7268827746798211E-3</v>
      </c>
      <c r="BL246" s="127">
        <f t="shared" ref="BL246" si="3517">D246/D250</f>
        <v>0</v>
      </c>
      <c r="BM246" s="128">
        <f t="shared" ref="BM246" si="3518">E246/E250</f>
        <v>2.7871576352039447E-3</v>
      </c>
      <c r="BN246" s="125">
        <f t="shared" ref="BN246" si="3519">F246/F250</f>
        <v>0</v>
      </c>
      <c r="BO246" s="126">
        <f t="shared" ref="BO246" si="3520">G246/G250</f>
        <v>0</v>
      </c>
      <c r="BP246" s="127">
        <f t="shared" ref="BP246" si="3521">H246/H250</f>
        <v>0</v>
      </c>
      <c r="BQ246" s="128">
        <f t="shared" ref="BQ246" si="3522">I246/I250</f>
        <v>0</v>
      </c>
      <c r="BR246" s="125">
        <f t="shared" ref="BR246" si="3523">J246/J250</f>
        <v>0</v>
      </c>
      <c r="BS246" s="126">
        <f t="shared" ref="BS246" si="3524">K246/K250</f>
        <v>0</v>
      </c>
      <c r="BT246" s="127">
        <f t="shared" ref="BT246" si="3525">L246/L250</f>
        <v>0</v>
      </c>
      <c r="BU246" s="125">
        <f t="shared" ref="BU246" si="3526">M246/M250</f>
        <v>0</v>
      </c>
      <c r="BV246" s="129">
        <f t="shared" ref="BV246" si="3527">N246/N250</f>
        <v>0</v>
      </c>
      <c r="BW246" s="130">
        <f t="shared" ref="BW246" si="3528">O246/O250</f>
        <v>0</v>
      </c>
      <c r="BX246" s="125">
        <f t="shared" ref="BX246" si="3529">P246/P250</f>
        <v>0</v>
      </c>
      <c r="BY246" s="126">
        <f t="shared" ref="BY246" si="3530">Q246/Q250</f>
        <v>0</v>
      </c>
      <c r="BZ246" s="127">
        <f t="shared" ref="BZ246" si="3531">R246/R250</f>
        <v>0</v>
      </c>
      <c r="CA246" s="128">
        <f t="shared" ref="CA246" si="3532">S246/S250</f>
        <v>0</v>
      </c>
      <c r="CB246" s="125">
        <f t="shared" ref="CB246" si="3533">T246/T250</f>
        <v>0</v>
      </c>
      <c r="CC246" s="126">
        <f t="shared" ref="CC246" si="3534">U246/U250</f>
        <v>0</v>
      </c>
      <c r="CD246" s="127">
        <f t="shared" ref="CD246" si="3535">V246/V250</f>
        <v>0</v>
      </c>
      <c r="CE246" s="128">
        <f t="shared" ref="CE246" si="3536">W246/W250</f>
        <v>0</v>
      </c>
      <c r="CF246" s="125">
        <f t="shared" ref="CF246" si="3537">X246/X250</f>
        <v>0</v>
      </c>
      <c r="CG246" s="126">
        <f t="shared" ref="CG246" si="3538">Y246/Y250</f>
        <v>0</v>
      </c>
      <c r="CH246" s="127">
        <f t="shared" ref="CH246" si="3539">Z246/Z250</f>
        <v>0</v>
      </c>
      <c r="CI246" s="125">
        <f t="shared" ref="CI246" si="3540">AA246/AA250</f>
        <v>0</v>
      </c>
      <c r="CJ246" s="131">
        <f t="shared" ref="CJ246" si="3541">AB246/AB250</f>
        <v>0</v>
      </c>
      <c r="CK246" s="132">
        <f t="shared" ref="CK246" si="3542">AC246/AC250</f>
        <v>4.6924451632871075E-4</v>
      </c>
    </row>
    <row r="247" spans="1:89">
      <c r="A247" s="133" t="s">
        <v>40</v>
      </c>
      <c r="B247" s="57">
        <v>0</v>
      </c>
      <c r="C247" s="58">
        <v>0</v>
      </c>
      <c r="D247" s="135">
        <v>0</v>
      </c>
      <c r="E247" s="136">
        <v>0</v>
      </c>
      <c r="F247" s="134">
        <v>0</v>
      </c>
      <c r="G247" s="137">
        <v>0</v>
      </c>
      <c r="H247" s="135">
        <v>0</v>
      </c>
      <c r="I247" s="136">
        <v>0</v>
      </c>
      <c r="J247" s="134">
        <v>0</v>
      </c>
      <c r="K247" s="137">
        <v>0</v>
      </c>
      <c r="L247" s="135">
        <v>0</v>
      </c>
      <c r="M247" s="134">
        <v>0</v>
      </c>
      <c r="N247" s="138">
        <v>0</v>
      </c>
      <c r="O247" s="139">
        <v>0</v>
      </c>
      <c r="P247" s="134">
        <v>0</v>
      </c>
      <c r="Q247" s="137">
        <v>0</v>
      </c>
      <c r="R247" s="135">
        <v>0</v>
      </c>
      <c r="S247" s="136">
        <v>0</v>
      </c>
      <c r="T247" s="134">
        <v>0</v>
      </c>
      <c r="U247" s="137">
        <v>0</v>
      </c>
      <c r="V247" s="135">
        <v>0</v>
      </c>
      <c r="W247" s="136">
        <v>0</v>
      </c>
      <c r="X247" s="134">
        <v>0</v>
      </c>
      <c r="Y247" s="137">
        <v>0</v>
      </c>
      <c r="Z247" s="140">
        <v>0</v>
      </c>
      <c r="AA247" s="141">
        <v>0</v>
      </c>
      <c r="AB247" s="168"/>
      <c r="AC247" s="169"/>
      <c r="BI247" s="133" t="s">
        <v>40</v>
      </c>
      <c r="BJ247" s="125">
        <f>B247/B250</f>
        <v>0</v>
      </c>
      <c r="BK247" s="126">
        <f t="shared" ref="BK247" si="3543">C247/C250</f>
        <v>0</v>
      </c>
      <c r="BL247" s="127">
        <f t="shared" ref="BL247" si="3544">D247/D250</f>
        <v>0</v>
      </c>
      <c r="BM247" s="128">
        <f t="shared" ref="BM247" si="3545">E247/E250</f>
        <v>0</v>
      </c>
      <c r="BN247" s="125">
        <f t="shared" ref="BN247" si="3546">F247/F250</f>
        <v>0</v>
      </c>
      <c r="BO247" s="126">
        <f t="shared" ref="BO247" si="3547">G247/G250</f>
        <v>0</v>
      </c>
      <c r="BP247" s="127">
        <f t="shared" ref="BP247" si="3548">H247/H250</f>
        <v>0</v>
      </c>
      <c r="BQ247" s="128">
        <f t="shared" ref="BQ247" si="3549">I247/I250</f>
        <v>0</v>
      </c>
      <c r="BR247" s="125">
        <f t="shared" ref="BR247" si="3550">J247/J250</f>
        <v>0</v>
      </c>
      <c r="BS247" s="126">
        <f t="shared" ref="BS247" si="3551">K247/K250</f>
        <v>0</v>
      </c>
      <c r="BT247" s="127">
        <f t="shared" ref="BT247" si="3552">L247/L250</f>
        <v>0</v>
      </c>
      <c r="BU247" s="125">
        <f t="shared" ref="BU247" si="3553">M247/M250</f>
        <v>0</v>
      </c>
      <c r="BV247" s="129">
        <f t="shared" ref="BV247" si="3554">N247/N250</f>
        <v>0</v>
      </c>
      <c r="BW247" s="130">
        <f t="shared" ref="BW247" si="3555">O247/O250</f>
        <v>0</v>
      </c>
      <c r="BX247" s="125">
        <f t="shared" ref="BX247" si="3556">P247/P250</f>
        <v>0</v>
      </c>
      <c r="BY247" s="126">
        <f t="shared" ref="BY247" si="3557">Q247/Q250</f>
        <v>0</v>
      </c>
      <c r="BZ247" s="127">
        <f t="shared" ref="BZ247" si="3558">R247/R250</f>
        <v>0</v>
      </c>
      <c r="CA247" s="128">
        <f t="shared" ref="CA247" si="3559">S247/S250</f>
        <v>0</v>
      </c>
      <c r="CB247" s="125">
        <f t="shared" ref="CB247" si="3560">T247/T250</f>
        <v>0</v>
      </c>
      <c r="CC247" s="126">
        <f t="shared" ref="CC247" si="3561">U247/U250</f>
        <v>0</v>
      </c>
      <c r="CD247" s="127">
        <f t="shared" ref="CD247" si="3562">V247/V250</f>
        <v>0</v>
      </c>
      <c r="CE247" s="128">
        <f t="shared" ref="CE247" si="3563">W247/W250</f>
        <v>0</v>
      </c>
      <c r="CF247" s="125">
        <f t="shared" ref="CF247" si="3564">X247/X250</f>
        <v>0</v>
      </c>
      <c r="CG247" s="126">
        <f t="shared" ref="CG247" si="3565">Y247/Y250</f>
        <v>0</v>
      </c>
      <c r="CH247" s="127">
        <f t="shared" ref="CH247" si="3566">Z247/Z250</f>
        <v>0</v>
      </c>
      <c r="CI247" s="125">
        <f t="shared" ref="CI247" si="3567">AA247/AA250</f>
        <v>0</v>
      </c>
      <c r="CJ247" s="131">
        <f t="shared" ref="CJ247" si="3568">AB247/AB250</f>
        <v>0</v>
      </c>
      <c r="CK247" s="132">
        <f t="shared" ref="CK247" si="3569">AC247/AC250</f>
        <v>0</v>
      </c>
    </row>
    <row r="248" spans="1:89">
      <c r="A248" s="142" t="s">
        <v>41</v>
      </c>
      <c r="B248" s="55"/>
      <c r="C248" s="56"/>
      <c r="D248" s="148"/>
      <c r="E248" s="145"/>
      <c r="F248" s="146"/>
      <c r="G248" s="147"/>
      <c r="H248" s="148"/>
      <c r="I248" s="145"/>
      <c r="J248" s="146"/>
      <c r="K248" s="147"/>
      <c r="L248" s="148"/>
      <c r="M248" s="146"/>
      <c r="N248" s="150"/>
      <c r="O248" s="149"/>
      <c r="P248" s="146"/>
      <c r="Q248" s="147"/>
      <c r="R248" s="148"/>
      <c r="S248" s="145"/>
      <c r="T248" s="146"/>
      <c r="U248" s="147"/>
      <c r="V248" s="148"/>
      <c r="W248" s="145"/>
      <c r="X248" s="146"/>
      <c r="Y248" s="147"/>
      <c r="Z248" s="144"/>
      <c r="AA248" s="143"/>
      <c r="AB248" s="168"/>
      <c r="AC248" s="169"/>
      <c r="BI248" s="142" t="s">
        <v>41</v>
      </c>
      <c r="BJ248" s="125">
        <f>B248/B250</f>
        <v>0</v>
      </c>
      <c r="BK248" s="126">
        <f t="shared" ref="BK248" si="3570">C248/C250</f>
        <v>0</v>
      </c>
      <c r="BL248" s="127">
        <f t="shared" ref="BL248" si="3571">D248/D250</f>
        <v>0</v>
      </c>
      <c r="BM248" s="128">
        <f t="shared" ref="BM248" si="3572">E248/E250</f>
        <v>0</v>
      </c>
      <c r="BN248" s="125">
        <f t="shared" ref="BN248" si="3573">F248/F250</f>
        <v>0</v>
      </c>
      <c r="BO248" s="126">
        <f t="shared" ref="BO248" si="3574">G248/G250</f>
        <v>0</v>
      </c>
      <c r="BP248" s="127">
        <f t="shared" ref="BP248" si="3575">H248/H250</f>
        <v>0</v>
      </c>
      <c r="BQ248" s="128">
        <f t="shared" ref="BQ248" si="3576">I248/I250</f>
        <v>0</v>
      </c>
      <c r="BR248" s="125">
        <f t="shared" ref="BR248" si="3577">J248/J250</f>
        <v>0</v>
      </c>
      <c r="BS248" s="126">
        <f t="shared" ref="BS248" si="3578">K248/K250</f>
        <v>0</v>
      </c>
      <c r="BT248" s="127">
        <f t="shared" ref="BT248" si="3579">L248/L250</f>
        <v>0</v>
      </c>
      <c r="BU248" s="125">
        <f t="shared" ref="BU248" si="3580">M248/M250</f>
        <v>0</v>
      </c>
      <c r="BV248" s="129">
        <f t="shared" ref="BV248" si="3581">N248/N250</f>
        <v>0</v>
      </c>
      <c r="BW248" s="130">
        <f t="shared" ref="BW248" si="3582">O248/O250</f>
        <v>0</v>
      </c>
      <c r="BX248" s="125">
        <f t="shared" ref="BX248" si="3583">P248/P250</f>
        <v>0</v>
      </c>
      <c r="BY248" s="126">
        <f t="shared" ref="BY248" si="3584">Q248/Q250</f>
        <v>0</v>
      </c>
      <c r="BZ248" s="127">
        <f t="shared" ref="BZ248" si="3585">R248/R250</f>
        <v>0</v>
      </c>
      <c r="CA248" s="128">
        <f t="shared" ref="CA248" si="3586">S248/S250</f>
        <v>0</v>
      </c>
      <c r="CB248" s="125">
        <f t="shared" ref="CB248" si="3587">T248/T250</f>
        <v>0</v>
      </c>
      <c r="CC248" s="126">
        <f t="shared" ref="CC248" si="3588">U248/U250</f>
        <v>0</v>
      </c>
      <c r="CD248" s="127">
        <f t="shared" ref="CD248" si="3589">V248/V250</f>
        <v>0</v>
      </c>
      <c r="CE248" s="128">
        <f t="shared" ref="CE248" si="3590">W248/W250</f>
        <v>0</v>
      </c>
      <c r="CF248" s="125">
        <f t="shared" ref="CF248" si="3591">X248/X250</f>
        <v>0</v>
      </c>
      <c r="CG248" s="126">
        <f t="shared" ref="CG248" si="3592">Y248/Y250</f>
        <v>0</v>
      </c>
      <c r="CH248" s="127">
        <f t="shared" ref="CH248" si="3593">Z248/Z250</f>
        <v>0</v>
      </c>
      <c r="CI248" s="125">
        <f t="shared" ref="CI248" si="3594">AA248/AA250</f>
        <v>0</v>
      </c>
      <c r="CJ248" s="131">
        <f t="shared" ref="CJ248" si="3595">AB248/AB250</f>
        <v>0</v>
      </c>
      <c r="CK248" s="132">
        <f t="shared" ref="CK248" si="3596">AC248/AC250</f>
        <v>0</v>
      </c>
    </row>
    <row r="249" spans="1:89" ht="14.1" thickBot="1">
      <c r="A249" s="133" t="s">
        <v>45</v>
      </c>
      <c r="B249" s="57"/>
      <c r="C249" s="58"/>
      <c r="D249" s="135"/>
      <c r="E249" s="136"/>
      <c r="F249" s="134"/>
      <c r="G249" s="137"/>
      <c r="H249" s="135"/>
      <c r="I249" s="136"/>
      <c r="J249" s="134"/>
      <c r="K249" s="137"/>
      <c r="L249" s="135"/>
      <c r="M249" s="134"/>
      <c r="N249" s="138"/>
      <c r="O249" s="139"/>
      <c r="P249" s="134"/>
      <c r="Q249" s="137"/>
      <c r="R249" s="135"/>
      <c r="S249" s="136"/>
      <c r="T249" s="134"/>
      <c r="U249" s="137"/>
      <c r="V249" s="135"/>
      <c r="W249" s="136"/>
      <c r="X249" s="134"/>
      <c r="Y249" s="137"/>
      <c r="Z249" s="140"/>
      <c r="AA249" s="141"/>
      <c r="AB249" s="168"/>
      <c r="AC249" s="169"/>
      <c r="BI249" s="133" t="s">
        <v>45</v>
      </c>
      <c r="BJ249" s="125">
        <f>B249/B250</f>
        <v>0</v>
      </c>
      <c r="BK249" s="126">
        <f t="shared" ref="BK249" si="3597">C249/C250</f>
        <v>0</v>
      </c>
      <c r="BL249" s="127">
        <f t="shared" ref="BL249" si="3598">D249/D250</f>
        <v>0</v>
      </c>
      <c r="BM249" s="128">
        <f t="shared" ref="BM249" si="3599">E249/E250</f>
        <v>0</v>
      </c>
      <c r="BN249" s="125">
        <f t="shared" ref="BN249" si="3600">F249/F250</f>
        <v>0</v>
      </c>
      <c r="BO249" s="126">
        <f t="shared" ref="BO249" si="3601">G249/G250</f>
        <v>0</v>
      </c>
      <c r="BP249" s="127">
        <f t="shared" ref="BP249" si="3602">H249/H250</f>
        <v>0</v>
      </c>
      <c r="BQ249" s="128">
        <f t="shared" ref="BQ249" si="3603">I249/I250</f>
        <v>0</v>
      </c>
      <c r="BR249" s="125">
        <f t="shared" ref="BR249" si="3604">J249/J250</f>
        <v>0</v>
      </c>
      <c r="BS249" s="126">
        <f t="shared" ref="BS249" si="3605">K249/K250</f>
        <v>0</v>
      </c>
      <c r="BT249" s="127">
        <f t="shared" ref="BT249" si="3606">L249/L250</f>
        <v>0</v>
      </c>
      <c r="BU249" s="125">
        <f t="shared" ref="BU249" si="3607">M249/M250</f>
        <v>0</v>
      </c>
      <c r="BV249" s="129">
        <f t="shared" ref="BV249" si="3608">N249/N250</f>
        <v>0</v>
      </c>
      <c r="BW249" s="130">
        <f t="shared" ref="BW249" si="3609">O249/O250</f>
        <v>0</v>
      </c>
      <c r="BX249" s="125">
        <f t="shared" ref="BX249" si="3610">P249/P250</f>
        <v>0</v>
      </c>
      <c r="BY249" s="126">
        <f t="shared" ref="BY249" si="3611">Q249/Q250</f>
        <v>0</v>
      </c>
      <c r="BZ249" s="127">
        <f t="shared" ref="BZ249" si="3612">R249/R250</f>
        <v>0</v>
      </c>
      <c r="CA249" s="128">
        <f t="shared" ref="CA249" si="3613">S249/S250</f>
        <v>0</v>
      </c>
      <c r="CB249" s="125">
        <f t="shared" ref="CB249" si="3614">T249/T250</f>
        <v>0</v>
      </c>
      <c r="CC249" s="126">
        <f t="shared" ref="CC249" si="3615">U249/U250</f>
        <v>0</v>
      </c>
      <c r="CD249" s="127">
        <f t="shared" ref="CD249" si="3616">V249/V250</f>
        <v>0</v>
      </c>
      <c r="CE249" s="128">
        <f t="shared" ref="CE249" si="3617">W249/W250</f>
        <v>0</v>
      </c>
      <c r="CF249" s="125">
        <f t="shared" ref="CF249" si="3618">X249/X250</f>
        <v>0</v>
      </c>
      <c r="CG249" s="126">
        <f t="shared" ref="CG249" si="3619">Y249/Y250</f>
        <v>0</v>
      </c>
      <c r="CH249" s="127">
        <f t="shared" ref="CH249" si="3620">Z249/Z250</f>
        <v>0</v>
      </c>
      <c r="CI249" s="125">
        <f t="shared" ref="CI249" si="3621">AA249/AA250</f>
        <v>0</v>
      </c>
      <c r="CJ249" s="131">
        <f t="shared" ref="CJ249" si="3622">AB249/AB250</f>
        <v>0</v>
      </c>
      <c r="CK249" s="132">
        <f t="shared" ref="CK249" si="3623">AC249/AC250</f>
        <v>0</v>
      </c>
    </row>
    <row r="250" spans="1:89" ht="15" thickTop="1" thickBot="1">
      <c r="A250" s="294" t="s">
        <v>42</v>
      </c>
      <c r="B250" s="17">
        <f t="shared" ref="B250" si="3624">SUM(B227:B249)</f>
        <v>55035</v>
      </c>
      <c r="C250" s="18">
        <f t="shared" ref="C250" si="3625">SUM(C227:C249)</f>
        <v>32638</v>
      </c>
      <c r="D250" s="17">
        <f t="shared" ref="D250" si="3626">SUM(D227:D249)</f>
        <v>22302</v>
      </c>
      <c r="E250" s="18">
        <f t="shared" ref="E250" si="3627">SUM(E227:E249)</f>
        <v>18657</v>
      </c>
      <c r="F250" s="17">
        <f t="shared" ref="F250" si="3628">SUM(F227:F249)</f>
        <v>9701</v>
      </c>
      <c r="G250" s="18">
        <f t="shared" ref="G250" si="3629">SUM(G227:G249)</f>
        <v>7446</v>
      </c>
      <c r="H250" s="17">
        <f t="shared" ref="H250" si="3630">SUM(H227:H249)</f>
        <v>24827</v>
      </c>
      <c r="I250" s="18">
        <f t="shared" ref="I250" si="3631">SUM(I227:I249)</f>
        <v>37053</v>
      </c>
      <c r="J250" s="17">
        <f t="shared" ref="J250" si="3632">SUM(J227:J249)</f>
        <v>5920</v>
      </c>
      <c r="K250" s="18">
        <f t="shared" ref="K250" si="3633">SUM(K227:K249)</f>
        <v>7388</v>
      </c>
      <c r="L250" s="17">
        <f t="shared" ref="L250" si="3634">SUM(L227:L249)</f>
        <v>10882</v>
      </c>
      <c r="M250" s="18">
        <f t="shared" ref="M250" si="3635">SUM(M227:M249)</f>
        <v>21080</v>
      </c>
      <c r="N250" s="17">
        <f t="shared" ref="N250" si="3636">SUM(N227:N249)</f>
        <v>25327</v>
      </c>
      <c r="O250" s="18">
        <f t="shared" ref="O250" si="3637">SUM(O227:O249)</f>
        <v>34522</v>
      </c>
      <c r="P250" s="17">
        <f t="shared" ref="P250" si="3638">SUM(P227:P249)</f>
        <v>16018</v>
      </c>
      <c r="Q250" s="18">
        <f t="shared" ref="Q250" si="3639">SUM(Q227:Q249)</f>
        <v>20043</v>
      </c>
      <c r="R250" s="17">
        <f t="shared" ref="R250" si="3640">SUM(R227:R249)</f>
        <v>19946</v>
      </c>
      <c r="S250" s="18">
        <f t="shared" ref="S250" si="3641">SUM(S227:S249)</f>
        <v>22472</v>
      </c>
      <c r="T250" s="17">
        <f t="shared" ref="T250" si="3642">SUM(T227:T249)</f>
        <v>8569</v>
      </c>
      <c r="U250" s="18">
        <f t="shared" ref="U250" si="3643">SUM(U227:U249)</f>
        <v>10575</v>
      </c>
      <c r="V250" s="17">
        <f t="shared" ref="V250" si="3644">SUM(V227:V249)</f>
        <v>23403</v>
      </c>
      <c r="W250" s="18">
        <f t="shared" ref="W250" si="3645">SUM(W227:W249)</f>
        <v>27665</v>
      </c>
      <c r="X250" s="17">
        <f t="shared" ref="X250" si="3646">SUM(X227:X249)</f>
        <v>23233</v>
      </c>
      <c r="Y250" s="18">
        <f t="shared" ref="Y250" si="3647">SUM(Y227:Y249)</f>
        <v>14651</v>
      </c>
      <c r="Z250" s="17">
        <f t="shared" ref="Z250" si="3648">SUM(Z227:Z249)</f>
        <v>55851</v>
      </c>
      <c r="AA250" s="18">
        <f t="shared" ref="AA250" si="3649">SUM(AA227:AA249)</f>
        <v>46293</v>
      </c>
      <c r="AB250" s="170">
        <f t="shared" ref="AB250:AC250" si="3650">SUM(AB226:AB249)</f>
        <v>301014</v>
      </c>
      <c r="AC250" s="171">
        <f t="shared" si="3650"/>
        <v>300483</v>
      </c>
      <c r="BI250" s="294" t="s">
        <v>42</v>
      </c>
      <c r="BJ250" s="151">
        <f>SUM(BJ226:BJ249)</f>
        <v>0.99999999999999978</v>
      </c>
      <c r="BK250" s="152">
        <f t="shared" ref="BK250:CK250" si="3651">SUM(BK226:BK249)</f>
        <v>0.99999999999999989</v>
      </c>
      <c r="BL250" s="151">
        <f t="shared" si="3651"/>
        <v>0.99999999999999989</v>
      </c>
      <c r="BM250" s="152">
        <f t="shared" si="3651"/>
        <v>1</v>
      </c>
      <c r="BN250" s="151">
        <f t="shared" si="3651"/>
        <v>1</v>
      </c>
      <c r="BO250" s="152">
        <f t="shared" si="3651"/>
        <v>0.99999999999999989</v>
      </c>
      <c r="BP250" s="151">
        <f t="shared" si="3651"/>
        <v>1</v>
      </c>
      <c r="BQ250" s="152">
        <f t="shared" si="3651"/>
        <v>1</v>
      </c>
      <c r="BR250" s="151">
        <f t="shared" si="3651"/>
        <v>0.99999999999999989</v>
      </c>
      <c r="BS250" s="152">
        <f t="shared" si="3651"/>
        <v>0.99999999999999989</v>
      </c>
      <c r="BT250" s="151">
        <f t="shared" si="3651"/>
        <v>1</v>
      </c>
      <c r="BU250" s="152">
        <f t="shared" si="3651"/>
        <v>1.0000000000000002</v>
      </c>
      <c r="BV250" s="151">
        <f t="shared" si="3651"/>
        <v>1</v>
      </c>
      <c r="BW250" s="152">
        <f t="shared" si="3651"/>
        <v>0.99999999999999989</v>
      </c>
      <c r="BX250" s="151">
        <f t="shared" si="3651"/>
        <v>0.99999999999999978</v>
      </c>
      <c r="BY250" s="152">
        <f t="shared" si="3651"/>
        <v>0.99999999999999989</v>
      </c>
      <c r="BZ250" s="151">
        <f t="shared" si="3651"/>
        <v>0.99999999999999989</v>
      </c>
      <c r="CA250" s="152">
        <f t="shared" si="3651"/>
        <v>0.99999999999999989</v>
      </c>
      <c r="CB250" s="151">
        <f t="shared" si="3651"/>
        <v>1</v>
      </c>
      <c r="CC250" s="152">
        <f t="shared" si="3651"/>
        <v>0.99999999999999989</v>
      </c>
      <c r="CD250" s="151">
        <f t="shared" si="3651"/>
        <v>1</v>
      </c>
      <c r="CE250" s="152">
        <f t="shared" si="3651"/>
        <v>1</v>
      </c>
      <c r="CF250" s="151">
        <f t="shared" si="3651"/>
        <v>1.0000000000000002</v>
      </c>
      <c r="CG250" s="152">
        <f t="shared" si="3651"/>
        <v>0.99999999999999989</v>
      </c>
      <c r="CH250" s="151">
        <f t="shared" si="3651"/>
        <v>1</v>
      </c>
      <c r="CI250" s="152">
        <f t="shared" si="3651"/>
        <v>1.0000000000000002</v>
      </c>
      <c r="CJ250" s="151">
        <f t="shared" si="3651"/>
        <v>1</v>
      </c>
      <c r="CK250" s="152">
        <f t="shared" si="3651"/>
        <v>1</v>
      </c>
    </row>
    <row r="251" spans="1:89" ht="14.1" thickTop="1">
      <c r="A251" s="183"/>
    </row>
    <row r="253" spans="1:89">
      <c r="A253" s="318">
        <f>+A222+1</f>
        <v>43839</v>
      </c>
      <c r="B253" s="318"/>
      <c r="C253" s="318"/>
      <c r="D253" s="318"/>
      <c r="BI253" s="313">
        <f>+BI222+1</f>
        <v>43839</v>
      </c>
      <c r="BJ253" s="313"/>
      <c r="BK253" s="313"/>
      <c r="BL253" s="313"/>
    </row>
    <row r="254" spans="1:89" ht="14.1" thickBot="1">
      <c r="AE254" t="s">
        <v>49</v>
      </c>
    </row>
    <row r="255" spans="1:89" ht="15" thickTop="1" thickBot="1">
      <c r="A255" s="314" t="s">
        <v>2</v>
      </c>
      <c r="B255" s="311" t="s">
        <v>3</v>
      </c>
      <c r="C255" s="312"/>
      <c r="D255" s="311" t="s">
        <v>4</v>
      </c>
      <c r="E255" s="312"/>
      <c r="F255" s="311" t="s">
        <v>5</v>
      </c>
      <c r="G255" s="312"/>
      <c r="H255" s="311" t="s">
        <v>6</v>
      </c>
      <c r="I255" s="312"/>
      <c r="J255" s="311" t="s">
        <v>7</v>
      </c>
      <c r="K255" s="312"/>
      <c r="L255" s="311" t="s">
        <v>8</v>
      </c>
      <c r="M255" s="312"/>
      <c r="N255" s="311" t="s">
        <v>9</v>
      </c>
      <c r="O255" s="312"/>
      <c r="P255" s="311" t="s">
        <v>10</v>
      </c>
      <c r="Q255" s="312"/>
      <c r="R255" s="311" t="s">
        <v>11</v>
      </c>
      <c r="S255" s="312"/>
      <c r="T255" s="311" t="s">
        <v>12</v>
      </c>
      <c r="U255" s="312"/>
      <c r="V255" s="311" t="s">
        <v>13</v>
      </c>
      <c r="W255" s="312"/>
      <c r="X255" s="311" t="s">
        <v>14</v>
      </c>
      <c r="Y255" s="312"/>
      <c r="Z255" s="297" t="s">
        <v>15</v>
      </c>
      <c r="AA255" s="298"/>
      <c r="AB255" s="316" t="s">
        <v>16</v>
      </c>
      <c r="AC255" s="317"/>
      <c r="AE255" s="309" t="s">
        <v>2</v>
      </c>
      <c r="AF255" s="303" t="s">
        <v>3</v>
      </c>
      <c r="AG255" s="304"/>
      <c r="AH255" s="303" t="s">
        <v>4</v>
      </c>
      <c r="AI255" s="304"/>
      <c r="AJ255" s="303" t="s">
        <v>5</v>
      </c>
      <c r="AK255" s="304"/>
      <c r="AL255" s="303" t="s">
        <v>6</v>
      </c>
      <c r="AM255" s="304"/>
      <c r="AN255" s="303" t="s">
        <v>7</v>
      </c>
      <c r="AO255" s="304"/>
      <c r="AP255" s="303" t="s">
        <v>8</v>
      </c>
      <c r="AQ255" s="304"/>
      <c r="AR255" s="303" t="s">
        <v>9</v>
      </c>
      <c r="AS255" s="304"/>
      <c r="AT255" s="303" t="s">
        <v>10</v>
      </c>
      <c r="AU255" s="304"/>
      <c r="AV255" s="303" t="s">
        <v>11</v>
      </c>
      <c r="AW255" s="304"/>
      <c r="AX255" s="303" t="s">
        <v>12</v>
      </c>
      <c r="AY255" s="304"/>
      <c r="AZ255" s="303" t="s">
        <v>13</v>
      </c>
      <c r="BA255" s="304"/>
      <c r="BB255" s="303" t="s">
        <v>14</v>
      </c>
      <c r="BC255" s="304"/>
      <c r="BD255" s="305" t="s">
        <v>15</v>
      </c>
      <c r="BE255" s="306"/>
      <c r="BF255" s="307" t="s">
        <v>16</v>
      </c>
      <c r="BG255" s="308"/>
      <c r="BI255" s="314" t="s">
        <v>2</v>
      </c>
      <c r="BJ255" s="311" t="s">
        <v>3</v>
      </c>
      <c r="BK255" s="312"/>
      <c r="BL255" s="311" t="s">
        <v>4</v>
      </c>
      <c r="BM255" s="312"/>
      <c r="BN255" s="311" t="s">
        <v>5</v>
      </c>
      <c r="BO255" s="312"/>
      <c r="BP255" s="311" t="s">
        <v>6</v>
      </c>
      <c r="BQ255" s="312"/>
      <c r="BR255" s="311" t="s">
        <v>7</v>
      </c>
      <c r="BS255" s="312"/>
      <c r="BT255" s="311" t="s">
        <v>8</v>
      </c>
      <c r="BU255" s="312"/>
      <c r="BV255" s="311" t="s">
        <v>9</v>
      </c>
      <c r="BW255" s="312"/>
      <c r="BX255" s="311" t="s">
        <v>10</v>
      </c>
      <c r="BY255" s="312"/>
      <c r="BZ255" s="311" t="s">
        <v>11</v>
      </c>
      <c r="CA255" s="312"/>
      <c r="CB255" s="311" t="s">
        <v>12</v>
      </c>
      <c r="CC255" s="312"/>
      <c r="CD255" s="311" t="s">
        <v>13</v>
      </c>
      <c r="CE255" s="312"/>
      <c r="CF255" s="311" t="s">
        <v>14</v>
      </c>
      <c r="CG255" s="312"/>
      <c r="CH255" s="297" t="s">
        <v>15</v>
      </c>
      <c r="CI255" s="298"/>
      <c r="CJ255" s="311" t="s">
        <v>16</v>
      </c>
      <c r="CK255" s="312"/>
    </row>
    <row r="256" spans="1:89" ht="15" thickTop="1" thickBot="1">
      <c r="A256" s="315"/>
      <c r="B256" s="112" t="s">
        <v>17</v>
      </c>
      <c r="C256" s="113" t="s">
        <v>18</v>
      </c>
      <c r="D256" s="114" t="s">
        <v>17</v>
      </c>
      <c r="E256" s="115" t="s">
        <v>18</v>
      </c>
      <c r="F256" s="112" t="s">
        <v>17</v>
      </c>
      <c r="G256" s="113" t="s">
        <v>18</v>
      </c>
      <c r="H256" s="114" t="s">
        <v>17</v>
      </c>
      <c r="I256" s="115" t="s">
        <v>18</v>
      </c>
      <c r="J256" s="112" t="s">
        <v>17</v>
      </c>
      <c r="K256" s="113" t="s">
        <v>18</v>
      </c>
      <c r="L256" s="114" t="s">
        <v>17</v>
      </c>
      <c r="M256" s="112" t="s">
        <v>18</v>
      </c>
      <c r="N256" s="116" t="s">
        <v>17</v>
      </c>
      <c r="O256" s="117" t="s">
        <v>18</v>
      </c>
      <c r="P256" s="112" t="s">
        <v>17</v>
      </c>
      <c r="Q256" s="113" t="s">
        <v>18</v>
      </c>
      <c r="R256" s="114" t="s">
        <v>17</v>
      </c>
      <c r="S256" s="115" t="s">
        <v>18</v>
      </c>
      <c r="T256" s="112" t="s">
        <v>17</v>
      </c>
      <c r="U256" s="113" t="s">
        <v>18</v>
      </c>
      <c r="V256" s="114" t="s">
        <v>17</v>
      </c>
      <c r="W256" s="115" t="s">
        <v>18</v>
      </c>
      <c r="X256" s="112" t="s">
        <v>17</v>
      </c>
      <c r="Y256" s="113" t="s">
        <v>18</v>
      </c>
      <c r="Z256" s="25" t="s">
        <v>17</v>
      </c>
      <c r="AA256" s="118" t="s">
        <v>18</v>
      </c>
      <c r="AB256" s="172" t="s">
        <v>17</v>
      </c>
      <c r="AC256" s="173" t="s">
        <v>18</v>
      </c>
      <c r="AE256" s="310"/>
      <c r="AF256" s="235" t="s">
        <v>17</v>
      </c>
      <c r="AG256" s="236" t="s">
        <v>18</v>
      </c>
      <c r="AH256" s="237" t="s">
        <v>17</v>
      </c>
      <c r="AI256" s="238" t="s">
        <v>18</v>
      </c>
      <c r="AJ256" s="235" t="s">
        <v>17</v>
      </c>
      <c r="AK256" s="236" t="s">
        <v>18</v>
      </c>
      <c r="AL256" s="237" t="s">
        <v>17</v>
      </c>
      <c r="AM256" s="238" t="s">
        <v>18</v>
      </c>
      <c r="AN256" s="235" t="s">
        <v>17</v>
      </c>
      <c r="AO256" s="236" t="s">
        <v>18</v>
      </c>
      <c r="AP256" s="237" t="s">
        <v>17</v>
      </c>
      <c r="AQ256" s="235" t="s">
        <v>18</v>
      </c>
      <c r="AR256" s="239" t="s">
        <v>17</v>
      </c>
      <c r="AS256" s="240" t="s">
        <v>18</v>
      </c>
      <c r="AT256" s="235" t="s">
        <v>17</v>
      </c>
      <c r="AU256" s="236" t="s">
        <v>18</v>
      </c>
      <c r="AV256" s="237" t="s">
        <v>17</v>
      </c>
      <c r="AW256" s="238" t="s">
        <v>18</v>
      </c>
      <c r="AX256" s="235" t="s">
        <v>17</v>
      </c>
      <c r="AY256" s="236" t="s">
        <v>18</v>
      </c>
      <c r="AZ256" s="237" t="s">
        <v>17</v>
      </c>
      <c r="BA256" s="238" t="s">
        <v>18</v>
      </c>
      <c r="BB256" s="235" t="s">
        <v>17</v>
      </c>
      <c r="BC256" s="236" t="s">
        <v>18</v>
      </c>
      <c r="BD256" s="241" t="s">
        <v>17</v>
      </c>
      <c r="BE256" s="242" t="s">
        <v>18</v>
      </c>
      <c r="BF256" s="243" t="s">
        <v>17</v>
      </c>
      <c r="BG256" s="244" t="s">
        <v>18</v>
      </c>
      <c r="BI256" s="315"/>
      <c r="BJ256" s="112" t="s">
        <v>17</v>
      </c>
      <c r="BK256" s="113" t="s">
        <v>18</v>
      </c>
      <c r="BL256" s="114" t="s">
        <v>17</v>
      </c>
      <c r="BM256" s="115" t="s">
        <v>18</v>
      </c>
      <c r="BN256" s="112" t="s">
        <v>17</v>
      </c>
      <c r="BO256" s="113" t="s">
        <v>18</v>
      </c>
      <c r="BP256" s="114" t="s">
        <v>17</v>
      </c>
      <c r="BQ256" s="115" t="s">
        <v>18</v>
      </c>
      <c r="BR256" s="112" t="s">
        <v>17</v>
      </c>
      <c r="BS256" s="113" t="s">
        <v>18</v>
      </c>
      <c r="BT256" s="114" t="s">
        <v>17</v>
      </c>
      <c r="BU256" s="112" t="s">
        <v>18</v>
      </c>
      <c r="BV256" s="116" t="s">
        <v>17</v>
      </c>
      <c r="BW256" s="117" t="s">
        <v>18</v>
      </c>
      <c r="BX256" s="112" t="s">
        <v>17</v>
      </c>
      <c r="BY256" s="113" t="s">
        <v>18</v>
      </c>
      <c r="BZ256" s="114" t="s">
        <v>17</v>
      </c>
      <c r="CA256" s="115" t="s">
        <v>18</v>
      </c>
      <c r="CB256" s="112" t="s">
        <v>17</v>
      </c>
      <c r="CC256" s="113" t="s">
        <v>18</v>
      </c>
      <c r="CD256" s="114" t="s">
        <v>17</v>
      </c>
      <c r="CE256" s="115" t="s">
        <v>18</v>
      </c>
      <c r="CF256" s="112" t="s">
        <v>17</v>
      </c>
      <c r="CG256" s="113" t="s">
        <v>18</v>
      </c>
      <c r="CH256" s="25" t="s">
        <v>17</v>
      </c>
      <c r="CI256" s="118" t="s">
        <v>18</v>
      </c>
      <c r="CJ256" s="116" t="s">
        <v>17</v>
      </c>
      <c r="CK256" s="117" t="s">
        <v>18</v>
      </c>
    </row>
    <row r="257" spans="1:89" ht="14.1" thickTop="1">
      <c r="A257" s="121" t="s">
        <v>19</v>
      </c>
      <c r="B257" s="122"/>
      <c r="C257" s="182"/>
      <c r="D257" s="123"/>
      <c r="E257" s="176"/>
      <c r="F257" s="122"/>
      <c r="G257" s="124"/>
      <c r="H257" s="123"/>
      <c r="I257" s="176"/>
      <c r="J257" s="122"/>
      <c r="K257" s="124"/>
      <c r="L257" s="123"/>
      <c r="M257" s="122"/>
      <c r="N257" s="175"/>
      <c r="O257" s="177"/>
      <c r="P257" s="122"/>
      <c r="Q257" s="124"/>
      <c r="R257" s="123"/>
      <c r="S257" s="176"/>
      <c r="T257" s="122"/>
      <c r="U257" s="124"/>
      <c r="V257" s="123"/>
      <c r="W257" s="176"/>
      <c r="X257" s="122"/>
      <c r="Y257" s="124"/>
      <c r="Z257" s="180"/>
      <c r="AA257" s="181"/>
      <c r="AB257" s="166">
        <f>B257+D257+F257+H257+J257+L257+N257+P257+R257+T257+V257+X257+Z257</f>
        <v>0</v>
      </c>
      <c r="AC257" s="167">
        <f>C257+E257+G257+I257+K257+M257+O257+Q257+S257+U257+W257+Y257+AA257</f>
        <v>0</v>
      </c>
      <c r="AE257" s="246" t="str">
        <f>$AE$9</f>
        <v>07:00 - 07:59</v>
      </c>
      <c r="AF257" s="247">
        <f>SUMIF($A$9:$A$32,$AE257,B$257:B$280)</f>
        <v>6166</v>
      </c>
      <c r="AG257" s="248">
        <f t="shared" ref="AG257:AV259" si="3652">SUMIF($A$9:$A$32,$AE257,C$257:C$280)</f>
        <v>1017</v>
      </c>
      <c r="AH257" s="249">
        <f t="shared" si="3652"/>
        <v>1109</v>
      </c>
      <c r="AI257" s="250">
        <f t="shared" si="3652"/>
        <v>1256</v>
      </c>
      <c r="AJ257" s="247">
        <f t="shared" si="3652"/>
        <v>646</v>
      </c>
      <c r="AK257" s="251">
        <f t="shared" si="3652"/>
        <v>628</v>
      </c>
      <c r="AL257" s="249">
        <f t="shared" si="3652"/>
        <v>686</v>
      </c>
      <c r="AM257" s="250">
        <f t="shared" si="3652"/>
        <v>1570</v>
      </c>
      <c r="AN257" s="247">
        <f t="shared" si="3652"/>
        <v>445</v>
      </c>
      <c r="AO257" s="251">
        <f t="shared" si="3652"/>
        <v>962</v>
      </c>
      <c r="AP257" s="249">
        <f t="shared" si="3652"/>
        <v>444</v>
      </c>
      <c r="AQ257" s="247">
        <f t="shared" si="3652"/>
        <v>2131</v>
      </c>
      <c r="AR257" s="252">
        <f t="shared" si="3652"/>
        <v>1787</v>
      </c>
      <c r="AS257" s="253">
        <f t="shared" si="3652"/>
        <v>3058</v>
      </c>
      <c r="AT257" s="247">
        <f t="shared" si="3652"/>
        <v>1645</v>
      </c>
      <c r="AU257" s="251">
        <f t="shared" si="3652"/>
        <v>1416</v>
      </c>
      <c r="AV257" s="249">
        <f t="shared" si="3652"/>
        <v>1812</v>
      </c>
      <c r="AW257" s="250">
        <f t="shared" ref="AW257:BE259" si="3653">SUMIF($A$9:$A$32,$AE257,S$257:S$280)</f>
        <v>1471</v>
      </c>
      <c r="AX257" s="247">
        <f t="shared" si="3653"/>
        <v>348</v>
      </c>
      <c r="AY257" s="251">
        <f t="shared" si="3653"/>
        <v>1619</v>
      </c>
      <c r="AZ257" s="249">
        <f t="shared" si="3653"/>
        <v>1037</v>
      </c>
      <c r="BA257" s="250">
        <f t="shared" si="3653"/>
        <v>2625</v>
      </c>
      <c r="BB257" s="247">
        <f t="shared" si="3653"/>
        <v>1345</v>
      </c>
      <c r="BC257" s="251">
        <f t="shared" si="3653"/>
        <v>1694</v>
      </c>
      <c r="BD257" s="20">
        <f t="shared" si="3653"/>
        <v>4911</v>
      </c>
      <c r="BE257" s="254">
        <f t="shared" si="3653"/>
        <v>2320</v>
      </c>
      <c r="BF257" s="255">
        <f>AF257+AH257+AJ257+AL257+AN257+AP257+AR257+AT257+AV257+AX257+AZ257+BB257+BD257</f>
        <v>22381</v>
      </c>
      <c r="BG257" s="256">
        <f>AG257+AI257+AK257+AM257+AO257+AQ257+AS257+AU257+AW257+AY257+BA257+BC257+BE257</f>
        <v>21767</v>
      </c>
      <c r="BI257" s="121" t="s">
        <v>19</v>
      </c>
      <c r="BJ257" s="125">
        <f>B257/B281</f>
        <v>0</v>
      </c>
      <c r="BK257" s="126">
        <f t="shared" ref="BK257" si="3654">C257/C281</f>
        <v>0</v>
      </c>
      <c r="BL257" s="127">
        <f t="shared" ref="BL257" si="3655">D257/D281</f>
        <v>0</v>
      </c>
      <c r="BM257" s="128">
        <f t="shared" ref="BM257" si="3656">E257/E281</f>
        <v>0</v>
      </c>
      <c r="BN257" s="125">
        <f t="shared" ref="BN257" si="3657">F257/F281</f>
        <v>0</v>
      </c>
      <c r="BO257" s="126">
        <f t="shared" ref="BO257" si="3658">G257/G281</f>
        <v>0</v>
      </c>
      <c r="BP257" s="127">
        <f t="shared" ref="BP257" si="3659">H257/H281</f>
        <v>0</v>
      </c>
      <c r="BQ257" s="128">
        <f t="shared" ref="BQ257" si="3660">I257/I281</f>
        <v>0</v>
      </c>
      <c r="BR257" s="125">
        <f t="shared" ref="BR257" si="3661">J257/J281</f>
        <v>0</v>
      </c>
      <c r="BS257" s="126">
        <f t="shared" ref="BS257" si="3662">K257/K281</f>
        <v>0</v>
      </c>
      <c r="BT257" s="127">
        <f t="shared" ref="BT257" si="3663">L257/L281</f>
        <v>0</v>
      </c>
      <c r="BU257" s="125">
        <f t="shared" ref="BU257" si="3664">M257/M281</f>
        <v>0</v>
      </c>
      <c r="BV257" s="129">
        <f t="shared" ref="BV257" si="3665">N257/N281</f>
        <v>0</v>
      </c>
      <c r="BW257" s="130">
        <f t="shared" ref="BW257" si="3666">O257/O281</f>
        <v>0</v>
      </c>
      <c r="BX257" s="125">
        <f t="shared" ref="BX257" si="3667">P257/P281</f>
        <v>0</v>
      </c>
      <c r="BY257" s="126">
        <f t="shared" ref="BY257" si="3668">Q257/Q281</f>
        <v>0</v>
      </c>
      <c r="BZ257" s="127">
        <f t="shared" ref="BZ257" si="3669">R257/R281</f>
        <v>0</v>
      </c>
      <c r="CA257" s="128">
        <f t="shared" ref="CA257" si="3670">S257/S281</f>
        <v>0</v>
      </c>
      <c r="CB257" s="125">
        <f t="shared" ref="CB257" si="3671">T257/T281</f>
        <v>0</v>
      </c>
      <c r="CC257" s="126">
        <f t="shared" ref="CC257" si="3672">U257/U281</f>
        <v>0</v>
      </c>
      <c r="CD257" s="127">
        <f t="shared" ref="CD257" si="3673">V257/V281</f>
        <v>0</v>
      </c>
      <c r="CE257" s="128">
        <f t="shared" ref="CE257" si="3674">W257/W281</f>
        <v>0</v>
      </c>
      <c r="CF257" s="125">
        <f t="shared" ref="CF257" si="3675">X257/X281</f>
        <v>0</v>
      </c>
      <c r="CG257" s="126">
        <f t="shared" ref="CG257" si="3676">Y257/Y281</f>
        <v>0</v>
      </c>
      <c r="CH257" s="127">
        <f t="shared" ref="CH257" si="3677">Z257/Z281</f>
        <v>0</v>
      </c>
      <c r="CI257" s="125">
        <f t="shared" ref="CI257" si="3678">AA257/AA281</f>
        <v>0</v>
      </c>
      <c r="CJ257" s="131">
        <f t="shared" ref="CJ257" si="3679">AB257/AB281</f>
        <v>0</v>
      </c>
      <c r="CK257" s="132">
        <f t="shared" ref="CK257" si="3680">AC257/AC281</f>
        <v>0</v>
      </c>
    </row>
    <row r="258" spans="1:89">
      <c r="A258" s="133" t="s">
        <v>20</v>
      </c>
      <c r="B258" s="185">
        <v>553</v>
      </c>
      <c r="C258" s="186">
        <v>0</v>
      </c>
      <c r="D258" s="187">
        <v>155</v>
      </c>
      <c r="E258" s="188">
        <v>2</v>
      </c>
      <c r="F258" s="185">
        <v>43</v>
      </c>
      <c r="G258" s="189">
        <v>0</v>
      </c>
      <c r="H258" s="187">
        <v>243</v>
      </c>
      <c r="I258" s="188">
        <v>3</v>
      </c>
      <c r="J258" s="185">
        <v>4</v>
      </c>
      <c r="K258" s="189">
        <v>3</v>
      </c>
      <c r="L258" s="187">
        <v>6</v>
      </c>
      <c r="M258" s="185">
        <v>1</v>
      </c>
      <c r="N258" s="190">
        <v>22</v>
      </c>
      <c r="O258" s="191">
        <v>0</v>
      </c>
      <c r="P258" s="185">
        <v>6</v>
      </c>
      <c r="Q258" s="189">
        <v>0</v>
      </c>
      <c r="R258" s="187">
        <v>0</v>
      </c>
      <c r="S258" s="188">
        <v>0</v>
      </c>
      <c r="T258" s="185">
        <v>0</v>
      </c>
      <c r="U258" s="189">
        <v>0</v>
      </c>
      <c r="V258" s="187">
        <v>0</v>
      </c>
      <c r="W258" s="188">
        <v>0</v>
      </c>
      <c r="X258" s="185">
        <v>0</v>
      </c>
      <c r="Y258" s="189">
        <v>0</v>
      </c>
      <c r="Z258" s="187">
        <v>0</v>
      </c>
      <c r="AA258" s="185">
        <v>0</v>
      </c>
      <c r="AB258" s="168">
        <f t="shared" ref="AB258:AB259" si="3681">B258+D258+F258+H258+J258+L258+N258+P258+R258+T258+V258+X258+Z258</f>
        <v>1032</v>
      </c>
      <c r="AC258" s="169">
        <f t="shared" ref="AC258:AC277" si="3682">C258+E258+G258+I258+K258+M258+O258+Q258+S258+U258+W258+Y258+AA258</f>
        <v>9</v>
      </c>
      <c r="AE258" s="258" t="str">
        <f>$AE$10</f>
        <v>08:00 - 08:59</v>
      </c>
      <c r="AF258" s="247">
        <f>SUMIF($A$9:$A$32,$AE258,B$257:B$280)</f>
        <v>5401</v>
      </c>
      <c r="AG258" s="259">
        <f t="shared" si="3652"/>
        <v>1081</v>
      </c>
      <c r="AH258" s="260">
        <f t="shared" si="3652"/>
        <v>1410</v>
      </c>
      <c r="AI258" s="261">
        <f t="shared" si="3652"/>
        <v>1368</v>
      </c>
      <c r="AJ258" s="262">
        <f t="shared" si="3652"/>
        <v>772</v>
      </c>
      <c r="AK258" s="263">
        <f t="shared" si="3652"/>
        <v>595</v>
      </c>
      <c r="AL258" s="260">
        <f t="shared" si="3652"/>
        <v>1440</v>
      </c>
      <c r="AM258" s="261">
        <f t="shared" si="3652"/>
        <v>1758</v>
      </c>
      <c r="AN258" s="262">
        <f t="shared" si="3652"/>
        <v>472</v>
      </c>
      <c r="AO258" s="263">
        <f t="shared" si="3652"/>
        <v>836</v>
      </c>
      <c r="AP258" s="260">
        <f t="shared" si="3652"/>
        <v>470</v>
      </c>
      <c r="AQ258" s="262">
        <f t="shared" si="3652"/>
        <v>2572</v>
      </c>
      <c r="AR258" s="264">
        <f t="shared" si="3652"/>
        <v>1467</v>
      </c>
      <c r="AS258" s="265">
        <f t="shared" si="3652"/>
        <v>3076</v>
      </c>
      <c r="AT258" s="262">
        <f t="shared" si="3652"/>
        <v>1422</v>
      </c>
      <c r="AU258" s="263">
        <f t="shared" si="3652"/>
        <v>1524</v>
      </c>
      <c r="AV258" s="260">
        <f t="shared" si="3652"/>
        <v>1524</v>
      </c>
      <c r="AW258" s="261">
        <f t="shared" si="3653"/>
        <v>1281</v>
      </c>
      <c r="AX258" s="262">
        <f t="shared" si="3653"/>
        <v>283</v>
      </c>
      <c r="AY258" s="263">
        <f t="shared" si="3653"/>
        <v>1607</v>
      </c>
      <c r="AZ258" s="260">
        <f t="shared" si="3653"/>
        <v>904</v>
      </c>
      <c r="BA258" s="261">
        <f t="shared" si="3653"/>
        <v>2689</v>
      </c>
      <c r="BB258" s="262">
        <f t="shared" si="3653"/>
        <v>1173</v>
      </c>
      <c r="BC258" s="263">
        <f t="shared" si="3653"/>
        <v>1693</v>
      </c>
      <c r="BD258" s="260">
        <f t="shared" si="3653"/>
        <v>4515</v>
      </c>
      <c r="BE258" s="262">
        <f t="shared" si="3653"/>
        <v>2178</v>
      </c>
      <c r="BF258" s="266">
        <f>SUM(AF258,AH258,AJ258,AL258,AN258,AP258,AR258,AT258,AV258,AX258,AZ258,BB258,BD258)</f>
        <v>21253</v>
      </c>
      <c r="BG258" s="16">
        <f>SUM(AG258,AI258,AK258,AM258,AO258,AQ258,AS258,AU258,AW258,AY258,BA258,BC258,BE258)</f>
        <v>22258</v>
      </c>
      <c r="BI258" s="133" t="s">
        <v>20</v>
      </c>
      <c r="BJ258" s="125">
        <f>B258/B281</f>
        <v>1.0044865856538245E-2</v>
      </c>
      <c r="BK258" s="126">
        <f t="shared" ref="BK258" si="3683">C258/C281</f>
        <v>0</v>
      </c>
      <c r="BL258" s="127">
        <f t="shared" ref="BL258" si="3684">D258/D281</f>
        <v>6.8191816981962167E-3</v>
      </c>
      <c r="BM258" s="128">
        <f t="shared" ref="BM258" si="3685">E258/E281</f>
        <v>1.0492078480747036E-4</v>
      </c>
      <c r="BN258" s="125">
        <f t="shared" ref="BN258" si="3686">F258/F281</f>
        <v>3.7297250412004512E-3</v>
      </c>
      <c r="BO258" s="126">
        <f t="shared" ref="BO258" si="3687">G258/G281</f>
        <v>0</v>
      </c>
      <c r="BP258" s="127">
        <f t="shared" ref="BP258" si="3688">H258/H281</f>
        <v>9.4825567782720679E-3</v>
      </c>
      <c r="BQ258" s="128">
        <f t="shared" ref="BQ258" si="3689">I258/I281</f>
        <v>7.9472303902090126E-5</v>
      </c>
      <c r="BR258" s="125">
        <f t="shared" ref="BR258" si="3690">J258/J281</f>
        <v>6.1756986259070556E-4</v>
      </c>
      <c r="BS258" s="126">
        <f t="shared" ref="BS258" si="3691">K258/K281</f>
        <v>3.9287585123101102E-4</v>
      </c>
      <c r="BT258" s="127">
        <f t="shared" ref="BT258" si="3692">L258/L281</f>
        <v>5.2975454705986226E-4</v>
      </c>
      <c r="BU258" s="125">
        <f t="shared" ref="BU258" si="3693">M258/M281</f>
        <v>4.4482007028157108E-5</v>
      </c>
      <c r="BV258" s="129">
        <f t="shared" ref="BV258" si="3694">N258/N281</f>
        <v>8.7933170790199452E-4</v>
      </c>
      <c r="BW258" s="130">
        <f t="shared" ref="BW258" si="3695">O258/O281</f>
        <v>0</v>
      </c>
      <c r="BX258" s="125">
        <f t="shared" ref="BX258" si="3696">P258/P281</f>
        <v>3.6308623298033282E-4</v>
      </c>
      <c r="BY258" s="126">
        <f t="shared" ref="BY258" si="3697">Q258/Q281</f>
        <v>0</v>
      </c>
      <c r="BZ258" s="127">
        <f t="shared" ref="BZ258" si="3698">R258/R281</f>
        <v>0</v>
      </c>
      <c r="CA258" s="128">
        <f t="shared" ref="CA258" si="3699">S258/S281</f>
        <v>0</v>
      </c>
      <c r="CB258" s="125">
        <f t="shared" ref="CB258" si="3700">T258/T281</f>
        <v>0</v>
      </c>
      <c r="CC258" s="126">
        <f t="shared" ref="CC258" si="3701">U258/U281</f>
        <v>0</v>
      </c>
      <c r="CD258" s="127">
        <f t="shared" ref="CD258" si="3702">V258/V281</f>
        <v>0</v>
      </c>
      <c r="CE258" s="128">
        <f t="shared" ref="CE258" si="3703">W258/W281</f>
        <v>0</v>
      </c>
      <c r="CF258" s="125">
        <f t="shared" ref="CF258" si="3704">X258/X281</f>
        <v>0</v>
      </c>
      <c r="CG258" s="126">
        <f t="shared" ref="CG258" si="3705">Y258/Y281</f>
        <v>0</v>
      </c>
      <c r="CH258" s="127">
        <f t="shared" ref="CH258" si="3706">Z258/Z281</f>
        <v>0</v>
      </c>
      <c r="CI258" s="125">
        <f t="shared" ref="CI258" si="3707">AA258/AA281</f>
        <v>0</v>
      </c>
      <c r="CJ258" s="131">
        <f t="shared" ref="CJ258" si="3708">AB258/AB281</f>
        <v>3.3751300013735992E-3</v>
      </c>
      <c r="CK258" s="132">
        <f t="shared" ref="CK258" si="3709">AC258/AC281</f>
        <v>2.946482064108902E-5</v>
      </c>
    </row>
    <row r="259" spans="1:89" ht="14.1" thickBot="1">
      <c r="A259" s="142" t="s">
        <v>21</v>
      </c>
      <c r="B259" s="192">
        <v>3235</v>
      </c>
      <c r="C259" s="193">
        <v>0</v>
      </c>
      <c r="D259" s="194">
        <v>1092</v>
      </c>
      <c r="E259" s="195">
        <v>5</v>
      </c>
      <c r="F259" s="192">
        <v>334</v>
      </c>
      <c r="G259" s="196">
        <v>5</v>
      </c>
      <c r="H259" s="194">
        <v>1161</v>
      </c>
      <c r="I259" s="195">
        <v>90</v>
      </c>
      <c r="J259" s="192">
        <v>62</v>
      </c>
      <c r="K259" s="196">
        <v>45</v>
      </c>
      <c r="L259" s="194">
        <v>60</v>
      </c>
      <c r="M259" s="192">
        <v>361</v>
      </c>
      <c r="N259" s="197">
        <v>435</v>
      </c>
      <c r="O259" s="198">
        <v>521</v>
      </c>
      <c r="P259" s="192">
        <v>228</v>
      </c>
      <c r="Q259" s="196">
        <v>295</v>
      </c>
      <c r="R259" s="194">
        <v>314</v>
      </c>
      <c r="S259" s="195">
        <v>348</v>
      </c>
      <c r="T259" s="192">
        <v>53</v>
      </c>
      <c r="U259" s="196">
        <v>215</v>
      </c>
      <c r="V259" s="194">
        <v>159</v>
      </c>
      <c r="W259" s="195">
        <v>555</v>
      </c>
      <c r="X259" s="192">
        <v>275</v>
      </c>
      <c r="Y259" s="196">
        <v>449</v>
      </c>
      <c r="Z259" s="194">
        <v>1063</v>
      </c>
      <c r="AA259" s="192">
        <v>444</v>
      </c>
      <c r="AB259" s="168">
        <f t="shared" si="3681"/>
        <v>8471</v>
      </c>
      <c r="AC259" s="169">
        <f t="shared" si="3682"/>
        <v>3333</v>
      </c>
      <c r="AE259" s="246" t="str">
        <f>$AE$11</f>
        <v>-</v>
      </c>
      <c r="AF259" s="247">
        <f>SUMIF($A$9:$A$32,$AE259,B$257:B$280)</f>
        <v>0</v>
      </c>
      <c r="AG259" s="267">
        <f t="shared" si="3652"/>
        <v>0</v>
      </c>
      <c r="AH259" s="268">
        <f t="shared" si="3652"/>
        <v>0</v>
      </c>
      <c r="AI259" s="269">
        <f t="shared" si="3652"/>
        <v>0</v>
      </c>
      <c r="AJ259" s="270">
        <f t="shared" si="3652"/>
        <v>0</v>
      </c>
      <c r="AK259" s="271">
        <f t="shared" si="3652"/>
        <v>0</v>
      </c>
      <c r="AL259" s="268">
        <f t="shared" si="3652"/>
        <v>0</v>
      </c>
      <c r="AM259" s="269">
        <f t="shared" si="3652"/>
        <v>0</v>
      </c>
      <c r="AN259" s="270">
        <f t="shared" si="3652"/>
        <v>0</v>
      </c>
      <c r="AO259" s="271">
        <f t="shared" si="3652"/>
        <v>0</v>
      </c>
      <c r="AP259" s="268">
        <f t="shared" si="3652"/>
        <v>0</v>
      </c>
      <c r="AQ259" s="270">
        <f t="shared" si="3652"/>
        <v>0</v>
      </c>
      <c r="AR259" s="272">
        <f t="shared" si="3652"/>
        <v>0</v>
      </c>
      <c r="AS259" s="273">
        <f t="shared" si="3652"/>
        <v>0</v>
      </c>
      <c r="AT259" s="270">
        <f t="shared" si="3652"/>
        <v>0</v>
      </c>
      <c r="AU259" s="271">
        <f t="shared" si="3652"/>
        <v>0</v>
      </c>
      <c r="AV259" s="268">
        <f t="shared" si="3652"/>
        <v>0</v>
      </c>
      <c r="AW259" s="269">
        <f t="shared" si="3653"/>
        <v>0</v>
      </c>
      <c r="AX259" s="270">
        <f t="shared" si="3653"/>
        <v>0</v>
      </c>
      <c r="AY259" s="271">
        <f t="shared" si="3653"/>
        <v>0</v>
      </c>
      <c r="AZ259" s="268">
        <f t="shared" si="3653"/>
        <v>0</v>
      </c>
      <c r="BA259" s="269">
        <f t="shared" si="3653"/>
        <v>0</v>
      </c>
      <c r="BB259" s="270">
        <f t="shared" si="3653"/>
        <v>0</v>
      </c>
      <c r="BC259" s="271">
        <f t="shared" si="3653"/>
        <v>0</v>
      </c>
      <c r="BD259" s="268">
        <f t="shared" si="3653"/>
        <v>0</v>
      </c>
      <c r="BE259" s="270">
        <f t="shared" si="3653"/>
        <v>0</v>
      </c>
      <c r="BF259" s="266">
        <f>SUM(AF259,AH259,AJ259,AL259,AN259,AP259,AR259,AT259,AV259,AX259,AZ259,BB259,BD259)</f>
        <v>0</v>
      </c>
      <c r="BG259" s="16">
        <f>SUM(AG259,AI259,AK259,AM259,AO259,AQ259,AS259,AU259,AW259,AY259,BA259,BC259,BE259)</f>
        <v>0</v>
      </c>
      <c r="BI259" s="142" t="s">
        <v>21</v>
      </c>
      <c r="BJ259" s="125">
        <f>B259/B281</f>
        <v>5.8761557045029333E-2</v>
      </c>
      <c r="BK259" s="126">
        <f t="shared" ref="BK259" si="3710">C259/C281</f>
        <v>0</v>
      </c>
      <c r="BL259" s="127">
        <f t="shared" ref="BL259" si="3711">D259/D281</f>
        <v>4.8042234931808182E-2</v>
      </c>
      <c r="BM259" s="128">
        <f t="shared" ref="BM259" si="3712">E259/E281</f>
        <v>2.6230196201867592E-4</v>
      </c>
      <c r="BN259" s="125">
        <f t="shared" ref="BN259" si="3713">F259/F281</f>
        <v>2.8970422413045364E-2</v>
      </c>
      <c r="BO259" s="126">
        <f t="shared" ref="BO259" si="3714">G259/G281</f>
        <v>6.5720294426919036E-4</v>
      </c>
      <c r="BP259" s="127">
        <f t="shared" ref="BP259" si="3715">H259/H281</f>
        <v>4.5305549051744325E-2</v>
      </c>
      <c r="BQ259" s="128">
        <f t="shared" ref="BQ259" si="3716">I259/I281</f>
        <v>2.3841691170627035E-3</v>
      </c>
      <c r="BR259" s="125">
        <f t="shared" ref="BR259" si="3717">J259/J281</f>
        <v>9.5723328701559363E-3</v>
      </c>
      <c r="BS259" s="126">
        <f t="shared" ref="BS259" si="3718">K259/K281</f>
        <v>5.8931377684651653E-3</v>
      </c>
      <c r="BT259" s="127">
        <f t="shared" ref="BT259" si="3719">L259/L281</f>
        <v>5.2975454705986224E-3</v>
      </c>
      <c r="BU259" s="125">
        <f t="shared" ref="BU259" si="3720">M259/M281</f>
        <v>1.6058004537164716E-2</v>
      </c>
      <c r="BV259" s="129">
        <f t="shared" ref="BV259" si="3721">N259/N281</f>
        <v>1.7386786042607617E-2</v>
      </c>
      <c r="BW259" s="130">
        <f t="shared" ref="BW259" si="3722">O259/O281</f>
        <v>1.4709203839638623E-2</v>
      </c>
      <c r="BX259" s="125">
        <f t="shared" ref="BX259" si="3723">P259/P281</f>
        <v>1.3797276853252648E-2</v>
      </c>
      <c r="BY259" s="126">
        <f t="shared" ref="BY259" si="3724">Q259/Q281</f>
        <v>1.4791415964701163E-2</v>
      </c>
      <c r="BZ259" s="127">
        <f t="shared" ref="BZ259" si="3725">R259/R281</f>
        <v>1.5832997176280759E-2</v>
      </c>
      <c r="CA259" s="128">
        <f t="shared" ref="CA259" si="3726">S259/S281</f>
        <v>1.541733120680489E-2</v>
      </c>
      <c r="CB259" s="125">
        <f t="shared" ref="CB259" si="3727">T259/T281</f>
        <v>6.0412629659181583E-3</v>
      </c>
      <c r="CC259" s="126">
        <f t="shared" ref="CC259" si="3728">U259/U281</f>
        <v>1.9606055079336129E-2</v>
      </c>
      <c r="CD259" s="127">
        <f t="shared" ref="CD259" si="3729">V259/V281</f>
        <v>6.7071627436092133E-3</v>
      </c>
      <c r="CE259" s="128">
        <f t="shared" ref="CE259" si="3730">W259/W281</f>
        <v>1.9509280089988753E-2</v>
      </c>
      <c r="CF259" s="125">
        <f t="shared" ref="CF259" si="3731">X259/X281</f>
        <v>1.1647113633475922E-2</v>
      </c>
      <c r="CG259" s="126">
        <f t="shared" ref="CG259" si="3732">Y259/Y281</f>
        <v>2.9967296269104986E-2</v>
      </c>
      <c r="CH259" s="127">
        <f t="shared" ref="CH259" si="3733">Z259/Z281</f>
        <v>1.9132813765546534E-2</v>
      </c>
      <c r="CI259" s="125">
        <f t="shared" ref="CI259" si="3734">AA259/AA281</f>
        <v>9.7049180327868859E-3</v>
      </c>
      <c r="CJ259" s="131">
        <f t="shared" ref="CJ259" si="3735">AB259/AB281</f>
        <v>2.7704192094608296E-2</v>
      </c>
      <c r="CK259" s="132">
        <f t="shared" ref="CK259" si="3736">AC259/AC281</f>
        <v>1.0911805244083301E-2</v>
      </c>
    </row>
    <row r="260" spans="1:89" ht="15" thickTop="1" thickBot="1">
      <c r="A260" s="133" t="s">
        <v>22</v>
      </c>
      <c r="B260" s="185">
        <v>6304</v>
      </c>
      <c r="C260" s="186">
        <v>434</v>
      </c>
      <c r="D260" s="187">
        <v>2082</v>
      </c>
      <c r="E260" s="188">
        <v>560</v>
      </c>
      <c r="F260" s="185">
        <v>689</v>
      </c>
      <c r="G260" s="189">
        <v>302</v>
      </c>
      <c r="H260" s="187">
        <v>1267</v>
      </c>
      <c r="I260" s="188">
        <v>976</v>
      </c>
      <c r="J260" s="185">
        <v>223</v>
      </c>
      <c r="K260" s="189">
        <v>335</v>
      </c>
      <c r="L260" s="187">
        <v>272</v>
      </c>
      <c r="M260" s="185">
        <v>1171</v>
      </c>
      <c r="N260" s="190">
        <v>1076</v>
      </c>
      <c r="O260" s="191">
        <v>1933</v>
      </c>
      <c r="P260" s="185">
        <v>978</v>
      </c>
      <c r="Q260" s="189">
        <v>921</v>
      </c>
      <c r="R260" s="187">
        <v>1144</v>
      </c>
      <c r="S260" s="188">
        <v>1064</v>
      </c>
      <c r="T260" s="185">
        <v>228</v>
      </c>
      <c r="U260" s="189">
        <v>982</v>
      </c>
      <c r="V260" s="187">
        <v>729</v>
      </c>
      <c r="W260" s="188">
        <v>1643</v>
      </c>
      <c r="X260" s="185">
        <v>1093</v>
      </c>
      <c r="Y260" s="189">
        <v>978</v>
      </c>
      <c r="Z260" s="187">
        <v>3133</v>
      </c>
      <c r="AA260" s="185">
        <v>1589</v>
      </c>
      <c r="AB260" s="168">
        <f>B260+D260+F260+H260+J260+L260+N260+P260+R260+T260+V260+X260+Z260</f>
        <v>19218</v>
      </c>
      <c r="AC260" s="169">
        <f t="shared" si="3682"/>
        <v>12888</v>
      </c>
      <c r="AE260" s="295" t="s">
        <v>42</v>
      </c>
      <c r="AF260" s="12">
        <f t="shared" ref="AF260:BG260" si="3737">SUM(AF257:AF259)</f>
        <v>11567</v>
      </c>
      <c r="AG260" s="1">
        <f t="shared" si="3737"/>
        <v>2098</v>
      </c>
      <c r="AH260" s="12">
        <f t="shared" si="3737"/>
        <v>2519</v>
      </c>
      <c r="AI260" s="1">
        <f t="shared" si="3737"/>
        <v>2624</v>
      </c>
      <c r="AJ260" s="12">
        <f t="shared" si="3737"/>
        <v>1418</v>
      </c>
      <c r="AK260" s="1">
        <f t="shared" si="3737"/>
        <v>1223</v>
      </c>
      <c r="AL260" s="12">
        <f t="shared" si="3737"/>
        <v>2126</v>
      </c>
      <c r="AM260" s="1">
        <f t="shared" si="3737"/>
        <v>3328</v>
      </c>
      <c r="AN260" s="12">
        <f t="shared" si="3737"/>
        <v>917</v>
      </c>
      <c r="AO260" s="1">
        <f t="shared" si="3737"/>
        <v>1798</v>
      </c>
      <c r="AP260" s="12">
        <f t="shared" si="3737"/>
        <v>914</v>
      </c>
      <c r="AQ260" s="1">
        <f t="shared" si="3737"/>
        <v>4703</v>
      </c>
      <c r="AR260" s="12">
        <f t="shared" si="3737"/>
        <v>3254</v>
      </c>
      <c r="AS260" s="1">
        <f t="shared" si="3737"/>
        <v>6134</v>
      </c>
      <c r="AT260" s="12">
        <f t="shared" si="3737"/>
        <v>3067</v>
      </c>
      <c r="AU260" s="1">
        <f t="shared" si="3737"/>
        <v>2940</v>
      </c>
      <c r="AV260" s="12">
        <f t="shared" si="3737"/>
        <v>3336</v>
      </c>
      <c r="AW260" s="1">
        <f t="shared" si="3737"/>
        <v>2752</v>
      </c>
      <c r="AX260" s="12">
        <f t="shared" si="3737"/>
        <v>631</v>
      </c>
      <c r="AY260" s="1">
        <f t="shared" si="3737"/>
        <v>3226</v>
      </c>
      <c r="AZ260" s="12">
        <f t="shared" si="3737"/>
        <v>1941</v>
      </c>
      <c r="BA260" s="1">
        <f t="shared" si="3737"/>
        <v>5314</v>
      </c>
      <c r="BB260" s="12">
        <f t="shared" si="3737"/>
        <v>2518</v>
      </c>
      <c r="BC260" s="1">
        <f t="shared" si="3737"/>
        <v>3387</v>
      </c>
      <c r="BD260" s="12">
        <f t="shared" si="3737"/>
        <v>9426</v>
      </c>
      <c r="BE260" s="1">
        <f t="shared" si="3737"/>
        <v>4498</v>
      </c>
      <c r="BF260" s="51">
        <f t="shared" si="3737"/>
        <v>43634</v>
      </c>
      <c r="BG260" s="47">
        <f t="shared" si="3737"/>
        <v>44025</v>
      </c>
      <c r="BI260" s="133" t="s">
        <v>22</v>
      </c>
      <c r="BJ260" s="125">
        <f>B260/B281</f>
        <v>0.1145078379016584</v>
      </c>
      <c r="BK260" s="126">
        <f t="shared" ref="BK260" si="3738">C260/C281</f>
        <v>1.3219616204690832E-2</v>
      </c>
      <c r="BL260" s="127">
        <f t="shared" ref="BL260" si="3739">D260/D281</f>
        <v>9.1597008358996923E-2</v>
      </c>
      <c r="BM260" s="128">
        <f t="shared" ref="BM260" si="3740">E260/E281</f>
        <v>2.9377819746091702E-2</v>
      </c>
      <c r="BN260" s="125">
        <f t="shared" ref="BN260" si="3741">F260/F281</f>
        <v>5.976233845086304E-2</v>
      </c>
      <c r="BO260" s="126">
        <f t="shared" ref="BO260" si="3742">G260/G281</f>
        <v>3.9695057833859099E-2</v>
      </c>
      <c r="BP260" s="127">
        <f t="shared" ref="BP260" si="3743">H260/H281</f>
        <v>4.9441972996175761E-2</v>
      </c>
      <c r="BQ260" s="128">
        <f t="shared" ref="BQ260" si="3744">I260/I281</f>
        <v>2.5854989536146653E-2</v>
      </c>
      <c r="BR260" s="125">
        <f t="shared" ref="BR260" si="3745">J260/J281</f>
        <v>3.4429519839431835E-2</v>
      </c>
      <c r="BS260" s="126">
        <f t="shared" ref="BS260" si="3746">K260/K281</f>
        <v>4.3871136720796226E-2</v>
      </c>
      <c r="BT260" s="127">
        <f t="shared" ref="BT260" si="3747">L260/L281</f>
        <v>2.4015539466713757E-2</v>
      </c>
      <c r="BU260" s="125">
        <f t="shared" ref="BU260" si="3748">M260/M281</f>
        <v>5.2088430229971977E-2</v>
      </c>
      <c r="BV260" s="129">
        <f t="shared" ref="BV260" si="3749">N260/N281</f>
        <v>4.3007314441024819E-2</v>
      </c>
      <c r="BW260" s="130">
        <f t="shared" ref="BW260" si="3750">O260/O281</f>
        <v>5.4573687182382834E-2</v>
      </c>
      <c r="BX260" s="125">
        <f t="shared" ref="BX260" si="3751">P260/P281</f>
        <v>5.9183055975794249E-2</v>
      </c>
      <c r="BY260" s="126">
        <f t="shared" ref="BY260" si="3752">Q260/Q281</f>
        <v>4.6179302045728038E-2</v>
      </c>
      <c r="BZ260" s="127">
        <f t="shared" ref="BZ260" si="3753">R260/R281</f>
        <v>5.7684550221863654E-2</v>
      </c>
      <c r="CA260" s="128">
        <f t="shared" ref="CA260" si="3754">S260/S281</f>
        <v>4.7138047138047139E-2</v>
      </c>
      <c r="CB260" s="125">
        <f t="shared" ref="CB260" si="3755">T260/T281</f>
        <v>2.5988829362817736E-2</v>
      </c>
      <c r="CC260" s="126">
        <f t="shared" ref="CC260" si="3756">U260/U281</f>
        <v>8.9549516687944558E-2</v>
      </c>
      <c r="CD260" s="127">
        <f t="shared" ref="CD260" si="3757">V260/V281</f>
        <v>3.0751708428246014E-2</v>
      </c>
      <c r="CE260" s="128">
        <f t="shared" ref="CE260" si="3758">W260/W281</f>
        <v>5.77544994375703E-2</v>
      </c>
      <c r="CF260" s="125">
        <f t="shared" ref="CF260" si="3759">X260/X281</f>
        <v>4.6291982550506122E-2</v>
      </c>
      <c r="CG260" s="126">
        <f t="shared" ref="CG260" si="3760">Y260/Y281</f>
        <v>6.5273977174130679E-2</v>
      </c>
      <c r="CH260" s="127">
        <f t="shared" ref="CH260" si="3761">Z260/Z281</f>
        <v>5.6390503788765096E-2</v>
      </c>
      <c r="CI260" s="125">
        <f t="shared" ref="CI260" si="3762">AA260/AA281</f>
        <v>3.4732240437158467E-2</v>
      </c>
      <c r="CJ260" s="131">
        <f t="shared" ref="CJ260" si="3763">AB260/AB281</f>
        <v>6.2851984851160697E-2</v>
      </c>
      <c r="CK260" s="132">
        <f t="shared" ref="CK260" si="3764">AC260/AC281</f>
        <v>4.2193623158039477E-2</v>
      </c>
    </row>
    <row r="261" spans="1:89" ht="14.1" thickTop="1">
      <c r="A261" s="142" t="s">
        <v>23</v>
      </c>
      <c r="B261" s="192">
        <v>6166</v>
      </c>
      <c r="C261" s="193">
        <v>1017</v>
      </c>
      <c r="D261" s="194">
        <v>1109</v>
      </c>
      <c r="E261" s="195">
        <v>1256</v>
      </c>
      <c r="F261" s="192">
        <v>646</v>
      </c>
      <c r="G261" s="196">
        <v>628</v>
      </c>
      <c r="H261" s="194">
        <v>686</v>
      </c>
      <c r="I261" s="195">
        <v>1570</v>
      </c>
      <c r="J261" s="192">
        <v>445</v>
      </c>
      <c r="K261" s="196">
        <v>962</v>
      </c>
      <c r="L261" s="194">
        <v>444</v>
      </c>
      <c r="M261" s="192">
        <v>2131</v>
      </c>
      <c r="N261" s="197">
        <v>1787</v>
      </c>
      <c r="O261" s="198">
        <v>3058</v>
      </c>
      <c r="P261" s="192">
        <v>1645</v>
      </c>
      <c r="Q261" s="196">
        <v>1416</v>
      </c>
      <c r="R261" s="194">
        <v>1812</v>
      </c>
      <c r="S261" s="195">
        <v>1471</v>
      </c>
      <c r="T261" s="192">
        <v>348</v>
      </c>
      <c r="U261" s="196">
        <v>1619</v>
      </c>
      <c r="V261" s="194">
        <v>1037</v>
      </c>
      <c r="W261" s="195">
        <v>2625</v>
      </c>
      <c r="X261" s="192">
        <v>1345</v>
      </c>
      <c r="Y261" s="196">
        <v>1694</v>
      </c>
      <c r="Z261" s="194">
        <v>4911</v>
      </c>
      <c r="AA261" s="192">
        <v>2320</v>
      </c>
      <c r="AB261" s="168">
        <f t="shared" ref="AB261:AB277" si="3765">B261+D261+F261+H261+J261+L261+N261+P261+R261+T261+V261+X261+Z261</f>
        <v>22381</v>
      </c>
      <c r="AC261" s="169">
        <f t="shared" si="3682"/>
        <v>21767</v>
      </c>
      <c r="BI261" s="142" t="s">
        <v>23</v>
      </c>
      <c r="BJ261" s="125">
        <f>B261/B281</f>
        <v>0.11200116251612083</v>
      </c>
      <c r="BK261" s="126">
        <f t="shared" ref="BK261" si="3766">C261/C281</f>
        <v>3.0977764240024366E-2</v>
      </c>
      <c r="BL261" s="127">
        <f t="shared" ref="BL261" si="3767">D261/D281</f>
        <v>4.8790145182578092E-2</v>
      </c>
      <c r="BM261" s="128">
        <f t="shared" ref="BM261" si="3768">E261/E281</f>
        <v>6.5890252859091392E-2</v>
      </c>
      <c r="BN261" s="125">
        <f t="shared" ref="BN261" si="3769">F261/F281</f>
        <v>5.6032613409662591E-2</v>
      </c>
      <c r="BO261" s="126">
        <f t="shared" ref="BO261" si="3770">G261/G281</f>
        <v>8.2544689800210305E-2</v>
      </c>
      <c r="BP261" s="127">
        <f t="shared" ref="BP261" si="3771">H261/H281</f>
        <v>2.676968703660345E-2</v>
      </c>
      <c r="BQ261" s="128">
        <f t="shared" ref="BQ261" si="3772">I261/I281</f>
        <v>4.1590505708760495E-2</v>
      </c>
      <c r="BR261" s="125">
        <f t="shared" ref="BR261" si="3773">J261/J281</f>
        <v>6.8704647213215994E-2</v>
      </c>
      <c r="BS261" s="126">
        <f t="shared" ref="BS261" si="3774">K261/K281</f>
        <v>0.12598218962807753</v>
      </c>
      <c r="BT261" s="127">
        <f t="shared" ref="BT261" si="3775">L261/L281</f>
        <v>3.9201836482429808E-2</v>
      </c>
      <c r="BU261" s="125">
        <f t="shared" ref="BU261" si="3776">M261/M281</f>
        <v>9.47911569770028E-2</v>
      </c>
      <c r="BV261" s="129">
        <f t="shared" ref="BV261" si="3777">N261/N281</f>
        <v>7.1425716455493823E-2</v>
      </c>
      <c r="BW261" s="130">
        <f t="shared" ref="BW261" si="3778">O261/O281</f>
        <v>8.6335403726708074E-2</v>
      </c>
      <c r="BX261" s="125">
        <f t="shared" ref="BX261" si="3779">P261/P281</f>
        <v>9.9546142208774585E-2</v>
      </c>
      <c r="BY261" s="126">
        <f t="shared" ref="BY261" si="3780">Q261/Q281</f>
        <v>7.0998796630565589E-2</v>
      </c>
      <c r="BZ261" s="127">
        <f t="shared" ref="BZ261" si="3781">R261/R281</f>
        <v>9.1367486889874949E-2</v>
      </c>
      <c r="CA261" s="128">
        <f t="shared" ref="CA261" si="3782">S261/S281</f>
        <v>6.5169236221867807E-2</v>
      </c>
      <c r="CB261" s="125">
        <f t="shared" ref="CB261" si="3783">T261/T281</f>
        <v>3.9667160606406016E-2</v>
      </c>
      <c r="CC261" s="126">
        <f t="shared" ref="CC261" si="3784">U261/U281</f>
        <v>0.14763815429509392</v>
      </c>
      <c r="CD261" s="127">
        <f t="shared" ref="CD261" si="3785">V261/V281</f>
        <v>4.3744199780646247E-2</v>
      </c>
      <c r="CE261" s="128">
        <f t="shared" ref="CE261" si="3786">W261/W281</f>
        <v>9.2273622047244097E-2</v>
      </c>
      <c r="CF261" s="125">
        <f t="shared" ref="CF261" si="3787">X261/X281</f>
        <v>5.6964973952818604E-2</v>
      </c>
      <c r="CG261" s="126">
        <f t="shared" ref="CG261" si="3788">Y261/Y281</f>
        <v>0.11306146966562104</v>
      </c>
      <c r="CH261" s="127">
        <f t="shared" ref="CH261" si="3789">Z261/Z281</f>
        <v>8.8392519663780852E-2</v>
      </c>
      <c r="CI261" s="125">
        <f t="shared" ref="CI261" si="3790">AA261/AA281</f>
        <v>5.0710382513661202E-2</v>
      </c>
      <c r="CJ261" s="131">
        <f t="shared" ref="CJ261" si="3791">AB261/AB281</f>
        <v>7.3196496667386174E-2</v>
      </c>
      <c r="CK261" s="132">
        <f t="shared" ref="CK261" si="3792">AC261/AC281</f>
        <v>7.1262305654953853E-2</v>
      </c>
    </row>
    <row r="262" spans="1:89" ht="14.1" thickBot="1">
      <c r="A262" s="133" t="s">
        <v>24</v>
      </c>
      <c r="B262" s="185">
        <v>5401</v>
      </c>
      <c r="C262" s="186">
        <v>1081</v>
      </c>
      <c r="D262" s="187">
        <v>1410</v>
      </c>
      <c r="E262" s="188">
        <v>1368</v>
      </c>
      <c r="F262" s="185">
        <v>772</v>
      </c>
      <c r="G262" s="189">
        <v>595</v>
      </c>
      <c r="H262" s="187">
        <v>1440</v>
      </c>
      <c r="I262" s="188">
        <v>1758</v>
      </c>
      <c r="J262" s="185">
        <v>472</v>
      </c>
      <c r="K262" s="189">
        <v>836</v>
      </c>
      <c r="L262" s="187">
        <v>470</v>
      </c>
      <c r="M262" s="185">
        <v>2572</v>
      </c>
      <c r="N262" s="190">
        <v>1467</v>
      </c>
      <c r="O262" s="191">
        <v>3076</v>
      </c>
      <c r="P262" s="185">
        <v>1422</v>
      </c>
      <c r="Q262" s="189">
        <v>1524</v>
      </c>
      <c r="R262" s="187">
        <v>1524</v>
      </c>
      <c r="S262" s="188">
        <v>1281</v>
      </c>
      <c r="T262" s="185">
        <v>283</v>
      </c>
      <c r="U262" s="189">
        <v>1607</v>
      </c>
      <c r="V262" s="187">
        <v>904</v>
      </c>
      <c r="W262" s="188">
        <v>2689</v>
      </c>
      <c r="X262" s="185">
        <v>1173</v>
      </c>
      <c r="Y262" s="189">
        <v>1693</v>
      </c>
      <c r="Z262" s="187">
        <v>4515</v>
      </c>
      <c r="AA262" s="185">
        <v>2178</v>
      </c>
      <c r="AB262" s="168">
        <f t="shared" si="3765"/>
        <v>21253</v>
      </c>
      <c r="AC262" s="169">
        <f t="shared" si="3682"/>
        <v>22258</v>
      </c>
      <c r="AE262" t="s">
        <v>51</v>
      </c>
      <c r="BI262" s="133" t="s">
        <v>24</v>
      </c>
      <c r="BJ262" s="125">
        <f>B262/B281</f>
        <v>9.8105462009336453E-2</v>
      </c>
      <c r="BK262" s="126">
        <f t="shared" ref="BK262" si="3793">C262/C281</f>
        <v>3.2927200731038685E-2</v>
      </c>
      <c r="BL262" s="127">
        <f t="shared" ref="BL262" si="3794">D262/D281</f>
        <v>6.2032556093268805E-2</v>
      </c>
      <c r="BM262" s="128">
        <f t="shared" ref="BM262" si="3795">E262/E281</f>
        <v>7.1765816808309721E-2</v>
      </c>
      <c r="BN262" s="125">
        <f t="shared" ref="BN262" si="3796">F262/F281</f>
        <v>6.6961575158296469E-2</v>
      </c>
      <c r="BO262" s="126">
        <f t="shared" ref="BO262" si="3797">G262/G281</f>
        <v>7.8207150368033648E-2</v>
      </c>
      <c r="BP262" s="127">
        <f t="shared" ref="BP262" si="3798">H262/H281</f>
        <v>5.6192929056427067E-2</v>
      </c>
      <c r="BQ262" s="128">
        <f t="shared" ref="BQ262" si="3799">I262/I281</f>
        <v>4.6570770086624809E-2</v>
      </c>
      <c r="BR262" s="125">
        <f t="shared" ref="BR262" si="3800">J262/J281</f>
        <v>7.2873243785703257E-2</v>
      </c>
      <c r="BS262" s="126">
        <f t="shared" ref="BS262" si="3801">K262/K281</f>
        <v>0.10948140387637506</v>
      </c>
      <c r="BT262" s="127">
        <f t="shared" ref="BT262" si="3802">L262/L281</f>
        <v>4.1497439519689212E-2</v>
      </c>
      <c r="BU262" s="125">
        <f t="shared" ref="BU262" si="3803">M262/M281</f>
        <v>0.11440772207642008</v>
      </c>
      <c r="BV262" s="129">
        <f t="shared" ref="BV262" si="3804">N262/N281</f>
        <v>5.863543706782845E-2</v>
      </c>
      <c r="BW262" s="130">
        <f t="shared" ref="BW262" si="3805">O262/O281</f>
        <v>8.6843591191417283E-2</v>
      </c>
      <c r="BX262" s="125">
        <f t="shared" ref="BX262" si="3806">P262/P281</f>
        <v>8.6051437216338886E-2</v>
      </c>
      <c r="BY262" s="126">
        <f t="shared" ref="BY262" si="3807">Q262/Q281</f>
        <v>7.6413959085439229E-2</v>
      </c>
      <c r="BZ262" s="127">
        <f t="shared" ref="BZ262" si="3808">R262/R281</f>
        <v>7.6845502218636549E-2</v>
      </c>
      <c r="CA262" s="128">
        <f t="shared" ref="CA262" si="3809">S262/S281</f>
        <v>5.6751727804359386E-2</v>
      </c>
      <c r="CB262" s="125">
        <f t="shared" ref="CB262" si="3810">T262/T281</f>
        <v>3.2258064516129031E-2</v>
      </c>
      <c r="CC262" s="126">
        <f t="shared" ref="CC262" si="3811">U262/U281</f>
        <v>0.14654386284880541</v>
      </c>
      <c r="CD262" s="127">
        <f t="shared" ref="CD262" si="3812">V262/V281</f>
        <v>3.8133805787564333E-2</v>
      </c>
      <c r="CE262" s="128">
        <f t="shared" ref="CE262" si="3813">W262/W281</f>
        <v>9.4523340832395955E-2</v>
      </c>
      <c r="CF262" s="125">
        <f t="shared" ref="CF262" si="3814">X262/X281</f>
        <v>4.9680233789335476E-2</v>
      </c>
      <c r="CG262" s="126">
        <f t="shared" ref="CG262" si="3815">Y262/Y281</f>
        <v>0.11299472735767203</v>
      </c>
      <c r="CH262" s="127">
        <f t="shared" ref="CH262" si="3816">Z262/Z281</f>
        <v>8.1264961572382513E-2</v>
      </c>
      <c r="CI262" s="125">
        <f t="shared" ref="CI262" si="3817">AA262/AA281</f>
        <v>4.7606557377049177E-2</v>
      </c>
      <c r="CJ262" s="131">
        <f t="shared" ref="CJ262" si="3818">AB262/AB281</f>
        <v>6.950740108448944E-2</v>
      </c>
      <c r="CK262" s="132">
        <f t="shared" ref="CK262" si="3819">AC262/AC281</f>
        <v>7.2869775314373261E-2</v>
      </c>
    </row>
    <row r="263" spans="1:89" ht="15" thickTop="1" thickBot="1">
      <c r="A263" s="142" t="s">
        <v>25</v>
      </c>
      <c r="B263" s="192">
        <v>4593</v>
      </c>
      <c r="C263" s="193">
        <v>997</v>
      </c>
      <c r="D263" s="194">
        <v>1256</v>
      </c>
      <c r="E263" s="195">
        <v>1178</v>
      </c>
      <c r="F263" s="192">
        <v>701</v>
      </c>
      <c r="G263" s="196">
        <v>534</v>
      </c>
      <c r="H263" s="194">
        <v>1231</v>
      </c>
      <c r="I263" s="195">
        <v>1902</v>
      </c>
      <c r="J263" s="192">
        <v>386</v>
      </c>
      <c r="K263" s="196">
        <v>861</v>
      </c>
      <c r="L263" s="194">
        <v>532</v>
      </c>
      <c r="M263" s="192">
        <v>2273</v>
      </c>
      <c r="N263" s="197">
        <v>1396</v>
      </c>
      <c r="O263" s="198">
        <v>2675</v>
      </c>
      <c r="P263" s="192">
        <v>936</v>
      </c>
      <c r="Q263" s="196">
        <v>1513</v>
      </c>
      <c r="R263" s="194">
        <v>1458</v>
      </c>
      <c r="S263" s="195">
        <v>1217</v>
      </c>
      <c r="T263" s="192">
        <v>276</v>
      </c>
      <c r="U263" s="196">
        <v>1050</v>
      </c>
      <c r="V263" s="194">
        <v>779</v>
      </c>
      <c r="W263" s="195">
        <v>2276</v>
      </c>
      <c r="X263" s="192">
        <v>953</v>
      </c>
      <c r="Y263" s="196">
        <v>1319</v>
      </c>
      <c r="Z263" s="194">
        <v>4138</v>
      </c>
      <c r="AA263" s="192">
        <v>2252</v>
      </c>
      <c r="AB263" s="168">
        <f t="shared" si="3765"/>
        <v>18635</v>
      </c>
      <c r="AC263" s="169">
        <f t="shared" si="3682"/>
        <v>20047</v>
      </c>
      <c r="AE263" s="309" t="s">
        <v>2</v>
      </c>
      <c r="AF263" s="303" t="s">
        <v>3</v>
      </c>
      <c r="AG263" s="304"/>
      <c r="AH263" s="303" t="s">
        <v>4</v>
      </c>
      <c r="AI263" s="304"/>
      <c r="AJ263" s="303" t="s">
        <v>5</v>
      </c>
      <c r="AK263" s="304"/>
      <c r="AL263" s="303" t="s">
        <v>6</v>
      </c>
      <c r="AM263" s="304"/>
      <c r="AN263" s="303" t="s">
        <v>7</v>
      </c>
      <c r="AO263" s="304"/>
      <c r="AP263" s="303" t="s">
        <v>8</v>
      </c>
      <c r="AQ263" s="304"/>
      <c r="AR263" s="303" t="s">
        <v>9</v>
      </c>
      <c r="AS263" s="304"/>
      <c r="AT263" s="303" t="s">
        <v>10</v>
      </c>
      <c r="AU263" s="304"/>
      <c r="AV263" s="303" t="s">
        <v>11</v>
      </c>
      <c r="AW263" s="304"/>
      <c r="AX263" s="303" t="s">
        <v>12</v>
      </c>
      <c r="AY263" s="304"/>
      <c r="AZ263" s="303" t="s">
        <v>13</v>
      </c>
      <c r="BA263" s="304"/>
      <c r="BB263" s="303" t="s">
        <v>14</v>
      </c>
      <c r="BC263" s="304"/>
      <c r="BD263" s="305" t="s">
        <v>15</v>
      </c>
      <c r="BE263" s="306"/>
      <c r="BF263" s="307" t="s">
        <v>16</v>
      </c>
      <c r="BG263" s="308"/>
      <c r="BI263" s="142" t="s">
        <v>25</v>
      </c>
      <c r="BJ263" s="125">
        <f>B263/B281</f>
        <v>8.3428695983870094E-2</v>
      </c>
      <c r="BK263" s="126">
        <f t="shared" ref="BK263" si="3820">C263/C281</f>
        <v>3.0368565336582394E-2</v>
      </c>
      <c r="BL263" s="127">
        <f t="shared" ref="BL263" si="3821">D263/D281</f>
        <v>5.5257369115706112E-2</v>
      </c>
      <c r="BM263" s="128">
        <f t="shared" ref="BM263" si="3822">E263/E281</f>
        <v>6.1798342251600039E-2</v>
      </c>
      <c r="BN263" s="125">
        <f t="shared" ref="BN263" si="3823">F263/F281</f>
        <v>6.0803191950732936E-2</v>
      </c>
      <c r="BO263" s="126">
        <f t="shared" ref="BO263" si="3824">G263/G281</f>
        <v>7.0189274447949521E-2</v>
      </c>
      <c r="BP263" s="127">
        <f t="shared" ref="BP263" si="3825">H263/H281</f>
        <v>4.8037149769765079E-2</v>
      </c>
      <c r="BQ263" s="128">
        <f t="shared" ref="BQ263" si="3826">I263/I281</f>
        <v>5.0385440673925135E-2</v>
      </c>
      <c r="BR263" s="125">
        <f t="shared" ref="BR263" si="3827">J263/J281</f>
        <v>5.9595491740003087E-2</v>
      </c>
      <c r="BS263" s="126">
        <f t="shared" ref="BS263" si="3828">K263/K281</f>
        <v>0.11275536930330016</v>
      </c>
      <c r="BT263" s="127">
        <f t="shared" ref="BT263" si="3829">L263/L281</f>
        <v>4.6971569839307788E-2</v>
      </c>
      <c r="BU263" s="125">
        <f t="shared" ref="BU263" si="3830">M263/M281</f>
        <v>0.10110760197500111</v>
      </c>
      <c r="BV263" s="129">
        <f t="shared" ref="BV263" si="3831">N263/N281</f>
        <v>5.5797593828690192E-2</v>
      </c>
      <c r="BW263" s="130">
        <f t="shared" ref="BW263" si="3832">O263/O281</f>
        <v>7.5522303783173345E-2</v>
      </c>
      <c r="BX263" s="125">
        <f t="shared" ref="BX263" si="3833">P263/P281</f>
        <v>5.6641452344931918E-2</v>
      </c>
      <c r="BY263" s="126">
        <f t="shared" ref="BY263" si="3834">Q263/Q281</f>
        <v>7.5862414761331723E-2</v>
      </c>
      <c r="BZ263" s="127">
        <f t="shared" ref="BZ263" si="3835">R263/R281</f>
        <v>7.3517547398144409E-2</v>
      </c>
      <c r="CA263" s="128">
        <f t="shared" ref="CA263" si="3836">S263/S281</f>
        <v>5.3916356547935494E-2</v>
      </c>
      <c r="CB263" s="125">
        <f t="shared" ref="CB263" si="3837">T263/T281</f>
        <v>3.146016186025305E-2</v>
      </c>
      <c r="CC263" s="126">
        <f t="shared" ref="CC263" si="3838">U263/U281</f>
        <v>9.5750501550246211E-2</v>
      </c>
      <c r="CD263" s="127">
        <f t="shared" ref="CD263" si="3839">V263/V281</f>
        <v>3.2860879102336961E-2</v>
      </c>
      <c r="CE263" s="128">
        <f t="shared" ref="CE263" si="3840">W263/W281</f>
        <v>8.0005624296962882E-2</v>
      </c>
      <c r="CF263" s="125">
        <f t="shared" ref="CF263" si="3841">X263/X281</f>
        <v>4.0362542882554739E-2</v>
      </c>
      <c r="CG263" s="126">
        <f t="shared" ref="CG263" si="3842">Y263/Y281</f>
        <v>8.8033104184742708E-2</v>
      </c>
      <c r="CH263" s="127">
        <f t="shared" ref="CH263" si="3843">Z263/Z281</f>
        <v>7.4479382278298742E-2</v>
      </c>
      <c r="CI263" s="125">
        <f t="shared" ref="CI263" si="3844">AA263/AA281</f>
        <v>4.9224043715846995E-2</v>
      </c>
      <c r="CJ263" s="131">
        <f t="shared" ref="CJ263" si="3845">AB263/AB281</f>
        <v>6.0945298038369213E-2</v>
      </c>
      <c r="CK263" s="132">
        <f t="shared" ref="CK263" si="3846">AC263/AC281</f>
        <v>6.5631251043545724E-2</v>
      </c>
    </row>
    <row r="264" spans="1:89" ht="15" thickTop="1" thickBot="1">
      <c r="A264" s="133" t="s">
        <v>26</v>
      </c>
      <c r="B264" s="185">
        <v>3750</v>
      </c>
      <c r="C264" s="186">
        <v>1172</v>
      </c>
      <c r="D264" s="187">
        <v>1446</v>
      </c>
      <c r="E264" s="188">
        <v>959</v>
      </c>
      <c r="F264" s="185">
        <v>912</v>
      </c>
      <c r="G264" s="189">
        <v>497</v>
      </c>
      <c r="H264" s="187">
        <v>1588</v>
      </c>
      <c r="I264" s="188">
        <v>1682</v>
      </c>
      <c r="J264" s="185">
        <v>364</v>
      </c>
      <c r="K264" s="189">
        <v>865</v>
      </c>
      <c r="L264" s="187">
        <v>434</v>
      </c>
      <c r="M264" s="185">
        <v>1722</v>
      </c>
      <c r="N264" s="190">
        <v>1304</v>
      </c>
      <c r="O264" s="191">
        <v>2815</v>
      </c>
      <c r="P264" s="185">
        <v>793</v>
      </c>
      <c r="Q264" s="189">
        <v>1072</v>
      </c>
      <c r="R264" s="187">
        <v>1230</v>
      </c>
      <c r="S264" s="188">
        <v>1315</v>
      </c>
      <c r="T264" s="185">
        <v>341</v>
      </c>
      <c r="U264" s="189">
        <v>666</v>
      </c>
      <c r="V264" s="187">
        <v>762</v>
      </c>
      <c r="W264" s="188">
        <v>2099</v>
      </c>
      <c r="X264" s="185">
        <v>987</v>
      </c>
      <c r="Y264" s="189">
        <v>967</v>
      </c>
      <c r="Z264" s="187">
        <v>3328</v>
      </c>
      <c r="AA264" s="185">
        <v>2357</v>
      </c>
      <c r="AB264" s="168">
        <f t="shared" si="3765"/>
        <v>17239</v>
      </c>
      <c r="AC264" s="169">
        <f t="shared" si="3682"/>
        <v>18188</v>
      </c>
      <c r="AE264" s="310"/>
      <c r="AF264" s="235" t="s">
        <v>17</v>
      </c>
      <c r="AG264" s="236" t="s">
        <v>18</v>
      </c>
      <c r="AH264" s="237" t="s">
        <v>17</v>
      </c>
      <c r="AI264" s="238" t="s">
        <v>18</v>
      </c>
      <c r="AJ264" s="235" t="s">
        <v>17</v>
      </c>
      <c r="AK264" s="236" t="s">
        <v>18</v>
      </c>
      <c r="AL264" s="237" t="s">
        <v>17</v>
      </c>
      <c r="AM264" s="238" t="s">
        <v>18</v>
      </c>
      <c r="AN264" s="235" t="s">
        <v>17</v>
      </c>
      <c r="AO264" s="236" t="s">
        <v>18</v>
      </c>
      <c r="AP264" s="237" t="s">
        <v>17</v>
      </c>
      <c r="AQ264" s="235" t="s">
        <v>18</v>
      </c>
      <c r="AR264" s="239" t="s">
        <v>17</v>
      </c>
      <c r="AS264" s="240" t="s">
        <v>18</v>
      </c>
      <c r="AT264" s="235" t="s">
        <v>17</v>
      </c>
      <c r="AU264" s="236" t="s">
        <v>18</v>
      </c>
      <c r="AV264" s="237" t="s">
        <v>17</v>
      </c>
      <c r="AW264" s="238" t="s">
        <v>18</v>
      </c>
      <c r="AX264" s="235" t="s">
        <v>17</v>
      </c>
      <c r="AY264" s="236" t="s">
        <v>18</v>
      </c>
      <c r="AZ264" s="237" t="s">
        <v>17</v>
      </c>
      <c r="BA264" s="238" t="s">
        <v>18</v>
      </c>
      <c r="BB264" s="235" t="s">
        <v>17</v>
      </c>
      <c r="BC264" s="236" t="s">
        <v>18</v>
      </c>
      <c r="BD264" s="241" t="s">
        <v>17</v>
      </c>
      <c r="BE264" s="242" t="s">
        <v>18</v>
      </c>
      <c r="BF264" s="243" t="s">
        <v>17</v>
      </c>
      <c r="BG264" s="244" t="s">
        <v>18</v>
      </c>
      <c r="BI264" s="133" t="s">
        <v>26</v>
      </c>
      <c r="BJ264" s="125">
        <f>B264/B281</f>
        <v>6.8116178954825343E-2</v>
      </c>
      <c r="BK264" s="126">
        <f t="shared" ref="BK264" si="3847">C264/C281</f>
        <v>3.5699055741699667E-2</v>
      </c>
      <c r="BL264" s="127">
        <f t="shared" ref="BL264" si="3848">D264/D281</f>
        <v>6.3616366036075678E-2</v>
      </c>
      <c r="BM264" s="128">
        <f t="shared" ref="BM264" si="3849">E264/E281</f>
        <v>5.0309516315182039E-2</v>
      </c>
      <c r="BN264" s="125">
        <f t="shared" ref="BN264" si="3850">F264/F281</f>
        <v>7.9104865990111892E-2</v>
      </c>
      <c r="BO264" s="126">
        <f t="shared" ref="BO264" si="3851">G264/G281</f>
        <v>6.5325972660357515E-2</v>
      </c>
      <c r="BP264" s="127">
        <f t="shared" ref="BP264" si="3852">H264/H281</f>
        <v>6.196831343167096E-2</v>
      </c>
      <c r="BQ264" s="128">
        <f t="shared" ref="BQ264" si="3853">I264/I281</f>
        <v>4.4557471721105198E-2</v>
      </c>
      <c r="BR264" s="125">
        <f t="shared" ref="BR264" si="3854">J264/J281</f>
        <v>5.6198857495754206E-2</v>
      </c>
      <c r="BS264" s="126">
        <f t="shared" ref="BS264" si="3855">K264/K281</f>
        <v>0.11327920377160818</v>
      </c>
      <c r="BT264" s="127">
        <f t="shared" ref="BT264" si="3856">L264/L281</f>
        <v>3.8318912237330034E-2</v>
      </c>
      <c r="BU264" s="125">
        <f t="shared" ref="BU264" si="3857">M264/M281</f>
        <v>7.6598016102486538E-2</v>
      </c>
      <c r="BV264" s="129">
        <f t="shared" ref="BV264" si="3858">N264/N281</f>
        <v>5.2120388504736402E-2</v>
      </c>
      <c r="BW264" s="130">
        <f t="shared" ref="BW264" si="3859">O264/O281</f>
        <v>7.9474872953133824E-2</v>
      </c>
      <c r="BX264" s="125">
        <f t="shared" ref="BX264" si="3860">P264/P281</f>
        <v>4.7987897125567322E-2</v>
      </c>
      <c r="BY264" s="126">
        <f t="shared" ref="BY264" si="3861">Q264/Q281</f>
        <v>5.3750501403931006E-2</v>
      </c>
      <c r="BZ264" s="127">
        <f t="shared" ref="BZ264" si="3862">R264/R281</f>
        <v>6.202097620008068E-2</v>
      </c>
      <c r="CA264" s="128">
        <f t="shared" ref="CA264" si="3863">S264/S281</f>
        <v>5.8258018784334571E-2</v>
      </c>
      <c r="CB264" s="125">
        <f t="shared" ref="CB264" si="3864">T264/T281</f>
        <v>3.8869257950530034E-2</v>
      </c>
      <c r="CC264" s="126">
        <f t="shared" ref="CC264" si="3865">U264/U281</f>
        <v>6.0733175269013312E-2</v>
      </c>
      <c r="CD264" s="127">
        <f t="shared" ref="CD264" si="3866">V264/V281</f>
        <v>3.2143761073146038E-2</v>
      </c>
      <c r="CE264" s="128">
        <f t="shared" ref="CE264" si="3867">W264/W281</f>
        <v>7.378374578177728E-2</v>
      </c>
      <c r="CF264" s="125">
        <f t="shared" ref="CF264" si="3868">X264/X281</f>
        <v>4.180254965905722E-2</v>
      </c>
      <c r="CG264" s="126">
        <f t="shared" ref="CG264" si="3869">Y264/Y281</f>
        <v>6.4539811786691589E-2</v>
      </c>
      <c r="CH264" s="127">
        <f t="shared" ref="CH264" si="3870">Z264/Z281</f>
        <v>5.99002861822567E-2</v>
      </c>
      <c r="CI264" s="125">
        <f t="shared" ref="CI264" si="3871">AA264/AA281</f>
        <v>5.1519125683060107E-2</v>
      </c>
      <c r="CJ264" s="131">
        <f t="shared" ref="CJ264" si="3872">AB264/AB281</f>
        <v>5.637971520705376E-2</v>
      </c>
      <c r="CK264" s="132">
        <f t="shared" ref="CK264" si="3873">AC264/AC281</f>
        <v>5.9545128646680788E-2</v>
      </c>
    </row>
    <row r="265" spans="1:89" ht="14.1" thickTop="1">
      <c r="A265" s="142" t="s">
        <v>27</v>
      </c>
      <c r="B265" s="199">
        <v>3554</v>
      </c>
      <c r="C265" s="193">
        <v>1147</v>
      </c>
      <c r="D265" s="194">
        <v>1568</v>
      </c>
      <c r="E265" s="195">
        <v>834</v>
      </c>
      <c r="F265" s="192">
        <v>1055</v>
      </c>
      <c r="G265" s="196">
        <v>406</v>
      </c>
      <c r="H265" s="194">
        <v>1074</v>
      </c>
      <c r="I265" s="195">
        <v>2003</v>
      </c>
      <c r="J265" s="192">
        <v>384</v>
      </c>
      <c r="K265" s="196">
        <v>580</v>
      </c>
      <c r="L265" s="194">
        <v>445</v>
      </c>
      <c r="M265" s="192">
        <v>1762</v>
      </c>
      <c r="N265" s="197">
        <v>1170</v>
      </c>
      <c r="O265" s="200">
        <v>2097</v>
      </c>
      <c r="P265" s="192">
        <v>848</v>
      </c>
      <c r="Q265" s="196">
        <v>952</v>
      </c>
      <c r="R265" s="194">
        <v>1090</v>
      </c>
      <c r="S265" s="195">
        <v>1190</v>
      </c>
      <c r="T265" s="192">
        <v>347</v>
      </c>
      <c r="U265" s="196">
        <v>611</v>
      </c>
      <c r="V265" s="194">
        <v>743</v>
      </c>
      <c r="W265" s="201">
        <v>1872</v>
      </c>
      <c r="X265" s="192">
        <v>956</v>
      </c>
      <c r="Y265" s="196">
        <v>739</v>
      </c>
      <c r="Z265" s="194">
        <v>3207</v>
      </c>
      <c r="AA265" s="192">
        <v>2059</v>
      </c>
      <c r="AB265" s="168">
        <f t="shared" si="3765"/>
        <v>16441</v>
      </c>
      <c r="AC265" s="169">
        <f t="shared" si="3682"/>
        <v>16252</v>
      </c>
      <c r="AE265" s="246" t="str">
        <f>$AE$17</f>
        <v>17:00 - 17:59</v>
      </c>
      <c r="AF265" s="247">
        <f t="shared" ref="AF265:AU267" si="3874">SUMIF($A$9:$A$32,$AE265,B$257:B$280)</f>
        <v>2517</v>
      </c>
      <c r="AG265" s="248">
        <f t="shared" si="3874"/>
        <v>3511</v>
      </c>
      <c r="AH265" s="249">
        <f t="shared" si="3874"/>
        <v>1957</v>
      </c>
      <c r="AI265" s="250">
        <f t="shared" si="3874"/>
        <v>1722</v>
      </c>
      <c r="AJ265" s="247">
        <f t="shared" si="3874"/>
        <v>976</v>
      </c>
      <c r="AK265" s="251">
        <f t="shared" si="3874"/>
        <v>485</v>
      </c>
      <c r="AL265" s="249">
        <f t="shared" si="3874"/>
        <v>1958</v>
      </c>
      <c r="AM265" s="250">
        <f t="shared" si="3874"/>
        <v>3449</v>
      </c>
      <c r="AN265" s="247">
        <f t="shared" si="3874"/>
        <v>765</v>
      </c>
      <c r="AO265" s="251">
        <f t="shared" si="3874"/>
        <v>281</v>
      </c>
      <c r="AP265" s="249">
        <f t="shared" si="3874"/>
        <v>1480</v>
      </c>
      <c r="AQ265" s="247">
        <f t="shared" si="3874"/>
        <v>1087</v>
      </c>
      <c r="AR265" s="252">
        <f t="shared" si="3874"/>
        <v>2181</v>
      </c>
      <c r="AS265" s="253">
        <f t="shared" si="3874"/>
        <v>2096</v>
      </c>
      <c r="AT265" s="247">
        <f t="shared" si="3874"/>
        <v>1362</v>
      </c>
      <c r="AU265" s="251">
        <f t="shared" si="3874"/>
        <v>1349</v>
      </c>
      <c r="AV265" s="249">
        <f t="shared" ref="AP265:BE267" si="3875">SUMIF($A$9:$A$32,$AE265,R$257:R$280)</f>
        <v>1278</v>
      </c>
      <c r="AW265" s="250">
        <f t="shared" si="3875"/>
        <v>1631</v>
      </c>
      <c r="AX265" s="247">
        <f t="shared" si="3875"/>
        <v>1121</v>
      </c>
      <c r="AY265" s="251">
        <f t="shared" si="3875"/>
        <v>425</v>
      </c>
      <c r="AZ265" s="249">
        <f t="shared" si="3875"/>
        <v>2002</v>
      </c>
      <c r="BA265" s="250">
        <f t="shared" si="3875"/>
        <v>1252</v>
      </c>
      <c r="BB265" s="247">
        <f t="shared" si="3875"/>
        <v>2665</v>
      </c>
      <c r="BC265" s="251">
        <f t="shared" si="3875"/>
        <v>652</v>
      </c>
      <c r="BD265" s="20">
        <f t="shared" si="3875"/>
        <v>4072</v>
      </c>
      <c r="BE265" s="254">
        <f t="shared" si="3875"/>
        <v>3583</v>
      </c>
      <c r="BF265" s="255">
        <f>AF265+AH265+AJ265+AL265+AN265+AP265+AR265+AT265+AV265+AX265+AZ265+BB265+BD265</f>
        <v>24334</v>
      </c>
      <c r="BG265" s="256">
        <f>AG265+AI265+AK265+AM265+AO265+AQ265+AS265+AU265+AW265+AY265+BA265+BC265+BE265</f>
        <v>21523</v>
      </c>
      <c r="BI265" s="142" t="s">
        <v>27</v>
      </c>
      <c r="BJ265" s="125">
        <f>B265/B281</f>
        <v>6.4555973334786479E-2</v>
      </c>
      <c r="BK265" s="126">
        <f t="shared" ref="BK265" si="3876">C265/C281</f>
        <v>3.4937557112397197E-2</v>
      </c>
      <c r="BL265" s="127">
        <f t="shared" ref="BL265" si="3877">D265/D281</f>
        <v>6.8983721953365593E-2</v>
      </c>
      <c r="BM265" s="128">
        <f t="shared" ref="BM265" si="3878">E265/E281</f>
        <v>4.3751967264715141E-2</v>
      </c>
      <c r="BN265" s="125">
        <f t="shared" ref="BN265" si="3879">F265/F281</f>
        <v>9.1508370196894784E-2</v>
      </c>
      <c r="BO265" s="126">
        <f t="shared" ref="BO265" si="3880">G265/G281</f>
        <v>5.3364879074658256E-2</v>
      </c>
      <c r="BP265" s="127">
        <f t="shared" ref="BP265" si="3881">H265/H281</f>
        <v>4.1910559587918519E-2</v>
      </c>
      <c r="BQ265" s="128">
        <f t="shared" ref="BQ265" si="3882">I265/I281</f>
        <v>5.3061008238628839E-2</v>
      </c>
      <c r="BR265" s="125">
        <f t="shared" ref="BR265" si="3883">J265/J281</f>
        <v>5.9286706808707734E-2</v>
      </c>
      <c r="BS265" s="126">
        <f t="shared" ref="BS265" si="3884">K265/K281</f>
        <v>7.595599790466212E-2</v>
      </c>
      <c r="BT265" s="127">
        <f t="shared" ref="BT265" si="3885">L265/L281</f>
        <v>3.9290128906939788E-2</v>
      </c>
      <c r="BU265" s="125">
        <f t="shared" ref="BU265" si="3886">M265/M281</f>
        <v>7.8377296383612835E-2</v>
      </c>
      <c r="BV265" s="129">
        <f t="shared" ref="BV265" si="3887">N265/N281</f>
        <v>4.6764459011151525E-2</v>
      </c>
      <c r="BW265" s="130">
        <f t="shared" ref="BW265" si="3888">O265/O281</f>
        <v>5.9203839638622247E-2</v>
      </c>
      <c r="BX265" s="125">
        <f t="shared" ref="BX265" si="3889">P265/P281</f>
        <v>5.1316187594553704E-2</v>
      </c>
      <c r="BY265" s="126">
        <f t="shared" ref="BY265" si="3890">Q265/Q281</f>
        <v>4.7733654231849179E-2</v>
      </c>
      <c r="BZ265" s="127">
        <f t="shared" ref="BZ265" si="3891">R265/R281</f>
        <v>5.4961678096006453E-2</v>
      </c>
      <c r="CA265" s="128">
        <f t="shared" ref="CA265" si="3892">S265/S281</f>
        <v>5.2720184299131667E-2</v>
      </c>
      <c r="CB265" s="125">
        <f t="shared" ref="CB265" si="3893">T265/T281</f>
        <v>3.9553174512709448E-2</v>
      </c>
      <c r="CC265" s="126">
        <f t="shared" ref="CC265" si="3894">U265/U281</f>
        <v>5.5717672806857563E-2</v>
      </c>
      <c r="CD265" s="127">
        <f t="shared" ref="CD265" si="3895">V265/V281</f>
        <v>3.1342276216991476E-2</v>
      </c>
      <c r="CE265" s="128">
        <f t="shared" ref="CE265" si="3896">W265/W281</f>
        <v>6.5804274465691787E-2</v>
      </c>
      <c r="CF265" s="125">
        <f t="shared" ref="CF265" si="3897">X265/X281</f>
        <v>4.0489602304010844E-2</v>
      </c>
      <c r="CG265" s="126">
        <f t="shared" ref="CG265" si="3898">Y265/Y281</f>
        <v>4.9322565574317558E-2</v>
      </c>
      <c r="CH265" s="127">
        <f t="shared" ref="CH265" si="3899">Z265/Z281</f>
        <v>5.7722421209884987E-2</v>
      </c>
      <c r="CI265" s="125">
        <f t="shared" ref="CI265" si="3900">AA265/AA281</f>
        <v>4.5005464480874315E-2</v>
      </c>
      <c r="CJ265" s="131">
        <f t="shared" ref="CJ265" si="3901">AB265/AB281</f>
        <v>5.3769876310642777E-2</v>
      </c>
      <c r="CK265" s="132">
        <f t="shared" ref="CK265" si="3902">AC265/AC281</f>
        <v>5.3206918339886528E-2</v>
      </c>
    </row>
    <row r="266" spans="1:89">
      <c r="A266" s="133" t="s">
        <v>28</v>
      </c>
      <c r="B266" s="202">
        <v>3313</v>
      </c>
      <c r="C266" s="186">
        <v>1334</v>
      </c>
      <c r="D266" s="187">
        <v>1498</v>
      </c>
      <c r="E266" s="188">
        <v>811</v>
      </c>
      <c r="F266" s="185">
        <v>867</v>
      </c>
      <c r="G266" s="189">
        <v>423</v>
      </c>
      <c r="H266" s="187">
        <v>1524</v>
      </c>
      <c r="I266" s="188">
        <v>2099</v>
      </c>
      <c r="J266" s="185">
        <v>320</v>
      </c>
      <c r="K266" s="186">
        <v>500</v>
      </c>
      <c r="L266" s="187">
        <v>494</v>
      </c>
      <c r="M266" s="185">
        <v>1482</v>
      </c>
      <c r="N266" s="190">
        <v>1293</v>
      </c>
      <c r="O266" s="203">
        <v>2114</v>
      </c>
      <c r="P266" s="185">
        <v>811</v>
      </c>
      <c r="Q266" s="186">
        <v>953</v>
      </c>
      <c r="R266" s="187">
        <v>1039</v>
      </c>
      <c r="S266" s="188">
        <v>1227</v>
      </c>
      <c r="T266" s="194">
        <v>365</v>
      </c>
      <c r="U266" s="185">
        <v>491</v>
      </c>
      <c r="V266" s="187">
        <v>884</v>
      </c>
      <c r="W266" s="204">
        <v>2011</v>
      </c>
      <c r="X266" s="185">
        <v>875</v>
      </c>
      <c r="Y266" s="189">
        <v>744</v>
      </c>
      <c r="Z266" s="187">
        <v>2989</v>
      </c>
      <c r="AA266" s="185">
        <v>2653</v>
      </c>
      <c r="AB266" s="168">
        <f t="shared" si="3765"/>
        <v>16272</v>
      </c>
      <c r="AC266" s="169">
        <f t="shared" si="3682"/>
        <v>16842</v>
      </c>
      <c r="AE266" s="258" t="str">
        <f>$AE$18</f>
        <v>18:00 - 18:59</v>
      </c>
      <c r="AF266" s="247">
        <f t="shared" si="3874"/>
        <v>2544</v>
      </c>
      <c r="AG266" s="259">
        <f t="shared" si="3874"/>
        <v>4479</v>
      </c>
      <c r="AH266" s="260">
        <f t="shared" si="3874"/>
        <v>1806</v>
      </c>
      <c r="AI266" s="261">
        <f t="shared" si="3874"/>
        <v>1546</v>
      </c>
      <c r="AJ266" s="262">
        <f t="shared" si="3874"/>
        <v>759</v>
      </c>
      <c r="AK266" s="263">
        <f t="shared" si="3874"/>
        <v>569</v>
      </c>
      <c r="AL266" s="260">
        <f t="shared" si="3874"/>
        <v>2021</v>
      </c>
      <c r="AM266" s="261">
        <f t="shared" si="3874"/>
        <v>3897</v>
      </c>
      <c r="AN266" s="262">
        <f t="shared" si="3874"/>
        <v>661</v>
      </c>
      <c r="AO266" s="263">
        <f t="shared" si="3874"/>
        <v>256</v>
      </c>
      <c r="AP266" s="260">
        <f t="shared" si="3875"/>
        <v>1637</v>
      </c>
      <c r="AQ266" s="262">
        <f t="shared" si="3875"/>
        <v>989</v>
      </c>
      <c r="AR266" s="264">
        <f t="shared" si="3875"/>
        <v>2415</v>
      </c>
      <c r="AS266" s="265">
        <f t="shared" si="3875"/>
        <v>2296</v>
      </c>
      <c r="AT266" s="262">
        <f t="shared" si="3875"/>
        <v>1348</v>
      </c>
      <c r="AU266" s="263">
        <f t="shared" si="3875"/>
        <v>1616</v>
      </c>
      <c r="AV266" s="260">
        <f t="shared" si="3875"/>
        <v>1452</v>
      </c>
      <c r="AW266" s="261">
        <f t="shared" si="3875"/>
        <v>2054</v>
      </c>
      <c r="AX266" s="262">
        <f t="shared" si="3875"/>
        <v>972</v>
      </c>
      <c r="AY266" s="263">
        <f t="shared" si="3875"/>
        <v>432</v>
      </c>
      <c r="AZ266" s="260">
        <f t="shared" si="3875"/>
        <v>2464</v>
      </c>
      <c r="BA266" s="261">
        <f t="shared" si="3875"/>
        <v>1486</v>
      </c>
      <c r="BB266" s="262">
        <f t="shared" si="3875"/>
        <v>2846</v>
      </c>
      <c r="BC266" s="263">
        <f t="shared" si="3875"/>
        <v>745</v>
      </c>
      <c r="BD266" s="260">
        <f t="shared" si="3875"/>
        <v>3621</v>
      </c>
      <c r="BE266" s="262">
        <f t="shared" si="3875"/>
        <v>4574</v>
      </c>
      <c r="BF266" s="266">
        <f>SUM(AF266,AH266,AJ266,AL266,AN266,AP266,AR266,AT266,AV266,AX266,AZ266,BB266,BD266)</f>
        <v>24546</v>
      </c>
      <c r="BG266" s="16">
        <f>SUM(AG266,AI266,AK266,AM266,AO266,AQ266,AS266,AU266,AW266,AY266,BA266,BC266,BE266)</f>
        <v>24939</v>
      </c>
      <c r="BI266" s="133" t="s">
        <v>28</v>
      </c>
      <c r="BJ266" s="125">
        <f>B266/B281</f>
        <v>6.0178373567289702E-2</v>
      </c>
      <c r="BK266" s="126">
        <f t="shared" ref="BK266" si="3903">C266/C281</f>
        <v>4.0633566859579653E-2</v>
      </c>
      <c r="BL266" s="127">
        <f t="shared" ref="BL266" si="3904">D266/D281</f>
        <v>6.5904091509018922E-2</v>
      </c>
      <c r="BM266" s="128">
        <f t="shared" ref="BM266" si="3905">E266/E281</f>
        <v>4.2545378239429228E-2</v>
      </c>
      <c r="BN266" s="125">
        <f t="shared" ref="BN266" si="3906">F266/F281</f>
        <v>7.5201665365599787E-2</v>
      </c>
      <c r="BO266" s="126">
        <f t="shared" ref="BO266" si="3907">G266/G281</f>
        <v>5.5599369085173503E-2</v>
      </c>
      <c r="BP266" s="127">
        <f t="shared" ref="BP266" si="3908">H266/H281</f>
        <v>5.9470849918051981E-2</v>
      </c>
      <c r="BQ266" s="128">
        <f t="shared" ref="BQ266" si="3909">I266/I281</f>
        <v>5.560412196349572E-2</v>
      </c>
      <c r="BR266" s="125">
        <f t="shared" ref="BR266" si="3910">J266/J281</f>
        <v>4.9405589007256445E-2</v>
      </c>
      <c r="BS266" s="126">
        <f t="shared" ref="BS266" si="3911">K266/K281</f>
        <v>6.547930853850184E-2</v>
      </c>
      <c r="BT266" s="127">
        <f t="shared" ref="BT266" si="3912">L266/L281</f>
        <v>4.3616457707928658E-2</v>
      </c>
      <c r="BU266" s="125">
        <f t="shared" ref="BU266" si="3913">M266/M281</f>
        <v>6.5922334415728839E-2</v>
      </c>
      <c r="BV266" s="129">
        <f t="shared" ref="BV266" si="3914">N266/N281</f>
        <v>5.1680722650785403E-2</v>
      </c>
      <c r="BW266" s="130">
        <f t="shared" ref="BW266" si="3915">O266/O281</f>
        <v>5.9683794466403164E-2</v>
      </c>
      <c r="BX266" s="125">
        <f t="shared" ref="BX266" si="3916">P266/P281</f>
        <v>4.907715582450832E-2</v>
      </c>
      <c r="BY266" s="126">
        <f t="shared" ref="BY266" si="3917">Q266/Q281</f>
        <v>4.778379462494986E-2</v>
      </c>
      <c r="BZ266" s="127">
        <f t="shared" ref="BZ266" si="3918">R266/R281</f>
        <v>5.2390076643807987E-2</v>
      </c>
      <c r="CA266" s="128">
        <f t="shared" ref="CA266" si="3919">S266/S281</f>
        <v>5.4359383306751725E-2</v>
      </c>
      <c r="CB266" s="125">
        <f t="shared" ref="CB266" si="3920">T266/T281</f>
        <v>4.1604924199247689E-2</v>
      </c>
      <c r="CC266" s="126">
        <f t="shared" ref="CC266" si="3921">U266/U281</f>
        <v>4.4774758343972279E-2</v>
      </c>
      <c r="CD266" s="127">
        <f t="shared" ref="CD266" si="3922">V266/V281</f>
        <v>3.7290137517927952E-2</v>
      </c>
      <c r="CE266" s="128">
        <f t="shared" ref="CE266" si="3923">W266/W281</f>
        <v>7.0690382452193473E-2</v>
      </c>
      <c r="CF266" s="125">
        <f t="shared" ref="CF266" si="3924">X266/X281</f>
        <v>3.7058997924696115E-2</v>
      </c>
      <c r="CG266" s="126">
        <f t="shared" ref="CG266" si="3925">Y266/Y281</f>
        <v>4.9656277114062605E-2</v>
      </c>
      <c r="CH266" s="127">
        <f t="shared" ref="CH266" si="3926">Z266/Z281</f>
        <v>5.3798664482802065E-2</v>
      </c>
      <c r="CI266" s="125">
        <f t="shared" ref="CI266" si="3927">AA266/AA281</f>
        <v>5.7989071038251364E-2</v>
      </c>
      <c r="CJ266" s="131">
        <f t="shared" ref="CJ266" si="3928">AB266/AB281</f>
        <v>5.3217166068169779E-2</v>
      </c>
      <c r="CK266" s="132">
        <f t="shared" ref="CK266" si="3929">AC266/AC281</f>
        <v>5.5138501026357922E-2</v>
      </c>
    </row>
    <row r="267" spans="1:89" ht="14.1" thickBot="1">
      <c r="A267" s="142" t="s">
        <v>29</v>
      </c>
      <c r="B267" s="199">
        <v>2992</v>
      </c>
      <c r="C267" s="193">
        <v>1494</v>
      </c>
      <c r="D267" s="194">
        <v>1288</v>
      </c>
      <c r="E267" s="195">
        <v>824</v>
      </c>
      <c r="F267" s="192">
        <v>653</v>
      </c>
      <c r="G267" s="196">
        <v>433</v>
      </c>
      <c r="H267" s="194">
        <v>2052</v>
      </c>
      <c r="I267" s="195">
        <v>1843</v>
      </c>
      <c r="J267" s="192">
        <v>290</v>
      </c>
      <c r="K267" s="193">
        <v>463</v>
      </c>
      <c r="L267" s="194">
        <v>527</v>
      </c>
      <c r="M267" s="192">
        <v>1618</v>
      </c>
      <c r="N267" s="197">
        <v>1319</v>
      </c>
      <c r="O267" s="200">
        <v>1885</v>
      </c>
      <c r="P267" s="192">
        <v>807</v>
      </c>
      <c r="Q267" s="193">
        <v>945</v>
      </c>
      <c r="R267" s="194">
        <v>1179</v>
      </c>
      <c r="S267" s="195">
        <v>1314</v>
      </c>
      <c r="T267" s="192">
        <v>398</v>
      </c>
      <c r="U267" s="196">
        <v>625</v>
      </c>
      <c r="V267" s="194">
        <v>1040</v>
      </c>
      <c r="W267" s="201">
        <v>2005</v>
      </c>
      <c r="X267" s="192">
        <v>944</v>
      </c>
      <c r="Y267" s="196">
        <v>731</v>
      </c>
      <c r="Z267" s="194">
        <v>2766</v>
      </c>
      <c r="AA267" s="192">
        <v>2392</v>
      </c>
      <c r="AB267" s="168">
        <f t="shared" si="3765"/>
        <v>16255</v>
      </c>
      <c r="AC267" s="169">
        <f t="shared" si="3682"/>
        <v>16572</v>
      </c>
      <c r="AE267" s="246" t="str">
        <f>$AE$19</f>
        <v>-</v>
      </c>
      <c r="AF267" s="247">
        <f t="shared" si="3874"/>
        <v>0</v>
      </c>
      <c r="AG267" s="267">
        <f t="shared" si="3874"/>
        <v>0</v>
      </c>
      <c r="AH267" s="268">
        <f t="shared" si="3874"/>
        <v>0</v>
      </c>
      <c r="AI267" s="269">
        <f t="shared" si="3874"/>
        <v>0</v>
      </c>
      <c r="AJ267" s="270">
        <f t="shared" si="3874"/>
        <v>0</v>
      </c>
      <c r="AK267" s="271">
        <f t="shared" si="3874"/>
        <v>0</v>
      </c>
      <c r="AL267" s="268">
        <f t="shared" si="3874"/>
        <v>0</v>
      </c>
      <c r="AM267" s="269">
        <f t="shared" si="3874"/>
        <v>0</v>
      </c>
      <c r="AN267" s="270">
        <f t="shared" si="3874"/>
        <v>0</v>
      </c>
      <c r="AO267" s="271">
        <f t="shared" si="3874"/>
        <v>0</v>
      </c>
      <c r="AP267" s="268">
        <f t="shared" si="3875"/>
        <v>0</v>
      </c>
      <c r="AQ267" s="270">
        <f t="shared" si="3875"/>
        <v>0</v>
      </c>
      <c r="AR267" s="272">
        <f t="shared" si="3875"/>
        <v>0</v>
      </c>
      <c r="AS267" s="273">
        <f t="shared" si="3875"/>
        <v>0</v>
      </c>
      <c r="AT267" s="270">
        <f t="shared" si="3875"/>
        <v>0</v>
      </c>
      <c r="AU267" s="271">
        <f t="shared" si="3875"/>
        <v>0</v>
      </c>
      <c r="AV267" s="268">
        <f t="shared" si="3875"/>
        <v>0</v>
      </c>
      <c r="AW267" s="269">
        <f t="shared" si="3875"/>
        <v>0</v>
      </c>
      <c r="AX267" s="270">
        <f t="shared" si="3875"/>
        <v>0</v>
      </c>
      <c r="AY267" s="271">
        <f t="shared" si="3875"/>
        <v>0</v>
      </c>
      <c r="AZ267" s="268">
        <f t="shared" si="3875"/>
        <v>0</v>
      </c>
      <c r="BA267" s="269">
        <f t="shared" si="3875"/>
        <v>0</v>
      </c>
      <c r="BB267" s="270">
        <f t="shared" si="3875"/>
        <v>0</v>
      </c>
      <c r="BC267" s="271">
        <f t="shared" si="3875"/>
        <v>0</v>
      </c>
      <c r="BD267" s="268">
        <f t="shared" si="3875"/>
        <v>0</v>
      </c>
      <c r="BE267" s="270">
        <f t="shared" si="3875"/>
        <v>0</v>
      </c>
      <c r="BF267" s="266">
        <f>SUM(AF267,AH267,AJ267,AL267,AN267,AP267,AR267,AT267,AV267,AX267,AZ267,BB267,BD267)</f>
        <v>0</v>
      </c>
      <c r="BG267" s="16">
        <f>SUM(AG267,AI267,AK267,AM267,AO267,AQ267,AS267,AU267,AW267,AY267,BA267,BC267,BE267)</f>
        <v>0</v>
      </c>
      <c r="BI267" s="142" t="s">
        <v>29</v>
      </c>
      <c r="BJ267" s="125">
        <f>B267/B281</f>
        <v>5.4347628648756655E-2</v>
      </c>
      <c r="BK267" s="126">
        <f t="shared" ref="BK267" si="3930">C267/C281</f>
        <v>4.5507158087115446E-2</v>
      </c>
      <c r="BL267" s="127">
        <f t="shared" ref="BL267" si="3931">D267/D281</f>
        <v>5.6665200175978883E-2</v>
      </c>
      <c r="BM267" s="128">
        <f t="shared" ref="BM267" si="3932">E267/E281</f>
        <v>4.3227363340677789E-2</v>
      </c>
      <c r="BN267" s="125">
        <f t="shared" ref="BN267" si="3933">F267/F281</f>
        <v>5.6639777951253363E-2</v>
      </c>
      <c r="BO267" s="126">
        <f t="shared" ref="BO267" si="3934">G267/G281</f>
        <v>5.6913774973711882E-2</v>
      </c>
      <c r="BP267" s="127">
        <f t="shared" ref="BP267" si="3935">H267/H281</f>
        <v>8.0074923905408574E-2</v>
      </c>
      <c r="BQ267" s="128">
        <f t="shared" ref="BQ267" si="3936">I267/I281</f>
        <v>4.8822485363850698E-2</v>
      </c>
      <c r="BR267" s="125">
        <f t="shared" ref="BR267" si="3937">J267/J281</f>
        <v>4.4773815037826153E-2</v>
      </c>
      <c r="BS267" s="126">
        <f t="shared" ref="BS267" si="3938">K267/K281</f>
        <v>6.0633839706652697E-2</v>
      </c>
      <c r="BT267" s="127">
        <f t="shared" ref="BT267" si="3939">L267/L281</f>
        <v>4.6530107716757904E-2</v>
      </c>
      <c r="BU267" s="125">
        <f t="shared" ref="BU267" si="3940">M267/M281</f>
        <v>7.1971887371558199E-2</v>
      </c>
      <c r="BV267" s="129">
        <f t="shared" ref="BV267" si="3941">N267/N281</f>
        <v>5.2719932851033213E-2</v>
      </c>
      <c r="BW267" s="130">
        <f t="shared" ref="BW267" si="3942">O267/O281</f>
        <v>5.321852060982496E-2</v>
      </c>
      <c r="BX267" s="125">
        <f t="shared" ref="BX267" si="3943">P267/P281</f>
        <v>4.8835098335854768E-2</v>
      </c>
      <c r="BY267" s="126">
        <f t="shared" ref="BY267" si="3944">Q267/Q281</f>
        <v>4.7382671480144405E-2</v>
      </c>
      <c r="BZ267" s="127">
        <f t="shared" ref="BZ267" si="3945">R267/R281</f>
        <v>5.9449374747882214E-2</v>
      </c>
      <c r="CA267" s="128">
        <f t="shared" ref="CA267" si="3946">S267/S281</f>
        <v>5.8213716108452954E-2</v>
      </c>
      <c r="CB267" s="125">
        <f t="shared" ref="CB267" si="3947">T267/T281</f>
        <v>4.5366465291234469E-2</v>
      </c>
      <c r="CC267" s="126">
        <f t="shared" ref="CC267" si="3948">U267/U281</f>
        <v>5.699434616086084E-2</v>
      </c>
      <c r="CD267" s="127">
        <f t="shared" ref="CD267" si="3949">V267/V281</f>
        <v>4.3870750021091705E-2</v>
      </c>
      <c r="CE267" s="128">
        <f t="shared" ref="CE267" si="3950">W267/W281</f>
        <v>7.0479471316085493E-2</v>
      </c>
      <c r="CF267" s="125">
        <f t="shared" ref="CF267" si="3951">X267/X281</f>
        <v>3.9981364618186438E-2</v>
      </c>
      <c r="CG267" s="126">
        <f t="shared" ref="CG267" si="3952">Y267/Y281</f>
        <v>4.8788627110725492E-2</v>
      </c>
      <c r="CH267" s="127">
        <f t="shared" ref="CH267" si="3953">Z267/Z281</f>
        <v>4.9784913335373208E-2</v>
      </c>
      <c r="CI267" s="125">
        <f t="shared" ref="CI267" si="3954">AA267/AA281</f>
        <v>5.2284153005464483E-2</v>
      </c>
      <c r="CJ267" s="131">
        <f t="shared" ref="CJ267" si="3955">AB267/AB281</f>
        <v>5.3161567996441721E-2</v>
      </c>
      <c r="CK267" s="132">
        <f t="shared" ref="CK267" si="3956">AC267/AC281</f>
        <v>5.4254556407125246E-2</v>
      </c>
    </row>
    <row r="268" spans="1:89" ht="15" thickTop="1" thickBot="1">
      <c r="A268" s="133" t="s">
        <v>30</v>
      </c>
      <c r="B268" s="202">
        <v>2381</v>
      </c>
      <c r="C268" s="186">
        <v>1586</v>
      </c>
      <c r="D268" s="187">
        <v>1143</v>
      </c>
      <c r="E268" s="188">
        <v>1012</v>
      </c>
      <c r="F268" s="185">
        <v>662</v>
      </c>
      <c r="G268" s="189">
        <v>415</v>
      </c>
      <c r="H268" s="187">
        <v>1983</v>
      </c>
      <c r="I268" s="188">
        <v>2272</v>
      </c>
      <c r="J268" s="185">
        <v>407</v>
      </c>
      <c r="K268" s="186">
        <v>378</v>
      </c>
      <c r="L268" s="187">
        <v>659</v>
      </c>
      <c r="M268" s="185">
        <v>1163</v>
      </c>
      <c r="N268" s="190">
        <v>1375</v>
      </c>
      <c r="O268" s="203">
        <v>1901</v>
      </c>
      <c r="P268" s="185">
        <v>851</v>
      </c>
      <c r="Q268" s="186">
        <v>998</v>
      </c>
      <c r="R268" s="187">
        <v>1109</v>
      </c>
      <c r="S268" s="188">
        <v>1283</v>
      </c>
      <c r="T268" s="185">
        <v>527</v>
      </c>
      <c r="U268" s="189">
        <v>547</v>
      </c>
      <c r="V268" s="187">
        <v>1299</v>
      </c>
      <c r="W268" s="204">
        <v>1714</v>
      </c>
      <c r="X268" s="185">
        <v>1217</v>
      </c>
      <c r="Y268" s="189">
        <v>627</v>
      </c>
      <c r="Z268" s="187">
        <v>3002</v>
      </c>
      <c r="AA268" s="185">
        <v>2624</v>
      </c>
      <c r="AB268" s="168">
        <f t="shared" si="3765"/>
        <v>16615</v>
      </c>
      <c r="AC268" s="169">
        <f t="shared" si="3682"/>
        <v>16520</v>
      </c>
      <c r="AE268" s="295" t="s">
        <v>42</v>
      </c>
      <c r="AF268" s="12">
        <f t="shared" ref="AF268:BG268" si="3957">SUM(AF265:AF267)</f>
        <v>5061</v>
      </c>
      <c r="AG268" s="1">
        <f t="shared" si="3957"/>
        <v>7990</v>
      </c>
      <c r="AH268" s="12">
        <f t="shared" si="3957"/>
        <v>3763</v>
      </c>
      <c r="AI268" s="1">
        <f t="shared" si="3957"/>
        <v>3268</v>
      </c>
      <c r="AJ268" s="12">
        <f t="shared" si="3957"/>
        <v>1735</v>
      </c>
      <c r="AK268" s="1">
        <f t="shared" si="3957"/>
        <v>1054</v>
      </c>
      <c r="AL268" s="12">
        <f t="shared" si="3957"/>
        <v>3979</v>
      </c>
      <c r="AM268" s="1">
        <f t="shared" si="3957"/>
        <v>7346</v>
      </c>
      <c r="AN268" s="12">
        <f t="shared" si="3957"/>
        <v>1426</v>
      </c>
      <c r="AO268" s="1">
        <f t="shared" si="3957"/>
        <v>537</v>
      </c>
      <c r="AP268" s="12">
        <f t="shared" si="3957"/>
        <v>3117</v>
      </c>
      <c r="AQ268" s="1">
        <f t="shared" si="3957"/>
        <v>2076</v>
      </c>
      <c r="AR268" s="12">
        <f t="shared" si="3957"/>
        <v>4596</v>
      </c>
      <c r="AS268" s="1">
        <f t="shared" si="3957"/>
        <v>4392</v>
      </c>
      <c r="AT268" s="12">
        <f t="shared" si="3957"/>
        <v>2710</v>
      </c>
      <c r="AU268" s="1">
        <f t="shared" si="3957"/>
        <v>2965</v>
      </c>
      <c r="AV268" s="12">
        <f t="shared" si="3957"/>
        <v>2730</v>
      </c>
      <c r="AW268" s="1">
        <f t="shared" si="3957"/>
        <v>3685</v>
      </c>
      <c r="AX268" s="12">
        <f t="shared" si="3957"/>
        <v>2093</v>
      </c>
      <c r="AY268" s="1">
        <f t="shared" si="3957"/>
        <v>857</v>
      </c>
      <c r="AZ268" s="12">
        <f t="shared" si="3957"/>
        <v>4466</v>
      </c>
      <c r="BA268" s="1">
        <f t="shared" si="3957"/>
        <v>2738</v>
      </c>
      <c r="BB268" s="12">
        <f t="shared" si="3957"/>
        <v>5511</v>
      </c>
      <c r="BC268" s="1">
        <f t="shared" si="3957"/>
        <v>1397</v>
      </c>
      <c r="BD268" s="12">
        <f t="shared" si="3957"/>
        <v>7693</v>
      </c>
      <c r="BE268" s="1">
        <f t="shared" si="3957"/>
        <v>8157</v>
      </c>
      <c r="BF268" s="51">
        <f t="shared" si="3957"/>
        <v>48880</v>
      </c>
      <c r="BG268" s="47">
        <f t="shared" si="3957"/>
        <v>46462</v>
      </c>
      <c r="BI268" s="133" t="s">
        <v>30</v>
      </c>
      <c r="BJ268" s="125">
        <f>B268/B281</f>
        <v>4.3249232557717107E-2</v>
      </c>
      <c r="BK268" s="126">
        <f t="shared" ref="BK268" si="3958">C268/C281</f>
        <v>4.8309473042948525E-2</v>
      </c>
      <c r="BL268" s="127">
        <f t="shared" ref="BL268" si="3959">D268/D281</f>
        <v>5.0285965684117903E-2</v>
      </c>
      <c r="BM268" s="128">
        <f t="shared" ref="BM268" si="3960">E268/E281</f>
        <v>5.3089917112580001E-2</v>
      </c>
      <c r="BN268" s="125">
        <f t="shared" ref="BN268" si="3961">F268/F281</f>
        <v>5.7420418076155784E-2</v>
      </c>
      <c r="BO268" s="126">
        <f t="shared" ref="BO268" si="3962">G268/G281</f>
        <v>5.4547844374342798E-2</v>
      </c>
      <c r="BP268" s="127">
        <f t="shared" ref="BP268" si="3963">H268/H281</f>
        <v>7.7382346054788109E-2</v>
      </c>
      <c r="BQ268" s="128">
        <f t="shared" ref="BQ268" si="3964">I268/I281</f>
        <v>6.0187024821849587E-2</v>
      </c>
      <c r="BR268" s="125">
        <f t="shared" ref="BR268" si="3965">J268/J281</f>
        <v>6.2837733518604291E-2</v>
      </c>
      <c r="BS268" s="126">
        <f t="shared" ref="BS268" si="3966">K268/K281</f>
        <v>4.9502357255107383E-2</v>
      </c>
      <c r="BT268" s="127">
        <f t="shared" ref="BT268" si="3967">L268/L281</f>
        <v>5.818470775207487E-2</v>
      </c>
      <c r="BU268" s="125">
        <f t="shared" ref="BU268" si="3968">M268/M281</f>
        <v>5.1732574173746722E-2</v>
      </c>
      <c r="BV268" s="129">
        <f t="shared" ref="BV268" si="3969">N268/N281</f>
        <v>5.4958231743874653E-2</v>
      </c>
      <c r="BW268" s="130">
        <f t="shared" ref="BW268" si="3970">O268/O281</f>
        <v>5.3670242800677587E-2</v>
      </c>
      <c r="BX268" s="125">
        <f t="shared" ref="BX268" si="3971">P268/P281</f>
        <v>5.1497730711043875E-2</v>
      </c>
      <c r="BY268" s="126">
        <f t="shared" ref="BY268" si="3972">Q268/Q281</f>
        <v>5.0040112314480543E-2</v>
      </c>
      <c r="BZ268" s="127">
        <f t="shared" ref="BZ268" si="3973">R268/R281</f>
        <v>5.59197256958451E-2</v>
      </c>
      <c r="CA268" s="128">
        <f t="shared" ref="CA268" si="3974">S268/S281</f>
        <v>5.6840333156122629E-2</v>
      </c>
      <c r="CB268" s="125">
        <f t="shared" ref="CB268" si="3975">T268/T281</f>
        <v>6.0070671378091869E-2</v>
      </c>
      <c r="CC268" s="126">
        <f t="shared" ref="CC268" si="3976">U268/U281</f>
        <v>4.9881451759985408E-2</v>
      </c>
      <c r="CD268" s="127">
        <f t="shared" ref="CD268" si="3977">V268/V281</f>
        <v>5.4796254112882817E-2</v>
      </c>
      <c r="CE268" s="128">
        <f t="shared" ref="CE268" si="3978">W268/W281</f>
        <v>6.0250281214848142E-2</v>
      </c>
      <c r="CF268" s="125">
        <f t="shared" ref="CF268" si="3979">X268/X281</f>
        <v>5.1543771970691626E-2</v>
      </c>
      <c r="CG268" s="126">
        <f t="shared" ref="CG268" si="3980">Y268/Y281</f>
        <v>4.1847427084028568E-2</v>
      </c>
      <c r="CH268" s="127">
        <f t="shared" ref="CH268" si="3981">Z268/Z281</f>
        <v>5.4032649975701508E-2</v>
      </c>
      <c r="CI268" s="125">
        <f t="shared" ref="CI268" si="3982">AA268/AA281</f>
        <v>5.7355191256830598E-2</v>
      </c>
      <c r="CJ268" s="131">
        <f t="shared" ref="CJ268" si="3983">AB268/AB281</f>
        <v>5.4338938927153448E-2</v>
      </c>
      <c r="CK268" s="132">
        <f t="shared" ref="CK268" si="3984">AC268/AC281</f>
        <v>5.4084315221198956E-2</v>
      </c>
    </row>
    <row r="269" spans="1:89" ht="14.1" thickTop="1">
      <c r="A269" s="142" t="s">
        <v>31</v>
      </c>
      <c r="B269" s="199">
        <v>1398</v>
      </c>
      <c r="C269" s="193">
        <v>1562</v>
      </c>
      <c r="D269" s="194">
        <v>1068</v>
      </c>
      <c r="E269" s="195">
        <v>1052</v>
      </c>
      <c r="F269" s="192">
        <v>658</v>
      </c>
      <c r="G269" s="196">
        <v>434</v>
      </c>
      <c r="H269" s="194">
        <v>1779</v>
      </c>
      <c r="I269" s="195">
        <v>2177</v>
      </c>
      <c r="J269" s="192">
        <v>423</v>
      </c>
      <c r="K269" s="193">
        <v>351</v>
      </c>
      <c r="L269" s="194">
        <v>855</v>
      </c>
      <c r="M269" s="192">
        <v>973</v>
      </c>
      <c r="N269" s="197">
        <v>1622</v>
      </c>
      <c r="O269" s="200">
        <v>1772</v>
      </c>
      <c r="P269" s="192">
        <v>894</v>
      </c>
      <c r="Q269" s="193">
        <v>1063</v>
      </c>
      <c r="R269" s="194">
        <v>1117</v>
      </c>
      <c r="S269" s="195">
        <v>1390</v>
      </c>
      <c r="T269" s="192">
        <v>690</v>
      </c>
      <c r="U269" s="196">
        <v>344</v>
      </c>
      <c r="V269" s="194">
        <v>1915</v>
      </c>
      <c r="W269" s="201">
        <v>1283</v>
      </c>
      <c r="X269" s="192">
        <v>1564</v>
      </c>
      <c r="Y269" s="196">
        <v>572</v>
      </c>
      <c r="Z269" s="194">
        <v>3280</v>
      </c>
      <c r="AA269" s="192">
        <v>2959</v>
      </c>
      <c r="AB269" s="168">
        <f t="shared" si="3765"/>
        <v>17263</v>
      </c>
      <c r="AC269" s="169">
        <f t="shared" si="3682"/>
        <v>15932</v>
      </c>
      <c r="BI269" s="142" t="s">
        <v>31</v>
      </c>
      <c r="BJ269" s="125">
        <f>B269/B281</f>
        <v>2.5393711514358892E-2</v>
      </c>
      <c r="BK269" s="126">
        <f t="shared" ref="BK269" si="3985">C269/C281</f>
        <v>4.7578434358818152E-2</v>
      </c>
      <c r="BL269" s="127">
        <f t="shared" ref="BL269" si="3986">D269/D281</f>
        <v>4.6986361636603607E-2</v>
      </c>
      <c r="BM269" s="128">
        <f t="shared" ref="BM269" si="3987">E269/E281</f>
        <v>5.5188332808729409E-2</v>
      </c>
      <c r="BN269" s="125">
        <f t="shared" ref="BN269" si="3988">F269/F281</f>
        <v>5.707346690953248E-2</v>
      </c>
      <c r="BO269" s="126">
        <f t="shared" ref="BO269" si="3989">G269/G281</f>
        <v>5.704521556256572E-2</v>
      </c>
      <c r="BP269" s="127">
        <f t="shared" ref="BP269" si="3990">H269/H281</f>
        <v>6.94216811051276E-2</v>
      </c>
      <c r="BQ269" s="128">
        <f t="shared" ref="BQ269" si="3991">I269/I281</f>
        <v>5.7670401864950066E-2</v>
      </c>
      <c r="BR269" s="125">
        <f t="shared" ref="BR269" si="3992">J269/J281</f>
        <v>6.5308012968967113E-2</v>
      </c>
      <c r="BS269" s="126">
        <f t="shared" ref="BS269" si="3993">K269/K281</f>
        <v>4.5966474594028285E-2</v>
      </c>
      <c r="BT269" s="127">
        <f t="shared" ref="BT269" si="3994">L269/L281</f>
        <v>7.549002295603037E-2</v>
      </c>
      <c r="BU269" s="125">
        <f t="shared" ref="BU269" si="3995">M269/M281</f>
        <v>4.328099283839687E-2</v>
      </c>
      <c r="BV269" s="129">
        <f t="shared" ref="BV269" si="3996">N269/N281</f>
        <v>6.4830728646228866E-2</v>
      </c>
      <c r="BW269" s="130">
        <f t="shared" ref="BW269" si="3997">O269/O281</f>
        <v>5.0028232636928287E-2</v>
      </c>
      <c r="BX269" s="125">
        <f t="shared" ref="BX269" si="3998">P269/P281</f>
        <v>5.4099848714069594E-2</v>
      </c>
      <c r="BY269" s="126">
        <f t="shared" ref="BY269" si="3999">Q269/Q281</f>
        <v>5.3299237866024869E-2</v>
      </c>
      <c r="BZ269" s="127">
        <f t="shared" ref="BZ269" si="4000">R269/R281</f>
        <v>5.6323114158935053E-2</v>
      </c>
      <c r="CA269" s="128">
        <f t="shared" ref="CA269" si="4001">S269/S281</f>
        <v>6.1580719475456319E-2</v>
      </c>
      <c r="CB269" s="125">
        <f t="shared" ref="CB269" si="4002">T269/T281</f>
        <v>7.8650404650632624E-2</v>
      </c>
      <c r="CC269" s="126">
        <f t="shared" ref="CC269" si="4003">U269/U281</f>
        <v>3.1369688126937807E-2</v>
      </c>
      <c r="CD269" s="127">
        <f t="shared" ref="CD269" si="4004">V269/V281</f>
        <v>8.0781236817683288E-2</v>
      </c>
      <c r="CE269" s="128">
        <f t="shared" ref="CE269" si="4005">W269/W281</f>
        <v>4.5099831271091115E-2</v>
      </c>
      <c r="CF269" s="125">
        <f t="shared" ref="CF269" si="4006">X269/X281</f>
        <v>6.6240311719113973E-2</v>
      </c>
      <c r="CG269" s="126">
        <f t="shared" ref="CG269" si="4007">Y269/Y281</f>
        <v>3.8176600146833078E-2</v>
      </c>
      <c r="CH269" s="127">
        <f t="shared" ref="CH269" si="4008">Z269/Z281</f>
        <v>5.9036339746935687E-2</v>
      </c>
      <c r="CI269" s="125">
        <f t="shared" ref="CI269" si="4009">AA269/AA281</f>
        <v>6.4677595628415296E-2</v>
      </c>
      <c r="CJ269" s="131">
        <f t="shared" ref="CJ269" si="4010">AB269/AB281</f>
        <v>5.6458206602434544E-2</v>
      </c>
      <c r="CK269" s="132">
        <f t="shared" ref="CK269" si="4011">AC269/AC281</f>
        <v>5.2159280272647809E-2</v>
      </c>
    </row>
    <row r="270" spans="1:89">
      <c r="A270" s="133" t="s">
        <v>32</v>
      </c>
      <c r="B270" s="202">
        <v>1939</v>
      </c>
      <c r="C270" s="186">
        <v>2602</v>
      </c>
      <c r="D270" s="187">
        <v>1484</v>
      </c>
      <c r="E270" s="188">
        <v>1065</v>
      </c>
      <c r="F270" s="185">
        <v>807</v>
      </c>
      <c r="G270" s="189">
        <v>451</v>
      </c>
      <c r="H270" s="187">
        <v>1884</v>
      </c>
      <c r="I270" s="188">
        <v>2858</v>
      </c>
      <c r="J270" s="185">
        <v>464</v>
      </c>
      <c r="K270" s="186">
        <v>243</v>
      </c>
      <c r="L270" s="187">
        <v>913</v>
      </c>
      <c r="M270" s="185">
        <v>949</v>
      </c>
      <c r="N270" s="190">
        <v>1891</v>
      </c>
      <c r="O270" s="203">
        <v>1860</v>
      </c>
      <c r="P270" s="185">
        <v>1030</v>
      </c>
      <c r="Q270" s="186">
        <v>990</v>
      </c>
      <c r="R270" s="187">
        <v>1212</v>
      </c>
      <c r="S270" s="188">
        <v>1634</v>
      </c>
      <c r="T270" s="185">
        <v>860</v>
      </c>
      <c r="U270" s="189">
        <v>350</v>
      </c>
      <c r="V270" s="187">
        <v>2100</v>
      </c>
      <c r="W270" s="204">
        <v>1294</v>
      </c>
      <c r="X270" s="185">
        <v>2035</v>
      </c>
      <c r="Y270" s="189">
        <v>667</v>
      </c>
      <c r="Z270" s="187">
        <v>3857</v>
      </c>
      <c r="AA270" s="185">
        <v>3171</v>
      </c>
      <c r="AB270" s="168">
        <f t="shared" si="3765"/>
        <v>20476</v>
      </c>
      <c r="AC270" s="169">
        <f t="shared" si="3682"/>
        <v>18134</v>
      </c>
      <c r="BI270" s="133" t="s">
        <v>32</v>
      </c>
      <c r="BJ270" s="125">
        <f>B270/B281</f>
        <v>3.5220605598241694E-2</v>
      </c>
      <c r="BK270" s="126">
        <f t="shared" ref="BK270" si="4012">C270/C281</f>
        <v>7.9256777337800788E-2</v>
      </c>
      <c r="BL270" s="127">
        <f t="shared" ref="BL270" si="4013">D270/D281</f>
        <v>6.5288165420149577E-2</v>
      </c>
      <c r="BM270" s="128">
        <f t="shared" ref="BM270" si="4014">E270/E281</f>
        <v>5.5870317909977964E-2</v>
      </c>
      <c r="BN270" s="125">
        <f t="shared" ref="BN270" si="4015">F270/F281</f>
        <v>6.9997397866250324E-2</v>
      </c>
      <c r="BO270" s="126">
        <f t="shared" ref="BO270" si="4016">G270/G281</f>
        <v>5.9279705573080967E-2</v>
      </c>
      <c r="BP270" s="127">
        <f t="shared" ref="BP270" si="4017">H270/H281</f>
        <v>7.3519082182158746E-2</v>
      </c>
      <c r="BQ270" s="128">
        <f t="shared" ref="BQ270" si="4018">I270/I281</f>
        <v>7.5710614850724528E-2</v>
      </c>
      <c r="BR270" s="125">
        <f t="shared" ref="BR270" si="4019">J270/J281</f>
        <v>7.1638104060521846E-2</v>
      </c>
      <c r="BS270" s="126">
        <f t="shared" ref="BS270" si="4020">K270/K281</f>
        <v>3.1822943949711892E-2</v>
      </c>
      <c r="BT270" s="127">
        <f t="shared" ref="BT270" si="4021">L270/L281</f>
        <v>8.0610983577609041E-2</v>
      </c>
      <c r="BU270" s="125">
        <f t="shared" ref="BU270" si="4022">M270/M281</f>
        <v>4.2213424669721097E-2</v>
      </c>
      <c r="BV270" s="129">
        <f t="shared" ref="BV270" si="4023">N270/N281</f>
        <v>7.5582557256485078E-2</v>
      </c>
      <c r="BW270" s="130">
        <f t="shared" ref="BW270" si="4024">O270/O281</f>
        <v>5.2512704686617728E-2</v>
      </c>
      <c r="BX270" s="125">
        <f t="shared" ref="BX270" si="4025">P270/P281</f>
        <v>6.2329803328290467E-2</v>
      </c>
      <c r="BY270" s="126">
        <f t="shared" ref="BY270" si="4026">Q270/Q281</f>
        <v>4.9638989169675088E-2</v>
      </c>
      <c r="BZ270" s="127">
        <f t="shared" ref="BZ270" si="4027">R270/R281</f>
        <v>6.1113352158128277E-2</v>
      </c>
      <c r="CA270" s="128">
        <f t="shared" ref="CA270" si="4028">S270/S281</f>
        <v>7.2390572390572394E-2</v>
      </c>
      <c r="CB270" s="125">
        <f t="shared" ref="CB270" si="4029">T270/T281</f>
        <v>9.8028040579049361E-2</v>
      </c>
      <c r="CC270" s="126">
        <f t="shared" ref="CC270" si="4030">U270/U281</f>
        <v>3.1916833850082073E-2</v>
      </c>
      <c r="CD270" s="127">
        <f t="shared" ref="CD270" si="4031">V270/V281</f>
        <v>8.8585168311819798E-2</v>
      </c>
      <c r="CE270" s="128">
        <f t="shared" ref="CE270" si="4032">W270/W281</f>
        <v>4.5486501687289092E-2</v>
      </c>
      <c r="CF270" s="125">
        <f t="shared" ref="CF270" si="4033">X270/X281</f>
        <v>8.6188640887721824E-2</v>
      </c>
      <c r="CG270" s="126">
        <f t="shared" ref="CG270" si="4034">Y270/Y281</f>
        <v>4.4517119401988922E-2</v>
      </c>
      <c r="CH270" s="127">
        <f t="shared" ref="CH270" si="4035">Z270/Z281</f>
        <v>6.9421695854856996E-2</v>
      </c>
      <c r="CI270" s="125">
        <f t="shared" ref="CI270" si="4036">AA270/AA281</f>
        <v>6.9311475409836065E-2</v>
      </c>
      <c r="CJ270" s="131">
        <f t="shared" ref="CJ270" si="4037">AB270/AB281</f>
        <v>6.6966242159036654E-2</v>
      </c>
      <c r="CK270" s="132">
        <f t="shared" ref="CK270" si="4038">AC270/AC281</f>
        <v>5.9368339722834257E-2</v>
      </c>
    </row>
    <row r="271" spans="1:89">
      <c r="A271" s="142" t="s">
        <v>33</v>
      </c>
      <c r="B271" s="199">
        <v>2517</v>
      </c>
      <c r="C271" s="193">
        <v>3511</v>
      </c>
      <c r="D271" s="194">
        <v>1957</v>
      </c>
      <c r="E271" s="195">
        <v>1722</v>
      </c>
      <c r="F271" s="192">
        <v>976</v>
      </c>
      <c r="G271" s="196">
        <v>485</v>
      </c>
      <c r="H271" s="194">
        <v>1958</v>
      </c>
      <c r="I271" s="195">
        <v>3449</v>
      </c>
      <c r="J271" s="192">
        <v>765</v>
      </c>
      <c r="K271" s="193">
        <v>281</v>
      </c>
      <c r="L271" s="194">
        <v>1480</v>
      </c>
      <c r="M271" s="192">
        <v>1087</v>
      </c>
      <c r="N271" s="197">
        <v>2181</v>
      </c>
      <c r="O271" s="200">
        <v>2096</v>
      </c>
      <c r="P271" s="192">
        <v>1362</v>
      </c>
      <c r="Q271" s="193">
        <v>1349</v>
      </c>
      <c r="R271" s="194">
        <v>1278</v>
      </c>
      <c r="S271" s="195">
        <v>1631</v>
      </c>
      <c r="T271" s="192">
        <v>1121</v>
      </c>
      <c r="U271" s="196">
        <v>425</v>
      </c>
      <c r="V271" s="194">
        <v>2002</v>
      </c>
      <c r="W271" s="201">
        <v>1252</v>
      </c>
      <c r="X271" s="192">
        <v>2665</v>
      </c>
      <c r="Y271" s="196">
        <v>652</v>
      </c>
      <c r="Z271" s="194">
        <v>4072</v>
      </c>
      <c r="AA271" s="192">
        <v>3583</v>
      </c>
      <c r="AB271" s="168">
        <f t="shared" si="3765"/>
        <v>24334</v>
      </c>
      <c r="AC271" s="169">
        <f t="shared" si="3682"/>
        <v>21523</v>
      </c>
      <c r="BI271" s="142" t="s">
        <v>33</v>
      </c>
      <c r="BJ271" s="125">
        <f>B271/B281</f>
        <v>4.5719579314478773E-2</v>
      </c>
      <c r="BK271" s="126">
        <f t="shared" ref="BK271" si="4039">C271/C281</f>
        <v>0.1069448674992385</v>
      </c>
      <c r="BL271" s="127">
        <f t="shared" ref="BL271" si="4040">D271/D281</f>
        <v>8.6097668279806416E-2</v>
      </c>
      <c r="BM271" s="128">
        <f t="shared" ref="BM271" si="4041">E271/E281</f>
        <v>9.0336795719231977E-2</v>
      </c>
      <c r="BN271" s="125">
        <f t="shared" ref="BN271" si="4042">F271/F281</f>
        <v>8.4656084656084651E-2</v>
      </c>
      <c r="BO271" s="126">
        <f t="shared" ref="BO271" si="4043">G271/G281</f>
        <v>6.3748685594111468E-2</v>
      </c>
      <c r="BP271" s="127">
        <f t="shared" ref="BP271" si="4044">H271/H281</f>
        <v>7.6406774369780689E-2</v>
      </c>
      <c r="BQ271" s="128">
        <f t="shared" ref="BQ271" si="4045">I271/I281</f>
        <v>9.1366658719436278E-2</v>
      </c>
      <c r="BR271" s="125">
        <f t="shared" ref="BR271" si="4046">J271/J281</f>
        <v>0.11811023622047244</v>
      </c>
      <c r="BS271" s="126">
        <f t="shared" ref="BS271" si="4047">K271/K281</f>
        <v>3.679937139863803E-2</v>
      </c>
      <c r="BT271" s="127">
        <f t="shared" ref="BT271" si="4048">L271/L281</f>
        <v>0.13067278827476603</v>
      </c>
      <c r="BU271" s="125">
        <f t="shared" ref="BU271" si="4049">M271/M281</f>
        <v>4.835194163960678E-2</v>
      </c>
      <c r="BV271" s="129">
        <f t="shared" ref="BV271" si="4050">N271/N281</f>
        <v>8.7173747951556815E-2</v>
      </c>
      <c r="BW271" s="130">
        <f t="shared" ref="BW271" si="4051">O271/O281</f>
        <v>5.9175607001693956E-2</v>
      </c>
      <c r="BX271" s="125">
        <f t="shared" ref="BX271" si="4052">P271/P281</f>
        <v>8.242057488653555E-2</v>
      </c>
      <c r="BY271" s="126">
        <f t="shared" ref="BY271" si="4053">Q271/Q281</f>
        <v>6.7639390292819901E-2</v>
      </c>
      <c r="BZ271" s="127">
        <f t="shared" ref="BZ271" si="4054">R271/R281</f>
        <v>6.4441306978620411E-2</v>
      </c>
      <c r="CA271" s="128">
        <f t="shared" ref="CA271" si="4055">S271/S281</f>
        <v>7.2257664362927521E-2</v>
      </c>
      <c r="CB271" s="125">
        <f t="shared" ref="CB271" si="4056">T271/T281</f>
        <v>0.12777841103385387</v>
      </c>
      <c r="CC271" s="126">
        <f t="shared" ref="CC271" si="4057">U271/U281</f>
        <v>3.8756155389385372E-2</v>
      </c>
      <c r="CD271" s="127">
        <f t="shared" ref="CD271" si="4058">V271/V281</f>
        <v>8.4451193790601536E-2</v>
      </c>
      <c r="CE271" s="128">
        <f t="shared" ref="CE271" si="4059">W271/W281</f>
        <v>4.4010123734533182E-2</v>
      </c>
      <c r="CF271" s="125">
        <f t="shared" ref="CF271" si="4060">X271/X281</f>
        <v>0.11287111939350303</v>
      </c>
      <c r="CG271" s="126">
        <f t="shared" ref="CG271" si="4061">Y271/Y281</f>
        <v>4.3515984782753786E-2</v>
      </c>
      <c r="CH271" s="127">
        <f t="shared" ref="CH271" si="4062">Z271/Z281</f>
        <v>7.3291455929732352E-2</v>
      </c>
      <c r="CI271" s="125">
        <f t="shared" ref="CI271" si="4063">AA271/AA281</f>
        <v>7.8316939890710383E-2</v>
      </c>
      <c r="CJ271" s="131">
        <f t="shared" ref="CJ271" si="4064">AB271/AB281</f>
        <v>7.9583733966497261E-2</v>
      </c>
      <c r="CK271" s="132">
        <f t="shared" ref="CK271" si="4065">AC271/AC281</f>
        <v>7.0463481628684335E-2</v>
      </c>
    </row>
    <row r="272" spans="1:89">
      <c r="A272" s="133" t="s">
        <v>34</v>
      </c>
      <c r="B272" s="202">
        <v>2544</v>
      </c>
      <c r="C272" s="186">
        <v>4479</v>
      </c>
      <c r="D272" s="187">
        <v>1806</v>
      </c>
      <c r="E272" s="188">
        <v>1546</v>
      </c>
      <c r="F272" s="185">
        <v>759</v>
      </c>
      <c r="G272" s="189">
        <v>569</v>
      </c>
      <c r="H272" s="187">
        <v>2021</v>
      </c>
      <c r="I272" s="188">
        <v>3897</v>
      </c>
      <c r="J272" s="185">
        <v>661</v>
      </c>
      <c r="K272" s="186">
        <v>256</v>
      </c>
      <c r="L272" s="187">
        <v>1637</v>
      </c>
      <c r="M272" s="185">
        <v>989</v>
      </c>
      <c r="N272" s="190">
        <v>2415</v>
      </c>
      <c r="O272" s="203">
        <v>2296</v>
      </c>
      <c r="P272" s="185">
        <v>1348</v>
      </c>
      <c r="Q272" s="186">
        <v>1616</v>
      </c>
      <c r="R272" s="187">
        <v>1452</v>
      </c>
      <c r="S272" s="188">
        <v>2054</v>
      </c>
      <c r="T272" s="185">
        <v>972</v>
      </c>
      <c r="U272" s="189">
        <v>432</v>
      </c>
      <c r="V272" s="187">
        <v>2464</v>
      </c>
      <c r="W272" s="204">
        <v>1486</v>
      </c>
      <c r="X272" s="185">
        <v>2846</v>
      </c>
      <c r="Y272" s="189">
        <v>745</v>
      </c>
      <c r="Z272" s="187">
        <v>3621</v>
      </c>
      <c r="AA272" s="185">
        <v>4574</v>
      </c>
      <c r="AB272" s="168">
        <f t="shared" si="3765"/>
        <v>24546</v>
      </c>
      <c r="AC272" s="169">
        <f t="shared" si="3682"/>
        <v>24939</v>
      </c>
      <c r="BI272" s="133" t="s">
        <v>34</v>
      </c>
      <c r="BJ272" s="125">
        <f>B272/B281</f>
        <v>4.6210015802953516E-2</v>
      </c>
      <c r="BK272" s="126">
        <f t="shared" ref="BK272" si="4066">C272/C281</f>
        <v>0.13643009442583004</v>
      </c>
      <c r="BL272" s="127">
        <f t="shared" ref="BL272" si="4067">D272/D281</f>
        <v>7.9454465464144308E-2</v>
      </c>
      <c r="BM272" s="128">
        <f t="shared" ref="BM272" si="4068">E272/E281</f>
        <v>8.1103766656174595E-2</v>
      </c>
      <c r="BN272" s="125">
        <f t="shared" ref="BN272" si="4069">F272/F281</f>
        <v>6.5833983866770751E-2</v>
      </c>
      <c r="BO272" s="126">
        <f t="shared" ref="BO272" si="4070">G272/G281</f>
        <v>7.4789695057833866E-2</v>
      </c>
      <c r="BP272" s="127">
        <f t="shared" ref="BP272" si="4071">H272/H281</f>
        <v>7.8865215015999371E-2</v>
      </c>
      <c r="BQ272" s="128">
        <f t="shared" ref="BQ272" si="4072">I272/I281</f>
        <v>0.10323452276881506</v>
      </c>
      <c r="BR272" s="125">
        <f t="shared" ref="BR272" si="4073">J272/J281</f>
        <v>0.10205341979311409</v>
      </c>
      <c r="BS272" s="126">
        <f t="shared" ref="BS272" si="4074">K272/K281</f>
        <v>3.352540597171294E-2</v>
      </c>
      <c r="BT272" s="127">
        <f t="shared" ref="BT272" si="4075">L272/L281</f>
        <v>0.14453469892283241</v>
      </c>
      <c r="BU272" s="125">
        <f t="shared" ref="BU272" si="4076">M272/M281</f>
        <v>4.3992704950847381E-2</v>
      </c>
      <c r="BV272" s="129">
        <f t="shared" ref="BV272" si="4077">N272/N281</f>
        <v>9.6526639753787127E-2</v>
      </c>
      <c r="BW272" s="130">
        <f t="shared" ref="BW272" si="4078">O272/O281</f>
        <v>6.4822134387351779E-2</v>
      </c>
      <c r="BX272" s="125">
        <f t="shared" ref="BX272" si="4079">P272/P281</f>
        <v>8.1573373676248104E-2</v>
      </c>
      <c r="BY272" s="126">
        <f t="shared" ref="BY272" si="4080">Q272/Q281</f>
        <v>8.1026875250701971E-2</v>
      </c>
      <c r="BZ272" s="127">
        <f t="shared" ref="BZ272" si="4081">R272/R281</f>
        <v>7.3215006050826953E-2</v>
      </c>
      <c r="CA272" s="128">
        <f t="shared" ref="CA272" si="4082">S272/S281</f>
        <v>9.0997696260854161E-2</v>
      </c>
      <c r="CB272" s="125">
        <f t="shared" ref="CB272" si="4083">T272/T281</f>
        <v>0.11079448307306508</v>
      </c>
      <c r="CC272" s="126">
        <f t="shared" ref="CC272" si="4084">U272/U281</f>
        <v>3.9394492066387017E-2</v>
      </c>
      <c r="CD272" s="127">
        <f t="shared" ref="CD272" si="4085">V272/V281</f>
        <v>0.10393993081920189</v>
      </c>
      <c r="CE272" s="128">
        <f t="shared" ref="CE272" si="4086">W272/W281</f>
        <v>5.2235658042744659E-2</v>
      </c>
      <c r="CF272" s="125">
        <f t="shared" ref="CF272" si="4087">X272/X281</f>
        <v>0.12053703782135446</v>
      </c>
      <c r="CG272" s="126">
        <f t="shared" ref="CG272" si="4088">Y272/Y281</f>
        <v>4.9723019422011613E-2</v>
      </c>
      <c r="CH272" s="127">
        <f t="shared" ref="CH272" si="4089">Z272/Z281</f>
        <v>6.5173959214528704E-2</v>
      </c>
      <c r="CI272" s="125">
        <f t="shared" ref="CI272" si="4090">AA272/AA281</f>
        <v>9.9978142076502727E-2</v>
      </c>
      <c r="CJ272" s="131">
        <f t="shared" ref="CJ272" si="4091">AB272/AB281</f>
        <v>8.0277074625694153E-2</v>
      </c>
      <c r="CK272" s="132">
        <f t="shared" ref="CK272" si="4092">AC272/AC281</f>
        <v>8.1647017996457669E-2</v>
      </c>
    </row>
    <row r="273" spans="1:89">
      <c r="A273" s="142" t="s">
        <v>35</v>
      </c>
      <c r="B273" s="199">
        <v>2242</v>
      </c>
      <c r="C273" s="193">
        <v>4051</v>
      </c>
      <c r="D273" s="194">
        <v>1238</v>
      </c>
      <c r="E273" s="195">
        <v>1893</v>
      </c>
      <c r="F273" s="192">
        <v>547</v>
      </c>
      <c r="G273" s="196">
        <v>557</v>
      </c>
      <c r="H273" s="194">
        <v>1750</v>
      </c>
      <c r="I273" s="195">
        <v>3610</v>
      </c>
      <c r="J273" s="192">
        <v>400</v>
      </c>
      <c r="K273" s="193">
        <v>268</v>
      </c>
      <c r="L273" s="194">
        <v>1027</v>
      </c>
      <c r="M273" s="192">
        <v>939</v>
      </c>
      <c r="N273" s="197">
        <v>1803</v>
      </c>
      <c r="O273" s="200">
        <v>1930</v>
      </c>
      <c r="P273" s="192">
        <v>1056</v>
      </c>
      <c r="Q273" s="193">
        <v>1612</v>
      </c>
      <c r="R273" s="194">
        <v>1061</v>
      </c>
      <c r="S273" s="195">
        <v>1804</v>
      </c>
      <c r="T273" s="192">
        <v>792</v>
      </c>
      <c r="U273" s="196">
        <v>392</v>
      </c>
      <c r="V273" s="194">
        <v>2417</v>
      </c>
      <c r="W273" s="201">
        <v>1411</v>
      </c>
      <c r="X273" s="192">
        <v>2072</v>
      </c>
      <c r="Y273" s="196">
        <v>995</v>
      </c>
      <c r="Z273" s="194">
        <v>3174</v>
      </c>
      <c r="AA273" s="192">
        <v>4426</v>
      </c>
      <c r="AB273" s="168">
        <f t="shared" si="3765"/>
        <v>19579</v>
      </c>
      <c r="AC273" s="169">
        <f t="shared" si="3682"/>
        <v>23888</v>
      </c>
      <c r="BI273" s="142" t="s">
        <v>35</v>
      </c>
      <c r="BJ273" s="125">
        <f>B273/B281</f>
        <v>4.0724392857791586E-2</v>
      </c>
      <c r="BK273" s="126">
        <f t="shared" ref="BK273" si="4093">C273/C281</f>
        <v>0.1233932378921718</v>
      </c>
      <c r="BL273" s="127">
        <f t="shared" ref="BL273" si="4094">D273/D281</f>
        <v>5.4465464144302686E-2</v>
      </c>
      <c r="BM273" s="128">
        <f t="shared" ref="BM273" si="4095">E273/E281</f>
        <v>9.9307522820270694E-2</v>
      </c>
      <c r="BN273" s="125">
        <f t="shared" ref="BN273" si="4096">F273/F281</f>
        <v>4.7445572035735968E-2</v>
      </c>
      <c r="BO273" s="126">
        <f t="shared" ref="BO273" si="4097">G273/G281</f>
        <v>7.3212407991587805E-2</v>
      </c>
      <c r="BP273" s="127">
        <f t="shared" ref="BP273" si="4098">H273/H281</f>
        <v>6.8290017950519005E-2</v>
      </c>
      <c r="BQ273" s="128">
        <f t="shared" ref="BQ273" si="4099">I273/I281</f>
        <v>9.5631672362181785E-2</v>
      </c>
      <c r="BR273" s="125">
        <f t="shared" ref="BR273" si="4100">J273/J281</f>
        <v>6.1756986259070556E-2</v>
      </c>
      <c r="BS273" s="126">
        <f t="shared" ref="BS273" si="4101">K273/K281</f>
        <v>3.5096909376636981E-2</v>
      </c>
      <c r="BT273" s="127">
        <f t="shared" ref="BT273" si="4102">L273/L281</f>
        <v>9.0676319971746425E-2</v>
      </c>
      <c r="BU273" s="125">
        <f t="shared" ref="BU273" si="4103">M273/M281</f>
        <v>4.1768604599439527E-2</v>
      </c>
      <c r="BV273" s="129">
        <f t="shared" ref="BV273" si="4104">N273/N281</f>
        <v>7.20652304248771E-2</v>
      </c>
      <c r="BW273" s="130">
        <f t="shared" ref="BW273" si="4105">O273/O281</f>
        <v>5.4488989271597968E-2</v>
      </c>
      <c r="BX273" s="125">
        <f t="shared" ref="BX273" si="4106">P273/P281</f>
        <v>6.3903177004538583E-2</v>
      </c>
      <c r="BY273" s="126">
        <f t="shared" ref="BY273" si="4107">Q273/Q281</f>
        <v>8.0826313678299233E-2</v>
      </c>
      <c r="BZ273" s="127">
        <f t="shared" ref="BZ273" si="4108">R273/R281</f>
        <v>5.3499394917305362E-2</v>
      </c>
      <c r="CA273" s="128">
        <f t="shared" ref="CA273" si="4109">S273/S281</f>
        <v>7.9922027290448339E-2</v>
      </c>
      <c r="CB273" s="125">
        <f t="shared" ref="CB273" si="4110">T273/T281</f>
        <v>9.0276986207682666E-2</v>
      </c>
      <c r="CC273" s="126">
        <f t="shared" ref="CC273" si="4111">U273/U281</f>
        <v>3.5746853912091918E-2</v>
      </c>
      <c r="CD273" s="127">
        <f t="shared" ref="CD273" si="4112">V273/V281</f>
        <v>0.1019573103855564</v>
      </c>
      <c r="CE273" s="128">
        <f t="shared" ref="CE273" si="4113">W273/W281</f>
        <v>4.9599268841394824E-2</v>
      </c>
      <c r="CF273" s="125">
        <f t="shared" ref="CF273" si="4114">X273/X281</f>
        <v>8.7755707085680409E-2</v>
      </c>
      <c r="CG273" s="126">
        <f t="shared" ref="CG273" si="4115">Y273/Y281</f>
        <v>6.6408596409263831E-2</v>
      </c>
      <c r="CH273" s="127">
        <f t="shared" ref="CH273" si="4116">Z273/Z281</f>
        <v>5.7128458035601792E-2</v>
      </c>
      <c r="CI273" s="125">
        <f t="shared" ref="CI273" si="4117">AA273/AA281</f>
        <v>9.6743169398907106E-2</v>
      </c>
      <c r="CJ273" s="131">
        <f t="shared" ref="CJ273" si="4118">AB273/AB281</f>
        <v>6.403262625667995E-2</v>
      </c>
      <c r="CK273" s="132">
        <f t="shared" ref="CK273" si="4119">AC273/AC281</f>
        <v>7.8206181719370507E-2</v>
      </c>
    </row>
    <row r="274" spans="1:89">
      <c r="A274" s="133" t="s">
        <v>36</v>
      </c>
      <c r="B274" s="202">
        <v>2011</v>
      </c>
      <c r="C274" s="186">
        <v>3053</v>
      </c>
      <c r="D274" s="187">
        <v>951</v>
      </c>
      <c r="E274" s="188">
        <v>1406</v>
      </c>
      <c r="F274" s="185">
        <v>337</v>
      </c>
      <c r="G274" s="189">
        <v>385</v>
      </c>
      <c r="H274" s="187">
        <v>1503</v>
      </c>
      <c r="I274" s="188">
        <v>2350</v>
      </c>
      <c r="J274" s="185">
        <v>253</v>
      </c>
      <c r="K274" s="186">
        <v>198</v>
      </c>
      <c r="L274" s="187">
        <v>669</v>
      </c>
      <c r="M274" s="185">
        <v>707</v>
      </c>
      <c r="N274" s="190">
        <v>1459</v>
      </c>
      <c r="O274" s="203">
        <v>1784</v>
      </c>
      <c r="P274" s="185">
        <v>843</v>
      </c>
      <c r="Q274" s="186">
        <v>1457</v>
      </c>
      <c r="R274" s="187">
        <v>975</v>
      </c>
      <c r="S274" s="188">
        <v>1300</v>
      </c>
      <c r="T274" s="185">
        <v>605</v>
      </c>
      <c r="U274" s="189">
        <v>330</v>
      </c>
      <c r="V274" s="187">
        <v>2259</v>
      </c>
      <c r="W274" s="204">
        <v>1213</v>
      </c>
      <c r="X274" s="185">
        <v>1464</v>
      </c>
      <c r="Y274" s="189">
        <v>756</v>
      </c>
      <c r="Z274" s="187">
        <v>2623</v>
      </c>
      <c r="AA274" s="185">
        <v>3311</v>
      </c>
      <c r="AB274" s="168">
        <f t="shared" si="3765"/>
        <v>15952</v>
      </c>
      <c r="AC274" s="169">
        <f t="shared" si="3682"/>
        <v>18250</v>
      </c>
      <c r="BI274" s="133" t="s">
        <v>36</v>
      </c>
      <c r="BJ274" s="125">
        <f>B274/B281</f>
        <v>3.6528436234174344E-2</v>
      </c>
      <c r="BK274" s="126">
        <f t="shared" ref="BK274" si="4120">C274/C281</f>
        <v>9.2994212610417307E-2</v>
      </c>
      <c r="BL274" s="127">
        <f t="shared" ref="BL274" si="4121">D274/D281</f>
        <v>4.1838979322481304E-2</v>
      </c>
      <c r="BM274" s="128">
        <f t="shared" ref="BM274" si="4122">E274/E281</f>
        <v>7.3759311719651666E-2</v>
      </c>
      <c r="BN274" s="125">
        <f t="shared" ref="BN274" si="4123">F274/F281</f>
        <v>2.9230635788012837E-2</v>
      </c>
      <c r="BO274" s="126">
        <f t="shared" ref="BO274" si="4124">G274/G281</f>
        <v>5.0604626708727653E-2</v>
      </c>
      <c r="BP274" s="127">
        <f t="shared" ref="BP274" si="4125">H274/H281</f>
        <v>5.8651369702645749E-2</v>
      </c>
      <c r="BQ274" s="128">
        <f t="shared" ref="BQ274" si="4126">I274/I281</f>
        <v>6.2253304723303926E-2</v>
      </c>
      <c r="BR274" s="125">
        <f t="shared" ref="BR274" si="4127">J274/J281</f>
        <v>3.9061293808862127E-2</v>
      </c>
      <c r="BS274" s="126">
        <f t="shared" ref="BS274" si="4128">K274/K281</f>
        <v>2.5929806181246726E-2</v>
      </c>
      <c r="BT274" s="127">
        <f t="shared" ref="BT274" si="4129">L274/L281</f>
        <v>5.9067631997174644E-2</v>
      </c>
      <c r="BU274" s="125">
        <f t="shared" ref="BU274" si="4130">M274/M281</f>
        <v>3.1448778968907076E-2</v>
      </c>
      <c r="BV274" s="129">
        <f t="shared" ref="BV274" si="4131">N274/N281</f>
        <v>5.8315680083136819E-2</v>
      </c>
      <c r="BW274" s="130">
        <f t="shared" ref="BW274" si="4132">O274/O281</f>
        <v>5.0367024280067757E-2</v>
      </c>
      <c r="BX274" s="125">
        <f t="shared" ref="BX274" si="4133">P274/P281</f>
        <v>5.1013615733736764E-2</v>
      </c>
      <c r="BY274" s="126">
        <f t="shared" ref="BY274" si="4134">Q274/Q281</f>
        <v>7.3054552747693541E-2</v>
      </c>
      <c r="BZ274" s="127">
        <f t="shared" ref="BZ274" si="4135">R274/R281</f>
        <v>4.9162968939088343E-2</v>
      </c>
      <c r="CA274" s="128">
        <f t="shared" ref="CA274" si="4136">S274/S281</f>
        <v>5.7593478646110224E-2</v>
      </c>
      <c r="CB274" s="125">
        <f t="shared" ref="CB274" si="4137">T274/T281</f>
        <v>6.8961586686424256E-2</v>
      </c>
      <c r="CC274" s="126">
        <f t="shared" ref="CC274" si="4138">U274/U281</f>
        <v>3.0093014772934523E-2</v>
      </c>
      <c r="CD274" s="127">
        <f t="shared" ref="CD274" si="4139">V274/V281</f>
        <v>9.5292331055429003E-2</v>
      </c>
      <c r="CE274" s="128">
        <f t="shared" ref="CE274" si="4140">W274/W281</f>
        <v>4.263920134983127E-2</v>
      </c>
      <c r="CF274" s="125">
        <f t="shared" ref="CF274" si="4141">X274/X281</f>
        <v>6.2004997670577273E-2</v>
      </c>
      <c r="CG274" s="126">
        <f t="shared" ref="CG274" si="4142">Y274/Y281</f>
        <v>5.045718480945071E-2</v>
      </c>
      <c r="CH274" s="127">
        <f t="shared" ref="CH274" si="4143">Z274/Z281</f>
        <v>4.7211072913479361E-2</v>
      </c>
      <c r="CI274" s="125">
        <f t="shared" ref="CI274" si="4144">AA274/AA281</f>
        <v>7.2371584699453553E-2</v>
      </c>
      <c r="CJ274" s="131">
        <f t="shared" ref="CJ274" si="4145">AB274/AB281</f>
        <v>5.217061412975936E-2</v>
      </c>
      <c r="CK274" s="132">
        <f t="shared" ref="CK274" si="4146">AC274/AC281</f>
        <v>5.9748108522208292E-2</v>
      </c>
    </row>
    <row r="275" spans="1:89">
      <c r="A275" s="142" t="s">
        <v>37</v>
      </c>
      <c r="B275" s="199">
        <v>160</v>
      </c>
      <c r="C275" s="193">
        <v>2048</v>
      </c>
      <c r="D275" s="194">
        <v>174</v>
      </c>
      <c r="E275" s="195">
        <v>995</v>
      </c>
      <c r="F275" s="192">
        <v>103</v>
      </c>
      <c r="G275" s="196">
        <v>324</v>
      </c>
      <c r="H275" s="194">
        <v>460</v>
      </c>
      <c r="I275" s="195">
        <v>2033</v>
      </c>
      <c r="J275" s="192">
        <v>112</v>
      </c>
      <c r="K275" s="193">
        <v>138</v>
      </c>
      <c r="L275" s="194">
        <v>343</v>
      </c>
      <c r="M275" s="192">
        <v>475</v>
      </c>
      <c r="N275" s="197">
        <v>878</v>
      </c>
      <c r="O275" s="200">
        <v>1273</v>
      </c>
      <c r="P275" s="192">
        <v>523</v>
      </c>
      <c r="Q275" s="193">
        <v>1083</v>
      </c>
      <c r="R275" s="194">
        <v>695</v>
      </c>
      <c r="S275" s="195">
        <v>888</v>
      </c>
      <c r="T275" s="192">
        <v>480</v>
      </c>
      <c r="U275" s="196">
        <v>271</v>
      </c>
      <c r="V275" s="194">
        <v>1965</v>
      </c>
      <c r="W275" s="201">
        <v>987</v>
      </c>
      <c r="X275" s="192">
        <v>976</v>
      </c>
      <c r="Y275" s="196">
        <v>622</v>
      </c>
      <c r="Z275" s="194">
        <v>1762</v>
      </c>
      <c r="AA275" s="192">
        <v>2660</v>
      </c>
      <c r="AB275" s="168">
        <f t="shared" si="3765"/>
        <v>8631</v>
      </c>
      <c r="AC275" s="169">
        <f t="shared" si="3682"/>
        <v>13797</v>
      </c>
      <c r="BI275" s="142" t="s">
        <v>37</v>
      </c>
      <c r="BJ275" s="125">
        <f>B275/B281</f>
        <v>2.9062903020725481E-3</v>
      </c>
      <c r="BK275" s="126">
        <f t="shared" ref="BK275" si="4147">C275/C281</f>
        <v>6.2381967712458117E-2</v>
      </c>
      <c r="BL275" s="127">
        <f t="shared" ref="BL275" si="4148">D275/D281</f>
        <v>7.6550813902331724E-3</v>
      </c>
      <c r="BM275" s="128">
        <f t="shared" ref="BM275" si="4149">E275/E281</f>
        <v>5.2198090441716506E-2</v>
      </c>
      <c r="BN275" s="125">
        <f t="shared" ref="BN275" si="4150">F275/F281</f>
        <v>8.9339925405499173E-3</v>
      </c>
      <c r="BO275" s="126">
        <f t="shared" ref="BO275" si="4151">G275/G281</f>
        <v>4.2586750788643532E-2</v>
      </c>
      <c r="BP275" s="127">
        <f t="shared" ref="BP275" si="4152">H275/H281</f>
        <v>1.7950519004136425E-2</v>
      </c>
      <c r="BQ275" s="128">
        <f t="shared" ref="BQ275" si="4153">I275/I281</f>
        <v>5.385573127764974E-2</v>
      </c>
      <c r="BR275" s="125">
        <f t="shared" ref="BR275" si="4154">J275/J281</f>
        <v>1.7291956152539756E-2</v>
      </c>
      <c r="BS275" s="126">
        <f t="shared" ref="BS275" si="4155">K275/K281</f>
        <v>1.8072289156626505E-2</v>
      </c>
      <c r="BT275" s="127">
        <f t="shared" ref="BT275" si="4156">L275/L281</f>
        <v>3.0284301606922127E-2</v>
      </c>
      <c r="BU275" s="125">
        <f t="shared" ref="BU275" si="4157">M275/M281</f>
        <v>2.1128953338374626E-2</v>
      </c>
      <c r="BV275" s="129">
        <f t="shared" ref="BV275" si="4158">N275/N281</f>
        <v>3.5093329069906871E-2</v>
      </c>
      <c r="BW275" s="130">
        <f t="shared" ref="BW275" si="4159">O275/O281</f>
        <v>3.5940146809712026E-2</v>
      </c>
      <c r="BX275" s="125">
        <f t="shared" ref="BX275" si="4160">P275/P281</f>
        <v>3.1649016641452345E-2</v>
      </c>
      <c r="BY275" s="126">
        <f t="shared" ref="BY275" si="4161">Q275/Q281</f>
        <v>5.4302045728038505E-2</v>
      </c>
      <c r="BZ275" s="127">
        <f t="shared" ref="BZ275" si="4162">R275/R281</f>
        <v>3.5044372730939896E-2</v>
      </c>
      <c r="CA275" s="128">
        <f t="shared" ref="CA275" si="4163">S275/S281</f>
        <v>3.9340776182881447E-2</v>
      </c>
      <c r="CB275" s="125">
        <f t="shared" ref="CB275" si="4164">T275/T281</f>
        <v>5.4713324974353127E-2</v>
      </c>
      <c r="CC275" s="126">
        <f t="shared" ref="CC275" si="4165">U275/U281</f>
        <v>2.4712748495349261E-2</v>
      </c>
      <c r="CD275" s="127">
        <f t="shared" ref="CD275" si="4166">V275/V281</f>
        <v>8.2890407491774232E-2</v>
      </c>
      <c r="CE275" s="128">
        <f t="shared" ref="CE275" si="4167">W275/W281</f>
        <v>3.469488188976378E-2</v>
      </c>
      <c r="CF275" s="125">
        <f t="shared" ref="CF275" si="4168">X275/X281</f>
        <v>4.1336665113718182E-2</v>
      </c>
      <c r="CG275" s="126">
        <f t="shared" ref="CG275" si="4169">Y275/Y281</f>
        <v>4.1513715544283521E-2</v>
      </c>
      <c r="CH275" s="127">
        <f t="shared" ref="CH275" si="4170">Z275/Z281</f>
        <v>3.1714033729908747E-2</v>
      </c>
      <c r="CI275" s="125">
        <f t="shared" ref="CI275" si="4171">AA275/AA281</f>
        <v>5.8142076502732239E-2</v>
      </c>
      <c r="CJ275" s="131">
        <f t="shared" ref="CJ275" si="4172">AB275/AB281</f>
        <v>2.8227468063813505E-2</v>
      </c>
      <c r="CK275" s="132">
        <f t="shared" ref="CK275" si="4173">AC275/AC281</f>
        <v>4.5169570042789466E-2</v>
      </c>
    </row>
    <row r="276" spans="1:89">
      <c r="A276" s="133" t="s">
        <v>38</v>
      </c>
      <c r="B276" s="202">
        <v>0</v>
      </c>
      <c r="C276" s="186">
        <v>1188</v>
      </c>
      <c r="D276" s="187">
        <v>5</v>
      </c>
      <c r="E276" s="188">
        <v>537</v>
      </c>
      <c r="F276" s="185">
        <v>8</v>
      </c>
      <c r="G276" s="189">
        <v>165</v>
      </c>
      <c r="H276" s="187">
        <v>22</v>
      </c>
      <c r="I276" s="188">
        <v>1177</v>
      </c>
      <c r="J276" s="185">
        <v>42</v>
      </c>
      <c r="K276" s="186">
        <v>73</v>
      </c>
      <c r="L276" s="187">
        <v>59</v>
      </c>
      <c r="M276" s="185">
        <v>106</v>
      </c>
      <c r="N276" s="190">
        <v>126</v>
      </c>
      <c r="O276" s="203">
        <v>334</v>
      </c>
      <c r="P276" s="185">
        <v>144</v>
      </c>
      <c r="Q276" s="186">
        <v>185</v>
      </c>
      <c r="R276" s="187">
        <v>143</v>
      </c>
      <c r="S276" s="188">
        <v>161</v>
      </c>
      <c r="T276" s="185">
        <v>87</v>
      </c>
      <c r="U276" s="189">
        <v>9</v>
      </c>
      <c r="V276" s="187">
        <v>248</v>
      </c>
      <c r="W276" s="204">
        <v>33</v>
      </c>
      <c r="X276" s="185">
        <v>171</v>
      </c>
      <c r="Y276" s="189">
        <v>33</v>
      </c>
      <c r="Z276" s="187">
        <v>118</v>
      </c>
      <c r="AA276" s="185">
        <v>198</v>
      </c>
      <c r="AB276" s="168">
        <f t="shared" si="3765"/>
        <v>1173</v>
      </c>
      <c r="AC276" s="169">
        <f t="shared" si="3682"/>
        <v>4199</v>
      </c>
      <c r="BI276" s="133" t="s">
        <v>38</v>
      </c>
      <c r="BJ276" s="125">
        <f>B276/B281</f>
        <v>0</v>
      </c>
      <c r="BK276" s="126">
        <f t="shared" ref="BK276" si="4174">C276/C281</f>
        <v>3.6186414864453245E-2</v>
      </c>
      <c r="BL276" s="127">
        <f t="shared" ref="BL276" si="4175">D276/D281</f>
        <v>2.199736031676199E-4</v>
      </c>
      <c r="BM276" s="128">
        <f t="shared" ref="BM276" si="4176">E276/E281</f>
        <v>2.8171230720805792E-2</v>
      </c>
      <c r="BN276" s="125">
        <f t="shared" ref="BN276" si="4177">F276/F281</f>
        <v>6.939023332465955E-4</v>
      </c>
      <c r="BO276" s="126">
        <f t="shared" ref="BO276" si="4178">G276/G281</f>
        <v>2.1687697160883281E-2</v>
      </c>
      <c r="BP276" s="127">
        <f t="shared" ref="BP276" si="4179">H276/H281</f>
        <v>8.5850308280652459E-4</v>
      </c>
      <c r="BQ276" s="128">
        <f t="shared" ref="BQ276" si="4180">I276/I281</f>
        <v>3.1179633897586691E-2</v>
      </c>
      <c r="BR276" s="125">
        <f t="shared" ref="BR276" si="4181">J276/J281</f>
        <v>6.4844835572024084E-3</v>
      </c>
      <c r="BS276" s="126">
        <f t="shared" ref="BS276" si="4182">K276/K281</f>
        <v>9.5599790466212673E-3</v>
      </c>
      <c r="BT276" s="127">
        <f t="shared" ref="BT276" si="4183">L276/L281</f>
        <v>5.2092530460886455E-3</v>
      </c>
      <c r="BU276" s="125">
        <f t="shared" ref="BU276" si="4184">M276/M281</f>
        <v>4.7150927449846535E-3</v>
      </c>
      <c r="BV276" s="129">
        <f t="shared" ref="BV276" si="4185">N276/N281</f>
        <v>5.0361725088932411E-3</v>
      </c>
      <c r="BW276" s="130">
        <f t="shared" ref="BW276" si="4186">O276/O281</f>
        <v>9.4297007340485607E-3</v>
      </c>
      <c r="BX276" s="125">
        <f t="shared" ref="BX276" si="4187">P276/P281</f>
        <v>8.7140695915279877E-3</v>
      </c>
      <c r="BY276" s="126">
        <f t="shared" ref="BY276" si="4188">Q276/Q281</f>
        <v>9.2759727236261524E-3</v>
      </c>
      <c r="BZ276" s="127">
        <f t="shared" ref="BZ276" si="4189">R276/R281</f>
        <v>7.2105687777329567E-3</v>
      </c>
      <c r="CA276" s="128">
        <f t="shared" ref="CA276" si="4190">S276/S281</f>
        <v>7.132730816941343E-3</v>
      </c>
      <c r="CB276" s="125">
        <f t="shared" ref="CB276" si="4191">T276/T281</f>
        <v>9.9167901516015039E-3</v>
      </c>
      <c r="CC276" s="126">
        <f t="shared" ref="CC276" si="4192">U276/U281</f>
        <v>8.2071858471639608E-4</v>
      </c>
      <c r="CD276" s="127">
        <f t="shared" ref="CD276" si="4193">V276/V281</f>
        <v>1.04614865434911E-2</v>
      </c>
      <c r="CE276" s="128">
        <f t="shared" ref="CE276" si="4194">W276/W281</f>
        <v>1.1600112485939257E-3</v>
      </c>
      <c r="CF276" s="125">
        <f t="shared" ref="CF276" si="4195">X276/X281</f>
        <v>7.242387022997755E-3</v>
      </c>
      <c r="CG276" s="126">
        <f t="shared" ref="CG276" si="4196">Y276/Y281</f>
        <v>2.2024961623172928E-3</v>
      </c>
      <c r="CH276" s="127">
        <f t="shared" ref="CH276" si="4197">Z276/Z281</f>
        <v>2.1238683201641496E-3</v>
      </c>
      <c r="CI276" s="125">
        <f t="shared" ref="CI276" si="4198">AA276/AA281</f>
        <v>4.327868852459016E-3</v>
      </c>
      <c r="CJ276" s="131">
        <f t="shared" ref="CJ276" si="4199">AB276/AB281</f>
        <v>3.8362669492356901E-3</v>
      </c>
      <c r="CK276" s="132">
        <f t="shared" ref="CK276" si="4200">AC276/AC281</f>
        <v>1.3746975763548087E-2</v>
      </c>
    </row>
    <row r="277" spans="1:89">
      <c r="A277" s="142" t="s">
        <v>39</v>
      </c>
      <c r="B277" s="199">
        <v>0</v>
      </c>
      <c r="C277" s="193">
        <v>74</v>
      </c>
      <c r="D277" s="194">
        <v>0</v>
      </c>
      <c r="E277" s="195">
        <v>37</v>
      </c>
      <c r="F277" s="192">
        <v>0</v>
      </c>
      <c r="G277" s="196">
        <v>0</v>
      </c>
      <c r="H277" s="194">
        <v>0</v>
      </c>
      <c r="I277" s="195">
        <v>0</v>
      </c>
      <c r="J277" s="192">
        <v>0</v>
      </c>
      <c r="K277" s="196">
        <v>0</v>
      </c>
      <c r="L277" s="194">
        <v>0</v>
      </c>
      <c r="M277" s="192">
        <v>0</v>
      </c>
      <c r="N277" s="197">
        <v>0</v>
      </c>
      <c r="O277" s="200">
        <v>0</v>
      </c>
      <c r="P277" s="192">
        <v>0</v>
      </c>
      <c r="Q277" s="196">
        <v>0</v>
      </c>
      <c r="R277" s="194">
        <v>0</v>
      </c>
      <c r="S277" s="195">
        <v>0</v>
      </c>
      <c r="T277" s="192">
        <v>0</v>
      </c>
      <c r="U277" s="196">
        <v>0</v>
      </c>
      <c r="V277" s="194">
        <v>0</v>
      </c>
      <c r="W277" s="195">
        <v>0</v>
      </c>
      <c r="X277" s="192">
        <v>0</v>
      </c>
      <c r="Y277" s="196">
        <v>0</v>
      </c>
      <c r="Z277" s="194">
        <v>0</v>
      </c>
      <c r="AA277" s="192">
        <v>0</v>
      </c>
      <c r="AB277" s="168">
        <f t="shared" si="3765"/>
        <v>0</v>
      </c>
      <c r="AC277" s="169">
        <f t="shared" si="3682"/>
        <v>111</v>
      </c>
      <c r="BI277" s="142" t="s">
        <v>39</v>
      </c>
      <c r="BJ277" s="125">
        <f>B277/B281</f>
        <v>0</v>
      </c>
      <c r="BK277" s="126">
        <f t="shared" ref="BK277" si="4201">C277/C281</f>
        <v>2.2540359427353032E-3</v>
      </c>
      <c r="BL277" s="127">
        <f t="shared" ref="BL277" si="4202">D277/D281</f>
        <v>0</v>
      </c>
      <c r="BM277" s="128">
        <f t="shared" ref="BM277" si="4203">E277/E281</f>
        <v>1.9410345189382016E-3</v>
      </c>
      <c r="BN277" s="125">
        <f t="shared" ref="BN277" si="4204">F277/F281</f>
        <v>0</v>
      </c>
      <c r="BO277" s="126">
        <f t="shared" ref="BO277" si="4205">G277/G281</f>
        <v>0</v>
      </c>
      <c r="BP277" s="127">
        <f t="shared" ref="BP277" si="4206">H277/H281</f>
        <v>0</v>
      </c>
      <c r="BQ277" s="128">
        <f t="shared" ref="BQ277" si="4207">I277/I281</f>
        <v>0</v>
      </c>
      <c r="BR277" s="125">
        <f t="shared" ref="BR277" si="4208">J277/J281</f>
        <v>0</v>
      </c>
      <c r="BS277" s="126">
        <f t="shared" ref="BS277" si="4209">K277/K281</f>
        <v>0</v>
      </c>
      <c r="BT277" s="127">
        <f t="shared" ref="BT277" si="4210">L277/L281</f>
        <v>0</v>
      </c>
      <c r="BU277" s="125">
        <f t="shared" ref="BU277" si="4211">M277/M281</f>
        <v>0</v>
      </c>
      <c r="BV277" s="129">
        <f t="shared" ref="BV277" si="4212">N277/N281</f>
        <v>0</v>
      </c>
      <c r="BW277" s="130">
        <f t="shared" ref="BW277" si="4213">O277/O281</f>
        <v>0</v>
      </c>
      <c r="BX277" s="125">
        <f t="shared" ref="BX277" si="4214">P277/P281</f>
        <v>0</v>
      </c>
      <c r="BY277" s="126">
        <f t="shared" ref="BY277" si="4215">Q277/Q281</f>
        <v>0</v>
      </c>
      <c r="BZ277" s="127">
        <f t="shared" ref="BZ277" si="4216">R277/R281</f>
        <v>0</v>
      </c>
      <c r="CA277" s="128">
        <f t="shared" ref="CA277" si="4217">S277/S281</f>
        <v>0</v>
      </c>
      <c r="CB277" s="125">
        <f t="shared" ref="CB277" si="4218">T277/T281</f>
        <v>0</v>
      </c>
      <c r="CC277" s="126">
        <f t="shared" ref="CC277" si="4219">U277/U281</f>
        <v>0</v>
      </c>
      <c r="CD277" s="127">
        <f t="shared" ref="CD277" si="4220">V277/V281</f>
        <v>0</v>
      </c>
      <c r="CE277" s="128">
        <f t="shared" ref="CE277" si="4221">W277/W281</f>
        <v>0</v>
      </c>
      <c r="CF277" s="125">
        <f t="shared" ref="CF277" si="4222">X277/X281</f>
        <v>0</v>
      </c>
      <c r="CG277" s="126">
        <f t="shared" ref="CG277" si="4223">Y277/Y281</f>
        <v>0</v>
      </c>
      <c r="CH277" s="127">
        <f t="shared" ref="CH277" si="4224">Z277/Z281</f>
        <v>0</v>
      </c>
      <c r="CI277" s="125">
        <f t="shared" ref="CI277" si="4225">AA277/AA281</f>
        <v>0</v>
      </c>
      <c r="CJ277" s="131">
        <f t="shared" ref="CJ277" si="4226">AB277/AB281</f>
        <v>0</v>
      </c>
      <c r="CK277" s="132">
        <f t="shared" ref="CK277" si="4227">AC277/AC281</f>
        <v>3.6339945457343123E-4</v>
      </c>
    </row>
    <row r="278" spans="1:89">
      <c r="A278" s="133" t="s">
        <v>40</v>
      </c>
      <c r="B278" s="57">
        <v>0</v>
      </c>
      <c r="C278" s="58">
        <v>0</v>
      </c>
      <c r="D278" s="135">
        <v>0</v>
      </c>
      <c r="E278" s="136">
        <v>0</v>
      </c>
      <c r="F278" s="134">
        <v>0</v>
      </c>
      <c r="G278" s="137">
        <v>0</v>
      </c>
      <c r="H278" s="135">
        <v>0</v>
      </c>
      <c r="I278" s="136">
        <v>0</v>
      </c>
      <c r="J278" s="134">
        <v>0</v>
      </c>
      <c r="K278" s="137">
        <v>0</v>
      </c>
      <c r="L278" s="135">
        <v>0</v>
      </c>
      <c r="M278" s="134">
        <v>0</v>
      </c>
      <c r="N278" s="138">
        <v>0</v>
      </c>
      <c r="O278" s="139">
        <v>0</v>
      </c>
      <c r="P278" s="134">
        <v>0</v>
      </c>
      <c r="Q278" s="137">
        <v>0</v>
      </c>
      <c r="R278" s="135">
        <v>0</v>
      </c>
      <c r="S278" s="136">
        <v>0</v>
      </c>
      <c r="T278" s="134">
        <v>0</v>
      </c>
      <c r="U278" s="137">
        <v>0</v>
      </c>
      <c r="V278" s="135">
        <v>0</v>
      </c>
      <c r="W278" s="136">
        <v>0</v>
      </c>
      <c r="X278" s="134">
        <v>0</v>
      </c>
      <c r="Y278" s="137">
        <v>0</v>
      </c>
      <c r="Z278" s="140">
        <v>0</v>
      </c>
      <c r="AA278" s="141">
        <v>0</v>
      </c>
      <c r="AB278" s="168">
        <f t="shared" ref="AB278:AB280" si="4228">B278+D278+F278+H278+J278+L278+N278+P278+R278+T278+V278+X278+Z278</f>
        <v>0</v>
      </c>
      <c r="AC278" s="169">
        <f t="shared" ref="AC278:AC280" si="4229">C278+E278+G278+I278+K278+M278+O278+Q278+S278+U278+W278+Y278+AA278</f>
        <v>0</v>
      </c>
      <c r="BI278" s="133" t="s">
        <v>40</v>
      </c>
      <c r="BJ278" s="125">
        <f>B278/B281</f>
        <v>0</v>
      </c>
      <c r="BK278" s="126">
        <f t="shared" ref="BK278" si="4230">C278/C281</f>
        <v>0</v>
      </c>
      <c r="BL278" s="127">
        <f t="shared" ref="BL278" si="4231">D278/D281</f>
        <v>0</v>
      </c>
      <c r="BM278" s="128">
        <f t="shared" ref="BM278" si="4232">E278/E281</f>
        <v>0</v>
      </c>
      <c r="BN278" s="125">
        <f t="shared" ref="BN278" si="4233">F278/F281</f>
        <v>0</v>
      </c>
      <c r="BO278" s="126">
        <f t="shared" ref="BO278" si="4234">G278/G281</f>
        <v>0</v>
      </c>
      <c r="BP278" s="127">
        <f t="shared" ref="BP278" si="4235">H278/H281</f>
        <v>0</v>
      </c>
      <c r="BQ278" s="128">
        <f t="shared" ref="BQ278" si="4236">I278/I281</f>
        <v>0</v>
      </c>
      <c r="BR278" s="125">
        <f t="shared" ref="BR278" si="4237">J278/J281</f>
        <v>0</v>
      </c>
      <c r="BS278" s="126">
        <f t="shared" ref="BS278" si="4238">K278/K281</f>
        <v>0</v>
      </c>
      <c r="BT278" s="127">
        <f t="shared" ref="BT278" si="4239">L278/L281</f>
        <v>0</v>
      </c>
      <c r="BU278" s="125">
        <f t="shared" ref="BU278" si="4240">M278/M281</f>
        <v>0</v>
      </c>
      <c r="BV278" s="129">
        <f t="shared" ref="BV278" si="4241">N278/N281</f>
        <v>0</v>
      </c>
      <c r="BW278" s="130">
        <f t="shared" ref="BW278" si="4242">O278/O281</f>
        <v>0</v>
      </c>
      <c r="BX278" s="125">
        <f t="shared" ref="BX278" si="4243">P278/P281</f>
        <v>0</v>
      </c>
      <c r="BY278" s="126">
        <f t="shared" ref="BY278" si="4244">Q278/Q281</f>
        <v>0</v>
      </c>
      <c r="BZ278" s="127">
        <f t="shared" ref="BZ278" si="4245">R278/R281</f>
        <v>0</v>
      </c>
      <c r="CA278" s="128">
        <f t="shared" ref="CA278" si="4246">S278/S281</f>
        <v>0</v>
      </c>
      <c r="CB278" s="125">
        <f t="shared" ref="CB278" si="4247">T278/T281</f>
        <v>0</v>
      </c>
      <c r="CC278" s="126">
        <f t="shared" ref="CC278" si="4248">U278/U281</f>
        <v>0</v>
      </c>
      <c r="CD278" s="127">
        <f t="shared" ref="CD278" si="4249">V278/V281</f>
        <v>0</v>
      </c>
      <c r="CE278" s="128">
        <f t="shared" ref="CE278" si="4250">W278/W281</f>
        <v>0</v>
      </c>
      <c r="CF278" s="125">
        <f t="shared" ref="CF278" si="4251">X278/X281</f>
        <v>0</v>
      </c>
      <c r="CG278" s="126">
        <f t="shared" ref="CG278" si="4252">Y278/Y281</f>
        <v>0</v>
      </c>
      <c r="CH278" s="127">
        <f t="shared" ref="CH278" si="4253">Z278/Z281</f>
        <v>0</v>
      </c>
      <c r="CI278" s="125">
        <f t="shared" ref="CI278" si="4254">AA278/AA281</f>
        <v>0</v>
      </c>
      <c r="CJ278" s="131">
        <f t="shared" ref="CJ278" si="4255">AB278/AB281</f>
        <v>0</v>
      </c>
      <c r="CK278" s="132">
        <f t="shared" ref="CK278" si="4256">AC278/AC281</f>
        <v>0</v>
      </c>
    </row>
    <row r="279" spans="1:89">
      <c r="A279" s="142" t="s">
        <v>41</v>
      </c>
      <c r="B279" s="55"/>
      <c r="C279" s="56"/>
      <c r="D279" s="148"/>
      <c r="E279" s="145"/>
      <c r="F279" s="146"/>
      <c r="G279" s="147"/>
      <c r="H279" s="148"/>
      <c r="I279" s="145"/>
      <c r="J279" s="146"/>
      <c r="K279" s="147"/>
      <c r="L279" s="148"/>
      <c r="M279" s="146"/>
      <c r="N279" s="150"/>
      <c r="O279" s="149"/>
      <c r="P279" s="146"/>
      <c r="Q279" s="147"/>
      <c r="R279" s="148"/>
      <c r="S279" s="145"/>
      <c r="T279" s="146"/>
      <c r="U279" s="147"/>
      <c r="V279" s="148"/>
      <c r="W279" s="145"/>
      <c r="X279" s="146"/>
      <c r="Y279" s="147"/>
      <c r="Z279" s="144"/>
      <c r="AA279" s="143"/>
      <c r="AB279" s="168">
        <f t="shared" si="4228"/>
        <v>0</v>
      </c>
      <c r="AC279" s="169">
        <f t="shared" si="4229"/>
        <v>0</v>
      </c>
      <c r="BI279" s="142" t="s">
        <v>41</v>
      </c>
      <c r="BJ279" s="125">
        <f>B279/B281</f>
        <v>0</v>
      </c>
      <c r="BK279" s="126">
        <f t="shared" ref="BK279" si="4257">C279/C281</f>
        <v>0</v>
      </c>
      <c r="BL279" s="127">
        <f t="shared" ref="BL279" si="4258">D279/D281</f>
        <v>0</v>
      </c>
      <c r="BM279" s="128">
        <f t="shared" ref="BM279" si="4259">E279/E281</f>
        <v>0</v>
      </c>
      <c r="BN279" s="125">
        <f t="shared" ref="BN279" si="4260">F279/F281</f>
        <v>0</v>
      </c>
      <c r="BO279" s="126">
        <f t="shared" ref="BO279" si="4261">G279/G281</f>
        <v>0</v>
      </c>
      <c r="BP279" s="127">
        <f t="shared" ref="BP279" si="4262">H279/H281</f>
        <v>0</v>
      </c>
      <c r="BQ279" s="128">
        <f t="shared" ref="BQ279" si="4263">I279/I281</f>
        <v>0</v>
      </c>
      <c r="BR279" s="125">
        <f t="shared" ref="BR279" si="4264">J279/J281</f>
        <v>0</v>
      </c>
      <c r="BS279" s="126">
        <f t="shared" ref="BS279" si="4265">K279/K281</f>
        <v>0</v>
      </c>
      <c r="BT279" s="127">
        <f t="shared" ref="BT279" si="4266">L279/L281</f>
        <v>0</v>
      </c>
      <c r="BU279" s="125">
        <f t="shared" ref="BU279" si="4267">M279/M281</f>
        <v>0</v>
      </c>
      <c r="BV279" s="129">
        <f t="shared" ref="BV279" si="4268">N279/N281</f>
        <v>0</v>
      </c>
      <c r="BW279" s="130">
        <f t="shared" ref="BW279" si="4269">O279/O281</f>
        <v>0</v>
      </c>
      <c r="BX279" s="125">
        <f t="shared" ref="BX279" si="4270">P279/P281</f>
        <v>0</v>
      </c>
      <c r="BY279" s="126">
        <f t="shared" ref="BY279" si="4271">Q279/Q281</f>
        <v>0</v>
      </c>
      <c r="BZ279" s="127">
        <f t="shared" ref="BZ279" si="4272">R279/R281</f>
        <v>0</v>
      </c>
      <c r="CA279" s="128">
        <f t="shared" ref="CA279" si="4273">S279/S281</f>
        <v>0</v>
      </c>
      <c r="CB279" s="125">
        <f t="shared" ref="CB279" si="4274">T279/T281</f>
        <v>0</v>
      </c>
      <c r="CC279" s="126">
        <f t="shared" ref="CC279" si="4275">U279/U281</f>
        <v>0</v>
      </c>
      <c r="CD279" s="127">
        <f t="shared" ref="CD279" si="4276">V279/V281</f>
        <v>0</v>
      </c>
      <c r="CE279" s="128">
        <f t="shared" ref="CE279" si="4277">W279/W281</f>
        <v>0</v>
      </c>
      <c r="CF279" s="125">
        <f t="shared" ref="CF279" si="4278">X279/X281</f>
        <v>0</v>
      </c>
      <c r="CG279" s="126">
        <f t="shared" ref="CG279" si="4279">Y279/Y281</f>
        <v>0</v>
      </c>
      <c r="CH279" s="127">
        <f t="shared" ref="CH279" si="4280">Z279/Z281</f>
        <v>0</v>
      </c>
      <c r="CI279" s="125">
        <f t="shared" ref="CI279" si="4281">AA279/AA281</f>
        <v>0</v>
      </c>
      <c r="CJ279" s="131">
        <f t="shared" ref="CJ279" si="4282">AB279/AB281</f>
        <v>0</v>
      </c>
      <c r="CK279" s="132">
        <f t="shared" ref="CK279" si="4283">AC279/AC281</f>
        <v>0</v>
      </c>
    </row>
    <row r="280" spans="1:89" ht="14.1" thickBot="1">
      <c r="A280" s="133" t="s">
        <v>45</v>
      </c>
      <c r="B280" s="57"/>
      <c r="C280" s="58"/>
      <c r="D280" s="135"/>
      <c r="E280" s="136"/>
      <c r="F280" s="134"/>
      <c r="G280" s="137"/>
      <c r="H280" s="135"/>
      <c r="I280" s="136"/>
      <c r="J280" s="134"/>
      <c r="K280" s="137"/>
      <c r="L280" s="135"/>
      <c r="M280" s="134"/>
      <c r="N280" s="138"/>
      <c r="O280" s="139"/>
      <c r="P280" s="134"/>
      <c r="Q280" s="137"/>
      <c r="R280" s="135"/>
      <c r="S280" s="136"/>
      <c r="T280" s="134"/>
      <c r="U280" s="137"/>
      <c r="V280" s="135"/>
      <c r="W280" s="136"/>
      <c r="X280" s="134"/>
      <c r="Y280" s="137"/>
      <c r="Z280" s="140"/>
      <c r="AA280" s="141"/>
      <c r="AB280" s="168">
        <f t="shared" si="4228"/>
        <v>0</v>
      </c>
      <c r="AC280" s="169">
        <f t="shared" si="4229"/>
        <v>0</v>
      </c>
      <c r="BI280" s="133" t="s">
        <v>45</v>
      </c>
      <c r="BJ280" s="125">
        <f>B280/B281</f>
        <v>0</v>
      </c>
      <c r="BK280" s="126">
        <f t="shared" ref="BK280" si="4284">C280/C281</f>
        <v>0</v>
      </c>
      <c r="BL280" s="127">
        <f t="shared" ref="BL280" si="4285">D280/D281</f>
        <v>0</v>
      </c>
      <c r="BM280" s="128">
        <f t="shared" ref="BM280" si="4286">E280/E281</f>
        <v>0</v>
      </c>
      <c r="BN280" s="125">
        <f t="shared" ref="BN280" si="4287">F280/F281</f>
        <v>0</v>
      </c>
      <c r="BO280" s="126">
        <f t="shared" ref="BO280" si="4288">G280/G281</f>
        <v>0</v>
      </c>
      <c r="BP280" s="127">
        <f t="shared" ref="BP280" si="4289">H280/H281</f>
        <v>0</v>
      </c>
      <c r="BQ280" s="128">
        <f t="shared" ref="BQ280" si="4290">I280/I281</f>
        <v>0</v>
      </c>
      <c r="BR280" s="125">
        <f t="shared" ref="BR280" si="4291">J280/J281</f>
        <v>0</v>
      </c>
      <c r="BS280" s="126">
        <f t="shared" ref="BS280" si="4292">K280/K281</f>
        <v>0</v>
      </c>
      <c r="BT280" s="127">
        <f t="shared" ref="BT280" si="4293">L280/L281</f>
        <v>0</v>
      </c>
      <c r="BU280" s="125">
        <f t="shared" ref="BU280" si="4294">M280/M281</f>
        <v>0</v>
      </c>
      <c r="BV280" s="129">
        <f t="shared" ref="BV280" si="4295">N280/N281</f>
        <v>0</v>
      </c>
      <c r="BW280" s="130">
        <f t="shared" ref="BW280" si="4296">O280/O281</f>
        <v>0</v>
      </c>
      <c r="BX280" s="125">
        <f t="shared" ref="BX280" si="4297">P280/P281</f>
        <v>0</v>
      </c>
      <c r="BY280" s="126">
        <f t="shared" ref="BY280" si="4298">Q280/Q281</f>
        <v>0</v>
      </c>
      <c r="BZ280" s="127">
        <f t="shared" ref="BZ280" si="4299">R280/R281</f>
        <v>0</v>
      </c>
      <c r="CA280" s="128">
        <f t="shared" ref="CA280" si="4300">S280/S281</f>
        <v>0</v>
      </c>
      <c r="CB280" s="125">
        <f t="shared" ref="CB280" si="4301">T280/T281</f>
        <v>0</v>
      </c>
      <c r="CC280" s="126">
        <f t="shared" ref="CC280" si="4302">U280/U281</f>
        <v>0</v>
      </c>
      <c r="CD280" s="127">
        <f t="shared" ref="CD280" si="4303">V280/V281</f>
        <v>0</v>
      </c>
      <c r="CE280" s="128">
        <f t="shared" ref="CE280" si="4304">W280/W281</f>
        <v>0</v>
      </c>
      <c r="CF280" s="125">
        <f t="shared" ref="CF280" si="4305">X280/X281</f>
        <v>0</v>
      </c>
      <c r="CG280" s="126">
        <f t="shared" ref="CG280" si="4306">Y280/Y281</f>
        <v>0</v>
      </c>
      <c r="CH280" s="127">
        <f t="shared" ref="CH280" si="4307">Z280/Z281</f>
        <v>0</v>
      </c>
      <c r="CI280" s="125">
        <f t="shared" ref="CI280" si="4308">AA280/AA281</f>
        <v>0</v>
      </c>
      <c r="CJ280" s="131">
        <f t="shared" ref="CJ280" si="4309">AB280/AB281</f>
        <v>0</v>
      </c>
      <c r="CK280" s="132">
        <f t="shared" ref="CK280" si="4310">AC280/AC281</f>
        <v>0</v>
      </c>
    </row>
    <row r="281" spans="1:89" ht="15" thickTop="1" thickBot="1">
      <c r="A281" s="294" t="s">
        <v>42</v>
      </c>
      <c r="B281" s="17">
        <f t="shared" ref="B281" si="4311">SUM(B258:B280)</f>
        <v>55053</v>
      </c>
      <c r="C281" s="18">
        <f t="shared" ref="C281" si="4312">SUM(C258:C280)</f>
        <v>32830</v>
      </c>
      <c r="D281" s="17">
        <f t="shared" ref="D281" si="4313">SUM(D258:D280)</f>
        <v>22730</v>
      </c>
      <c r="E281" s="18">
        <f t="shared" ref="E281" si="4314">SUM(E258:E280)</f>
        <v>19062</v>
      </c>
      <c r="F281" s="17">
        <f t="shared" ref="F281" si="4315">SUM(F258:F280)</f>
        <v>11529</v>
      </c>
      <c r="G281" s="18">
        <f t="shared" ref="G281" si="4316">SUM(G258:G280)</f>
        <v>7608</v>
      </c>
      <c r="H281" s="17">
        <f t="shared" ref="H281" si="4317">SUM(H258:H280)</f>
        <v>25626</v>
      </c>
      <c r="I281" s="18">
        <f t="shared" ref="I281" si="4318">SUM(I258:I280)</f>
        <v>37749</v>
      </c>
      <c r="J281" s="17">
        <f t="shared" ref="J281" si="4319">SUM(J258:J280)</f>
        <v>6477</v>
      </c>
      <c r="K281" s="18">
        <f t="shared" ref="K281" si="4320">SUM(K258:K280)</f>
        <v>7636</v>
      </c>
      <c r="L281" s="17">
        <f t="shared" ref="L281" si="4321">SUM(L258:L280)</f>
        <v>11326</v>
      </c>
      <c r="M281" s="18">
        <f t="shared" ref="M281" si="4322">SUM(M258:M280)</f>
        <v>22481</v>
      </c>
      <c r="N281" s="17">
        <f t="shared" ref="N281" si="4323">SUM(N258:N280)</f>
        <v>25019</v>
      </c>
      <c r="O281" s="18">
        <f t="shared" ref="O281" si="4324">SUM(O258:O280)</f>
        <v>35420</v>
      </c>
      <c r="P281" s="17">
        <f t="shared" ref="P281" si="4325">SUM(P258:P280)</f>
        <v>16525</v>
      </c>
      <c r="Q281" s="18">
        <f t="shared" ref="Q281" si="4326">SUM(Q258:Q280)</f>
        <v>19944</v>
      </c>
      <c r="R281" s="17">
        <f t="shared" ref="R281" si="4327">SUM(R258:R280)</f>
        <v>19832</v>
      </c>
      <c r="S281" s="18">
        <f t="shared" ref="S281" si="4328">SUM(S258:S280)</f>
        <v>22572</v>
      </c>
      <c r="T281" s="17">
        <f t="shared" ref="T281" si="4329">SUM(T258:T280)</f>
        <v>8773</v>
      </c>
      <c r="U281" s="18">
        <f t="shared" ref="U281" si="4330">SUM(U258:U280)</f>
        <v>10966</v>
      </c>
      <c r="V281" s="17">
        <f t="shared" ref="V281" si="4331">SUM(V258:V280)</f>
        <v>23706</v>
      </c>
      <c r="W281" s="18">
        <f t="shared" ref="W281" si="4332">SUM(W258:W280)</f>
        <v>28448</v>
      </c>
      <c r="X281" s="17">
        <f t="shared" ref="X281" si="4333">SUM(X258:X280)</f>
        <v>23611</v>
      </c>
      <c r="Y281" s="18">
        <f t="shared" ref="Y281" si="4334">SUM(Y258:Y280)</f>
        <v>14983</v>
      </c>
      <c r="Z281" s="17">
        <f t="shared" ref="Z281" si="4335">SUM(Z258:Z280)</f>
        <v>55559</v>
      </c>
      <c r="AA281" s="18">
        <f t="shared" ref="AA281" si="4336">SUM(AA258:AA280)</f>
        <v>45750</v>
      </c>
      <c r="AB281" s="170">
        <f t="shared" ref="AB281:AC281" si="4337">SUM(AB257:AB280)</f>
        <v>305766</v>
      </c>
      <c r="AC281" s="171">
        <f t="shared" si="4337"/>
        <v>305449</v>
      </c>
      <c r="BI281" s="294" t="s">
        <v>42</v>
      </c>
      <c r="BJ281" s="151">
        <f>SUM(BJ257:BJ280)</f>
        <v>0.99999999999999989</v>
      </c>
      <c r="BK281" s="152">
        <f t="shared" ref="BK281:CK281" si="4338">SUM(BK257:BK280)</f>
        <v>1</v>
      </c>
      <c r="BL281" s="151">
        <f t="shared" si="4338"/>
        <v>1</v>
      </c>
      <c r="BM281" s="152">
        <f t="shared" si="4338"/>
        <v>0.99999999999999989</v>
      </c>
      <c r="BN281" s="151">
        <f t="shared" si="4338"/>
        <v>1.0000000000000002</v>
      </c>
      <c r="BO281" s="152">
        <f t="shared" si="4338"/>
        <v>0.99999999999999989</v>
      </c>
      <c r="BP281" s="151">
        <f t="shared" si="4338"/>
        <v>1</v>
      </c>
      <c r="BQ281" s="152">
        <f t="shared" si="4338"/>
        <v>1</v>
      </c>
      <c r="BR281" s="151">
        <f t="shared" si="4338"/>
        <v>1</v>
      </c>
      <c r="BS281" s="152">
        <f t="shared" si="4338"/>
        <v>1</v>
      </c>
      <c r="BT281" s="151">
        <f t="shared" si="4338"/>
        <v>1</v>
      </c>
      <c r="BU281" s="152">
        <f t="shared" si="4338"/>
        <v>1</v>
      </c>
      <c r="BV281" s="151">
        <f t="shared" si="4338"/>
        <v>1</v>
      </c>
      <c r="BW281" s="152">
        <f t="shared" si="4338"/>
        <v>1</v>
      </c>
      <c r="BX281" s="151">
        <f t="shared" si="4338"/>
        <v>1.0000000000000002</v>
      </c>
      <c r="BY281" s="152">
        <f t="shared" si="4338"/>
        <v>0.99999999999999989</v>
      </c>
      <c r="BZ281" s="151">
        <f t="shared" si="4338"/>
        <v>1</v>
      </c>
      <c r="CA281" s="152">
        <f t="shared" si="4338"/>
        <v>0.99999999999999989</v>
      </c>
      <c r="CB281" s="151">
        <f t="shared" si="4338"/>
        <v>1</v>
      </c>
      <c r="CC281" s="152">
        <f t="shared" si="4338"/>
        <v>0.99999999999999989</v>
      </c>
      <c r="CD281" s="151">
        <f t="shared" si="4338"/>
        <v>1</v>
      </c>
      <c r="CE281" s="152">
        <f t="shared" si="4338"/>
        <v>0.99999999999999989</v>
      </c>
      <c r="CF281" s="151">
        <f t="shared" si="4338"/>
        <v>1</v>
      </c>
      <c r="CG281" s="152">
        <f t="shared" si="4338"/>
        <v>0.99999999999999989</v>
      </c>
      <c r="CH281" s="151">
        <f t="shared" si="4338"/>
        <v>1</v>
      </c>
      <c r="CI281" s="152">
        <f t="shared" si="4338"/>
        <v>1</v>
      </c>
      <c r="CJ281" s="151">
        <f t="shared" si="4338"/>
        <v>1</v>
      </c>
      <c r="CK281" s="152">
        <f t="shared" si="4338"/>
        <v>1</v>
      </c>
    </row>
    <row r="282" spans="1:89" ht="14.1" thickTop="1">
      <c r="A282" s="183"/>
    </row>
    <row r="284" spans="1:89">
      <c r="A284" s="318">
        <f>+A253+1</f>
        <v>43840</v>
      </c>
      <c r="B284" s="318"/>
      <c r="C284" s="318"/>
      <c r="D284" s="318"/>
      <c r="BI284" s="313">
        <f>+BI253+1</f>
        <v>43840</v>
      </c>
      <c r="BJ284" s="313"/>
      <c r="BK284" s="313"/>
      <c r="BL284" s="313"/>
    </row>
    <row r="285" spans="1:89" ht="14.1" thickBot="1">
      <c r="AE285" t="s">
        <v>49</v>
      </c>
    </row>
    <row r="286" spans="1:89" ht="15" thickTop="1" thickBot="1">
      <c r="A286" s="314" t="s">
        <v>2</v>
      </c>
      <c r="B286" s="311" t="s">
        <v>3</v>
      </c>
      <c r="C286" s="312"/>
      <c r="D286" s="311" t="s">
        <v>4</v>
      </c>
      <c r="E286" s="312"/>
      <c r="F286" s="311" t="s">
        <v>5</v>
      </c>
      <c r="G286" s="312"/>
      <c r="H286" s="311" t="s">
        <v>6</v>
      </c>
      <c r="I286" s="312"/>
      <c r="J286" s="311" t="s">
        <v>7</v>
      </c>
      <c r="K286" s="312"/>
      <c r="L286" s="311" t="s">
        <v>8</v>
      </c>
      <c r="M286" s="312"/>
      <c r="N286" s="311" t="s">
        <v>9</v>
      </c>
      <c r="O286" s="312"/>
      <c r="P286" s="311" t="s">
        <v>10</v>
      </c>
      <c r="Q286" s="312"/>
      <c r="R286" s="311" t="s">
        <v>11</v>
      </c>
      <c r="S286" s="312"/>
      <c r="T286" s="311" t="s">
        <v>12</v>
      </c>
      <c r="U286" s="312"/>
      <c r="V286" s="311" t="s">
        <v>13</v>
      </c>
      <c r="W286" s="312"/>
      <c r="X286" s="311" t="s">
        <v>14</v>
      </c>
      <c r="Y286" s="312"/>
      <c r="Z286" s="297" t="s">
        <v>15</v>
      </c>
      <c r="AA286" s="298"/>
      <c r="AB286" s="316" t="s">
        <v>16</v>
      </c>
      <c r="AC286" s="317"/>
      <c r="AE286" s="309" t="s">
        <v>2</v>
      </c>
      <c r="AF286" s="303" t="s">
        <v>3</v>
      </c>
      <c r="AG286" s="304"/>
      <c r="AH286" s="303" t="s">
        <v>4</v>
      </c>
      <c r="AI286" s="304"/>
      <c r="AJ286" s="303" t="s">
        <v>5</v>
      </c>
      <c r="AK286" s="304"/>
      <c r="AL286" s="303" t="s">
        <v>6</v>
      </c>
      <c r="AM286" s="304"/>
      <c r="AN286" s="303" t="s">
        <v>7</v>
      </c>
      <c r="AO286" s="304"/>
      <c r="AP286" s="303" t="s">
        <v>8</v>
      </c>
      <c r="AQ286" s="304"/>
      <c r="AR286" s="303" t="s">
        <v>9</v>
      </c>
      <c r="AS286" s="304"/>
      <c r="AT286" s="303" t="s">
        <v>10</v>
      </c>
      <c r="AU286" s="304"/>
      <c r="AV286" s="303" t="s">
        <v>11</v>
      </c>
      <c r="AW286" s="304"/>
      <c r="AX286" s="303" t="s">
        <v>12</v>
      </c>
      <c r="AY286" s="304"/>
      <c r="AZ286" s="303" t="s">
        <v>13</v>
      </c>
      <c r="BA286" s="304"/>
      <c r="BB286" s="303" t="s">
        <v>14</v>
      </c>
      <c r="BC286" s="304"/>
      <c r="BD286" s="305" t="s">
        <v>15</v>
      </c>
      <c r="BE286" s="306"/>
      <c r="BF286" s="307" t="s">
        <v>16</v>
      </c>
      <c r="BG286" s="308"/>
      <c r="BI286" s="314" t="s">
        <v>2</v>
      </c>
      <c r="BJ286" s="311" t="s">
        <v>3</v>
      </c>
      <c r="BK286" s="312"/>
      <c r="BL286" s="311" t="s">
        <v>4</v>
      </c>
      <c r="BM286" s="312"/>
      <c r="BN286" s="311" t="s">
        <v>5</v>
      </c>
      <c r="BO286" s="312"/>
      <c r="BP286" s="311" t="s">
        <v>6</v>
      </c>
      <c r="BQ286" s="312"/>
      <c r="BR286" s="311" t="s">
        <v>7</v>
      </c>
      <c r="BS286" s="312"/>
      <c r="BT286" s="311" t="s">
        <v>8</v>
      </c>
      <c r="BU286" s="312"/>
      <c r="BV286" s="311" t="s">
        <v>9</v>
      </c>
      <c r="BW286" s="312"/>
      <c r="BX286" s="311" t="s">
        <v>10</v>
      </c>
      <c r="BY286" s="312"/>
      <c r="BZ286" s="311" t="s">
        <v>11</v>
      </c>
      <c r="CA286" s="312"/>
      <c r="CB286" s="311" t="s">
        <v>12</v>
      </c>
      <c r="CC286" s="312"/>
      <c r="CD286" s="311" t="s">
        <v>13</v>
      </c>
      <c r="CE286" s="312"/>
      <c r="CF286" s="311" t="s">
        <v>14</v>
      </c>
      <c r="CG286" s="312"/>
      <c r="CH286" s="297" t="s">
        <v>15</v>
      </c>
      <c r="CI286" s="298"/>
      <c r="CJ286" s="311" t="s">
        <v>16</v>
      </c>
      <c r="CK286" s="312"/>
    </row>
    <row r="287" spans="1:89" ht="15" thickTop="1" thickBot="1">
      <c r="A287" s="315"/>
      <c r="B287" s="112" t="s">
        <v>17</v>
      </c>
      <c r="C287" s="113" t="s">
        <v>18</v>
      </c>
      <c r="D287" s="114" t="s">
        <v>17</v>
      </c>
      <c r="E287" s="115" t="s">
        <v>18</v>
      </c>
      <c r="F287" s="112" t="s">
        <v>17</v>
      </c>
      <c r="G287" s="113" t="s">
        <v>18</v>
      </c>
      <c r="H287" s="114" t="s">
        <v>17</v>
      </c>
      <c r="I287" s="115" t="s">
        <v>18</v>
      </c>
      <c r="J287" s="112" t="s">
        <v>17</v>
      </c>
      <c r="K287" s="113" t="s">
        <v>18</v>
      </c>
      <c r="L287" s="114" t="s">
        <v>17</v>
      </c>
      <c r="M287" s="112" t="s">
        <v>18</v>
      </c>
      <c r="N287" s="116" t="s">
        <v>17</v>
      </c>
      <c r="O287" s="117" t="s">
        <v>18</v>
      </c>
      <c r="P287" s="112" t="s">
        <v>17</v>
      </c>
      <c r="Q287" s="113" t="s">
        <v>18</v>
      </c>
      <c r="R287" s="114" t="s">
        <v>17</v>
      </c>
      <c r="S287" s="115" t="s">
        <v>18</v>
      </c>
      <c r="T287" s="112" t="s">
        <v>17</v>
      </c>
      <c r="U287" s="113" t="s">
        <v>18</v>
      </c>
      <c r="V287" s="114" t="s">
        <v>17</v>
      </c>
      <c r="W287" s="115" t="s">
        <v>18</v>
      </c>
      <c r="X287" s="112" t="s">
        <v>17</v>
      </c>
      <c r="Y287" s="113" t="s">
        <v>18</v>
      </c>
      <c r="Z287" s="25" t="s">
        <v>17</v>
      </c>
      <c r="AA287" s="118" t="s">
        <v>18</v>
      </c>
      <c r="AB287" s="172" t="s">
        <v>17</v>
      </c>
      <c r="AC287" s="173" t="s">
        <v>18</v>
      </c>
      <c r="AE287" s="310"/>
      <c r="AF287" s="235" t="s">
        <v>17</v>
      </c>
      <c r="AG287" s="236" t="s">
        <v>18</v>
      </c>
      <c r="AH287" s="237" t="s">
        <v>17</v>
      </c>
      <c r="AI287" s="238" t="s">
        <v>18</v>
      </c>
      <c r="AJ287" s="235" t="s">
        <v>17</v>
      </c>
      <c r="AK287" s="236" t="s">
        <v>18</v>
      </c>
      <c r="AL287" s="237" t="s">
        <v>17</v>
      </c>
      <c r="AM287" s="238" t="s">
        <v>18</v>
      </c>
      <c r="AN287" s="235" t="s">
        <v>17</v>
      </c>
      <c r="AO287" s="236" t="s">
        <v>18</v>
      </c>
      <c r="AP287" s="237" t="s">
        <v>17</v>
      </c>
      <c r="AQ287" s="235" t="s">
        <v>18</v>
      </c>
      <c r="AR287" s="239" t="s">
        <v>17</v>
      </c>
      <c r="AS287" s="240" t="s">
        <v>18</v>
      </c>
      <c r="AT287" s="235" t="s">
        <v>17</v>
      </c>
      <c r="AU287" s="236" t="s">
        <v>18</v>
      </c>
      <c r="AV287" s="237" t="s">
        <v>17</v>
      </c>
      <c r="AW287" s="238" t="s">
        <v>18</v>
      </c>
      <c r="AX287" s="235" t="s">
        <v>17</v>
      </c>
      <c r="AY287" s="236" t="s">
        <v>18</v>
      </c>
      <c r="AZ287" s="237" t="s">
        <v>17</v>
      </c>
      <c r="BA287" s="238" t="s">
        <v>18</v>
      </c>
      <c r="BB287" s="235" t="s">
        <v>17</v>
      </c>
      <c r="BC287" s="236" t="s">
        <v>18</v>
      </c>
      <c r="BD287" s="241" t="s">
        <v>17</v>
      </c>
      <c r="BE287" s="242" t="s">
        <v>18</v>
      </c>
      <c r="BF287" s="243" t="s">
        <v>17</v>
      </c>
      <c r="BG287" s="244" t="s">
        <v>18</v>
      </c>
      <c r="BI287" s="315"/>
      <c r="BJ287" s="112" t="s">
        <v>17</v>
      </c>
      <c r="BK287" s="113" t="s">
        <v>18</v>
      </c>
      <c r="BL287" s="114" t="s">
        <v>17</v>
      </c>
      <c r="BM287" s="115" t="s">
        <v>18</v>
      </c>
      <c r="BN287" s="112" t="s">
        <v>17</v>
      </c>
      <c r="BO287" s="113" t="s">
        <v>18</v>
      </c>
      <c r="BP287" s="114" t="s">
        <v>17</v>
      </c>
      <c r="BQ287" s="115" t="s">
        <v>18</v>
      </c>
      <c r="BR287" s="112" t="s">
        <v>17</v>
      </c>
      <c r="BS287" s="113" t="s">
        <v>18</v>
      </c>
      <c r="BT287" s="114" t="s">
        <v>17</v>
      </c>
      <c r="BU287" s="112" t="s">
        <v>18</v>
      </c>
      <c r="BV287" s="116" t="s">
        <v>17</v>
      </c>
      <c r="BW287" s="117" t="s">
        <v>18</v>
      </c>
      <c r="BX287" s="112" t="s">
        <v>17</v>
      </c>
      <c r="BY287" s="113" t="s">
        <v>18</v>
      </c>
      <c r="BZ287" s="114" t="s">
        <v>17</v>
      </c>
      <c r="CA287" s="115" t="s">
        <v>18</v>
      </c>
      <c r="CB287" s="112" t="s">
        <v>17</v>
      </c>
      <c r="CC287" s="113" t="s">
        <v>18</v>
      </c>
      <c r="CD287" s="114" t="s">
        <v>17</v>
      </c>
      <c r="CE287" s="115" t="s">
        <v>18</v>
      </c>
      <c r="CF287" s="112" t="s">
        <v>17</v>
      </c>
      <c r="CG287" s="113" t="s">
        <v>18</v>
      </c>
      <c r="CH287" s="25" t="s">
        <v>17</v>
      </c>
      <c r="CI287" s="118" t="s">
        <v>18</v>
      </c>
      <c r="CJ287" s="116" t="s">
        <v>17</v>
      </c>
      <c r="CK287" s="117" t="s">
        <v>18</v>
      </c>
    </row>
    <row r="288" spans="1:89" ht="14.1" thickTop="1">
      <c r="A288" s="121" t="s">
        <v>19</v>
      </c>
      <c r="B288" s="122"/>
      <c r="C288" s="182"/>
      <c r="D288" s="123"/>
      <c r="E288" s="176"/>
      <c r="F288" s="122"/>
      <c r="G288" s="124"/>
      <c r="H288" s="123"/>
      <c r="I288" s="176"/>
      <c r="J288" s="122"/>
      <c r="K288" s="124"/>
      <c r="L288" s="123"/>
      <c r="M288" s="122"/>
      <c r="N288" s="175"/>
      <c r="O288" s="177"/>
      <c r="P288" s="122"/>
      <c r="Q288" s="124"/>
      <c r="R288" s="123"/>
      <c r="S288" s="176"/>
      <c r="T288" s="122"/>
      <c r="U288" s="124"/>
      <c r="V288" s="123"/>
      <c r="W288" s="176"/>
      <c r="X288" s="122"/>
      <c r="Y288" s="124"/>
      <c r="Z288" s="180"/>
      <c r="AA288" s="181"/>
      <c r="AB288" s="166">
        <f>B288+D288+F288+H288+J288+L288+N288+P288+R288+T288+V288+X288+Z288</f>
        <v>0</v>
      </c>
      <c r="AC288" s="167">
        <f>C288+E288+G288+I288+K288+M288+O288+Q288+S288+U288+W288+Y288+AA288</f>
        <v>0</v>
      </c>
      <c r="AE288" s="246" t="str">
        <f>$AE$9</f>
        <v>07:00 - 07:59</v>
      </c>
      <c r="AF288" s="247">
        <f>SUMIF($A$9:$A$32,$AE288,B$288:B$311)</f>
        <v>7005</v>
      </c>
      <c r="AG288" s="248">
        <f t="shared" ref="AG288:AV290" si="4339">SUMIF($A$9:$A$32,$AE288,C$288:C$311)</f>
        <v>1111</v>
      </c>
      <c r="AH288" s="249">
        <f t="shared" si="4339"/>
        <v>1220</v>
      </c>
      <c r="AI288" s="250">
        <f t="shared" si="4339"/>
        <v>1241</v>
      </c>
      <c r="AJ288" s="247">
        <f t="shared" si="4339"/>
        <v>594</v>
      </c>
      <c r="AK288" s="251">
        <f t="shared" si="4339"/>
        <v>588</v>
      </c>
      <c r="AL288" s="249">
        <f t="shared" si="4339"/>
        <v>1085</v>
      </c>
      <c r="AM288" s="250">
        <f t="shared" si="4339"/>
        <v>1654</v>
      </c>
      <c r="AN288" s="247">
        <f t="shared" si="4339"/>
        <v>396</v>
      </c>
      <c r="AO288" s="251">
        <f t="shared" si="4339"/>
        <v>932</v>
      </c>
      <c r="AP288" s="249">
        <f t="shared" si="4339"/>
        <v>435</v>
      </c>
      <c r="AQ288" s="247">
        <f t="shared" si="4339"/>
        <v>2040</v>
      </c>
      <c r="AR288" s="252">
        <f t="shared" si="4339"/>
        <v>1743</v>
      </c>
      <c r="AS288" s="253">
        <f t="shared" si="4339"/>
        <v>2895</v>
      </c>
      <c r="AT288" s="247">
        <f t="shared" si="4339"/>
        <v>1492</v>
      </c>
      <c r="AU288" s="251">
        <f t="shared" si="4339"/>
        <v>1309</v>
      </c>
      <c r="AV288" s="249">
        <f t="shared" si="4339"/>
        <v>1724</v>
      </c>
      <c r="AW288" s="250">
        <f t="shared" ref="AW288:BE290" si="4340">SUMIF($A$9:$A$32,$AE288,S$288:S$311)</f>
        <v>1552</v>
      </c>
      <c r="AX288" s="247">
        <f t="shared" si="4340"/>
        <v>333</v>
      </c>
      <c r="AY288" s="251">
        <f t="shared" si="4340"/>
        <v>1488</v>
      </c>
      <c r="AZ288" s="249">
        <f t="shared" si="4340"/>
        <v>984</v>
      </c>
      <c r="BA288" s="250">
        <f t="shared" si="4340"/>
        <v>2425</v>
      </c>
      <c r="BB288" s="247">
        <f t="shared" si="4340"/>
        <v>1348</v>
      </c>
      <c r="BC288" s="251">
        <f t="shared" si="4340"/>
        <v>1587</v>
      </c>
      <c r="BD288" s="20">
        <f t="shared" si="4340"/>
        <v>4538</v>
      </c>
      <c r="BE288" s="254">
        <f t="shared" si="4340"/>
        <v>2226</v>
      </c>
      <c r="BF288" s="255">
        <f>AF288+AH288+AJ288+AL288+AN288+AP288+AR288+AT288+AV288+AX288+AZ288+BB288+BD288</f>
        <v>22897</v>
      </c>
      <c r="BG288" s="256">
        <f>AG288+AI288+AK288+AM288+AO288+AQ288+AS288+AU288+AW288+AY288+BA288+BC288+BE288</f>
        <v>21048</v>
      </c>
      <c r="BI288" s="121" t="s">
        <v>19</v>
      </c>
      <c r="BJ288" s="125">
        <f>B288/B312</f>
        <v>0</v>
      </c>
      <c r="BK288" s="126">
        <f t="shared" ref="BK288" si="4341">C288/C312</f>
        <v>0</v>
      </c>
      <c r="BL288" s="127">
        <f t="shared" ref="BL288" si="4342">D288/D312</f>
        <v>0</v>
      </c>
      <c r="BM288" s="128">
        <f t="shared" ref="BM288" si="4343">E288/E312</f>
        <v>0</v>
      </c>
      <c r="BN288" s="125">
        <f t="shared" ref="BN288" si="4344">F288/F312</f>
        <v>0</v>
      </c>
      <c r="BO288" s="126">
        <f t="shared" ref="BO288" si="4345">G288/G312</f>
        <v>0</v>
      </c>
      <c r="BP288" s="127">
        <f t="shared" ref="BP288" si="4346">H288/H312</f>
        <v>0</v>
      </c>
      <c r="BQ288" s="128">
        <f t="shared" ref="BQ288" si="4347">I288/I312</f>
        <v>0</v>
      </c>
      <c r="BR288" s="125">
        <f t="shared" ref="BR288" si="4348">J288/J312</f>
        <v>0</v>
      </c>
      <c r="BS288" s="126">
        <f t="shared" ref="BS288" si="4349">K288/K312</f>
        <v>0</v>
      </c>
      <c r="BT288" s="127">
        <f t="shared" ref="BT288" si="4350">L288/L312</f>
        <v>0</v>
      </c>
      <c r="BU288" s="125">
        <f t="shared" ref="BU288" si="4351">M288/M312</f>
        <v>0</v>
      </c>
      <c r="BV288" s="129">
        <f t="shared" ref="BV288" si="4352">N288/N312</f>
        <v>0</v>
      </c>
      <c r="BW288" s="130">
        <f t="shared" ref="BW288" si="4353">O288/O312</f>
        <v>0</v>
      </c>
      <c r="BX288" s="125">
        <f t="shared" ref="BX288" si="4354">P288/P312</f>
        <v>0</v>
      </c>
      <c r="BY288" s="126">
        <f t="shared" ref="BY288" si="4355">Q288/Q312</f>
        <v>0</v>
      </c>
      <c r="BZ288" s="127">
        <f t="shared" ref="BZ288" si="4356">R288/R312</f>
        <v>0</v>
      </c>
      <c r="CA288" s="128">
        <f t="shared" ref="CA288" si="4357">S288/S312</f>
        <v>0</v>
      </c>
      <c r="CB288" s="125">
        <f t="shared" ref="CB288" si="4358">T288/T312</f>
        <v>0</v>
      </c>
      <c r="CC288" s="126">
        <f t="shared" ref="CC288" si="4359">U288/U312</f>
        <v>0</v>
      </c>
      <c r="CD288" s="127">
        <f t="shared" ref="CD288" si="4360">V288/V312</f>
        <v>0</v>
      </c>
      <c r="CE288" s="128">
        <f t="shared" ref="CE288" si="4361">W288/W312</f>
        <v>0</v>
      </c>
      <c r="CF288" s="125">
        <f t="shared" ref="CF288" si="4362">X288/X312</f>
        <v>0</v>
      </c>
      <c r="CG288" s="126">
        <f t="shared" ref="CG288" si="4363">Y288/Y312</f>
        <v>0</v>
      </c>
      <c r="CH288" s="127">
        <f t="shared" ref="CH288" si="4364">Z288/Z312</f>
        <v>0</v>
      </c>
      <c r="CI288" s="125">
        <f t="shared" ref="CI288" si="4365">AA288/AA312</f>
        <v>0</v>
      </c>
      <c r="CJ288" s="131">
        <f t="shared" ref="CJ288" si="4366">AB288/AB312</f>
        <v>0</v>
      </c>
      <c r="CK288" s="132">
        <f t="shared" ref="CK288" si="4367">AC288/AC312</f>
        <v>0</v>
      </c>
    </row>
    <row r="289" spans="1:89">
      <c r="A289" s="133" t="s">
        <v>20</v>
      </c>
      <c r="B289" s="185">
        <v>518</v>
      </c>
      <c r="C289" s="186">
        <v>1</v>
      </c>
      <c r="D289" s="187">
        <v>153</v>
      </c>
      <c r="E289" s="188">
        <v>0</v>
      </c>
      <c r="F289" s="185">
        <v>42</v>
      </c>
      <c r="G289" s="189">
        <v>1</v>
      </c>
      <c r="H289" s="187">
        <v>199</v>
      </c>
      <c r="I289" s="188">
        <v>3</v>
      </c>
      <c r="J289" s="185">
        <v>9</v>
      </c>
      <c r="K289" s="189">
        <v>2</v>
      </c>
      <c r="L289" s="187">
        <v>2</v>
      </c>
      <c r="M289" s="185">
        <v>0</v>
      </c>
      <c r="N289" s="190">
        <v>40</v>
      </c>
      <c r="O289" s="191">
        <v>0</v>
      </c>
      <c r="P289" s="185">
        <v>7</v>
      </c>
      <c r="Q289" s="189">
        <v>0</v>
      </c>
      <c r="R289" s="187">
        <v>0</v>
      </c>
      <c r="S289" s="188">
        <v>0</v>
      </c>
      <c r="T289" s="185">
        <v>0</v>
      </c>
      <c r="U289" s="189">
        <v>0</v>
      </c>
      <c r="V289" s="187">
        <v>0</v>
      </c>
      <c r="W289" s="188">
        <v>0</v>
      </c>
      <c r="X289" s="185">
        <v>0</v>
      </c>
      <c r="Y289" s="189">
        <v>0</v>
      </c>
      <c r="Z289" s="187">
        <v>0</v>
      </c>
      <c r="AA289" s="185">
        <v>0</v>
      </c>
      <c r="AB289" s="168">
        <f t="shared" ref="AB289:AB290" si="4368">B289+D289+F289+H289+J289+L289+N289+P289+R289+T289+V289+X289+Z289</f>
        <v>970</v>
      </c>
      <c r="AC289" s="169">
        <f t="shared" ref="AC289:AC309" si="4369">C289+E289+G289+I289+K289+M289+O289+Q289+S289+U289+W289+Y289+AA289</f>
        <v>7</v>
      </c>
      <c r="AE289" s="258" t="str">
        <f>$AE$10</f>
        <v>08:00 - 08:59</v>
      </c>
      <c r="AF289" s="247">
        <f>SUMIF($A$9:$A$32,$AE289,B$288:B$311)</f>
        <v>5568</v>
      </c>
      <c r="AG289" s="259">
        <f t="shared" si="4339"/>
        <v>1045</v>
      </c>
      <c r="AH289" s="260">
        <f t="shared" si="4339"/>
        <v>1419</v>
      </c>
      <c r="AI289" s="261">
        <f t="shared" si="4339"/>
        <v>1091</v>
      </c>
      <c r="AJ289" s="262">
        <f t="shared" si="4339"/>
        <v>589</v>
      </c>
      <c r="AK289" s="263">
        <f t="shared" si="4339"/>
        <v>508</v>
      </c>
      <c r="AL289" s="260">
        <f t="shared" si="4339"/>
        <v>868</v>
      </c>
      <c r="AM289" s="261">
        <f t="shared" si="4339"/>
        <v>1736</v>
      </c>
      <c r="AN289" s="262">
        <f t="shared" si="4339"/>
        <v>336</v>
      </c>
      <c r="AO289" s="263">
        <f t="shared" si="4339"/>
        <v>951</v>
      </c>
      <c r="AP289" s="260">
        <f t="shared" si="4339"/>
        <v>429</v>
      </c>
      <c r="AQ289" s="262">
        <f t="shared" si="4339"/>
        <v>2789</v>
      </c>
      <c r="AR289" s="264">
        <f t="shared" si="4339"/>
        <v>1616</v>
      </c>
      <c r="AS289" s="265">
        <f t="shared" si="4339"/>
        <v>3132</v>
      </c>
      <c r="AT289" s="262">
        <f t="shared" si="4339"/>
        <v>1270</v>
      </c>
      <c r="AU289" s="263">
        <f t="shared" si="4339"/>
        <v>1564</v>
      </c>
      <c r="AV289" s="260">
        <f t="shared" si="4339"/>
        <v>1617</v>
      </c>
      <c r="AW289" s="261">
        <f t="shared" si="4340"/>
        <v>1426</v>
      </c>
      <c r="AX289" s="262">
        <f t="shared" si="4340"/>
        <v>276</v>
      </c>
      <c r="AY289" s="263">
        <f t="shared" si="4340"/>
        <v>1641</v>
      </c>
      <c r="AZ289" s="260">
        <f t="shared" si="4340"/>
        <v>920</v>
      </c>
      <c r="BA289" s="261">
        <f t="shared" si="4340"/>
        <v>2426</v>
      </c>
      <c r="BB289" s="262">
        <f t="shared" si="4340"/>
        <v>1135</v>
      </c>
      <c r="BC289" s="263">
        <f t="shared" si="4340"/>
        <v>1546</v>
      </c>
      <c r="BD289" s="260">
        <f t="shared" si="4340"/>
        <v>4365</v>
      </c>
      <c r="BE289" s="262">
        <f t="shared" si="4340"/>
        <v>2253</v>
      </c>
      <c r="BF289" s="266">
        <f>SUM(AF289,AH289,AJ289,AL289,AN289,AP289,AR289,AT289,AV289,AX289,AZ289,BB289,BD289)</f>
        <v>20408</v>
      </c>
      <c r="BG289" s="16">
        <f>SUM(AG289,AI289,AK289,AM289,AO289,AQ289,AS289,AU289,AW289,AY289,BA289,BC289,BE289)</f>
        <v>22108</v>
      </c>
      <c r="BI289" s="133" t="s">
        <v>20</v>
      </c>
      <c r="BJ289" s="125">
        <f>B289/B312</f>
        <v>8.9476957092517097E-3</v>
      </c>
      <c r="BK289" s="126">
        <f t="shared" ref="BK289" si="4370">C289/C312</f>
        <v>2.8526601055484238E-5</v>
      </c>
      <c r="BL289" s="127">
        <f t="shared" ref="BL289" si="4371">D289/D312</f>
        <v>6.5045489329138674E-3</v>
      </c>
      <c r="BM289" s="128">
        <f t="shared" ref="BM289" si="4372">E289/E312</f>
        <v>0</v>
      </c>
      <c r="BN289" s="125">
        <f t="shared" ref="BN289" si="4373">F289/F312</f>
        <v>3.948110547095319E-3</v>
      </c>
      <c r="BO289" s="126">
        <f t="shared" ref="BO289" si="4374">G289/G312</f>
        <v>1.2990387113535984E-4</v>
      </c>
      <c r="BP289" s="127">
        <f t="shared" ref="BP289" si="4375">H289/H312</f>
        <v>7.4492775323800253E-3</v>
      </c>
      <c r="BQ289" s="128">
        <f t="shared" ref="BQ289" si="4376">I289/I312</f>
        <v>7.2704359838111619E-5</v>
      </c>
      <c r="BR289" s="125">
        <f t="shared" ref="BR289" si="4377">J289/J312</f>
        <v>1.3591060102688009E-3</v>
      </c>
      <c r="BS289" s="126">
        <f t="shared" ref="BS289" si="4378">K289/K312</f>
        <v>2.5025025025025025E-4</v>
      </c>
      <c r="BT289" s="127">
        <f t="shared" ref="BT289" si="4379">L289/L312</f>
        <v>1.6733601070950468E-4</v>
      </c>
      <c r="BU289" s="125">
        <f t="shared" ref="BU289" si="4380">M289/M312</f>
        <v>0</v>
      </c>
      <c r="BV289" s="129">
        <f t="shared" ref="BV289" si="4381">N289/N312</f>
        <v>1.5205656504219569E-3</v>
      </c>
      <c r="BW289" s="130">
        <f t="shared" ref="BW289" si="4382">O289/O312</f>
        <v>0</v>
      </c>
      <c r="BX289" s="125">
        <f t="shared" ref="BX289" si="4383">P289/P312</f>
        <v>4.148148148148148E-4</v>
      </c>
      <c r="BY289" s="126">
        <f t="shared" ref="BY289" si="4384">Q289/Q312</f>
        <v>0</v>
      </c>
      <c r="BZ289" s="127">
        <f t="shared" ref="BZ289" si="4385">R289/R312</f>
        <v>0</v>
      </c>
      <c r="CA289" s="128">
        <f t="shared" ref="CA289" si="4386">S289/S312</f>
        <v>0</v>
      </c>
      <c r="CB289" s="125">
        <f t="shared" ref="CB289" si="4387">T289/T312</f>
        <v>0</v>
      </c>
      <c r="CC289" s="126">
        <f t="shared" ref="CC289" si="4388">U289/U312</f>
        <v>0</v>
      </c>
      <c r="CD289" s="127">
        <f t="shared" ref="CD289" si="4389">V289/V312</f>
        <v>0</v>
      </c>
      <c r="CE289" s="128">
        <f t="shared" ref="CE289" si="4390">W289/W312</f>
        <v>0</v>
      </c>
      <c r="CF289" s="125">
        <f t="shared" ref="CF289" si="4391">X289/X312</f>
        <v>0</v>
      </c>
      <c r="CG289" s="126">
        <f t="shared" ref="CG289" si="4392">Y289/Y312</f>
        <v>0</v>
      </c>
      <c r="CH289" s="127">
        <f t="shared" ref="CH289" si="4393">Z289/Z312</f>
        <v>0</v>
      </c>
      <c r="CI289" s="125">
        <f t="shared" ref="CI289" si="4394">AA289/AA312</f>
        <v>0</v>
      </c>
      <c r="CJ289" s="131">
        <f t="shared" ref="CJ289" si="4395">AB289/AB312</f>
        <v>3.0663598199382933E-3</v>
      </c>
      <c r="CK289" s="132">
        <f t="shared" ref="CK289" si="4396">AC289/AC312</f>
        <v>2.2179271886188651E-5</v>
      </c>
    </row>
    <row r="290" spans="1:89" ht="14.1" thickBot="1">
      <c r="A290" s="142" t="s">
        <v>21</v>
      </c>
      <c r="B290" s="192">
        <v>3027</v>
      </c>
      <c r="C290" s="193">
        <v>1</v>
      </c>
      <c r="D290" s="194">
        <v>1016</v>
      </c>
      <c r="E290" s="195">
        <v>2</v>
      </c>
      <c r="F290" s="192">
        <v>276</v>
      </c>
      <c r="G290" s="196">
        <v>3</v>
      </c>
      <c r="H290" s="194">
        <v>1097</v>
      </c>
      <c r="I290" s="195">
        <v>103</v>
      </c>
      <c r="J290" s="192">
        <v>77</v>
      </c>
      <c r="K290" s="196">
        <v>49</v>
      </c>
      <c r="L290" s="194">
        <v>57</v>
      </c>
      <c r="M290" s="192">
        <v>333</v>
      </c>
      <c r="N290" s="197">
        <v>386</v>
      </c>
      <c r="O290" s="198">
        <v>535</v>
      </c>
      <c r="P290" s="192">
        <v>238</v>
      </c>
      <c r="Q290" s="196">
        <v>322</v>
      </c>
      <c r="R290" s="194">
        <v>310</v>
      </c>
      <c r="S290" s="195">
        <v>320</v>
      </c>
      <c r="T290" s="192">
        <v>50</v>
      </c>
      <c r="U290" s="196">
        <v>233</v>
      </c>
      <c r="V290" s="194">
        <v>159</v>
      </c>
      <c r="W290" s="195">
        <v>533</v>
      </c>
      <c r="X290" s="192">
        <v>263</v>
      </c>
      <c r="Y290" s="196">
        <v>443</v>
      </c>
      <c r="Z290" s="194">
        <v>901</v>
      </c>
      <c r="AA290" s="192">
        <v>347</v>
      </c>
      <c r="AB290" s="168">
        <f t="shared" si="4368"/>
        <v>7857</v>
      </c>
      <c r="AC290" s="169">
        <f t="shared" si="4369"/>
        <v>3224</v>
      </c>
      <c r="AE290" s="246" t="str">
        <f>$AE$11</f>
        <v>-</v>
      </c>
      <c r="AF290" s="247">
        <f>SUMIF($A$9:$A$32,$AE290,B$288:B$311)</f>
        <v>0</v>
      </c>
      <c r="AG290" s="267">
        <f t="shared" si="4339"/>
        <v>0</v>
      </c>
      <c r="AH290" s="268">
        <f t="shared" si="4339"/>
        <v>0</v>
      </c>
      <c r="AI290" s="269">
        <f t="shared" si="4339"/>
        <v>0</v>
      </c>
      <c r="AJ290" s="270">
        <f t="shared" si="4339"/>
        <v>0</v>
      </c>
      <c r="AK290" s="271">
        <f t="shared" si="4339"/>
        <v>0</v>
      </c>
      <c r="AL290" s="268">
        <f t="shared" si="4339"/>
        <v>0</v>
      </c>
      <c r="AM290" s="269">
        <f t="shared" si="4339"/>
        <v>0</v>
      </c>
      <c r="AN290" s="270">
        <f t="shared" si="4339"/>
        <v>0</v>
      </c>
      <c r="AO290" s="271">
        <f t="shared" si="4339"/>
        <v>0</v>
      </c>
      <c r="AP290" s="268">
        <f t="shared" si="4339"/>
        <v>0</v>
      </c>
      <c r="AQ290" s="270">
        <f t="shared" si="4339"/>
        <v>0</v>
      </c>
      <c r="AR290" s="272">
        <f t="shared" si="4339"/>
        <v>0</v>
      </c>
      <c r="AS290" s="273">
        <f t="shared" si="4339"/>
        <v>0</v>
      </c>
      <c r="AT290" s="270">
        <f t="shared" si="4339"/>
        <v>0</v>
      </c>
      <c r="AU290" s="271">
        <f t="shared" si="4339"/>
        <v>0</v>
      </c>
      <c r="AV290" s="268">
        <f t="shared" si="4339"/>
        <v>0</v>
      </c>
      <c r="AW290" s="269">
        <f t="shared" si="4340"/>
        <v>0</v>
      </c>
      <c r="AX290" s="270">
        <f t="shared" si="4340"/>
        <v>0</v>
      </c>
      <c r="AY290" s="271">
        <f t="shared" si="4340"/>
        <v>0</v>
      </c>
      <c r="AZ290" s="268">
        <f t="shared" si="4340"/>
        <v>0</v>
      </c>
      <c r="BA290" s="269">
        <f t="shared" si="4340"/>
        <v>0</v>
      </c>
      <c r="BB290" s="270">
        <f t="shared" si="4340"/>
        <v>0</v>
      </c>
      <c r="BC290" s="271">
        <f t="shared" si="4340"/>
        <v>0</v>
      </c>
      <c r="BD290" s="268">
        <f t="shared" si="4340"/>
        <v>0</v>
      </c>
      <c r="BE290" s="270">
        <f t="shared" si="4340"/>
        <v>0</v>
      </c>
      <c r="BF290" s="266">
        <f>SUM(AF290,AH290,AJ290,AL290,AN290,AP290,AR290,AT290,AV290,AX290,AZ290,BB290,BD290)</f>
        <v>0</v>
      </c>
      <c r="BG290" s="16">
        <f>SUM(AG290,AI290,AK290,AM290,AO290,AQ290,AS290,AU290,AW290,AY290,BA290,BC290,BE290)</f>
        <v>0</v>
      </c>
      <c r="BI290" s="142" t="s">
        <v>21</v>
      </c>
      <c r="BJ290" s="125">
        <f>B290/B312</f>
        <v>5.2287017204449664E-2</v>
      </c>
      <c r="BK290" s="126">
        <f t="shared" ref="BK290" si="4397">C290/C312</f>
        <v>2.8526601055484238E-5</v>
      </c>
      <c r="BL290" s="127">
        <f t="shared" ref="BL290" si="4398">D290/D312</f>
        <v>4.3193605985885557E-2</v>
      </c>
      <c r="BM290" s="128">
        <f t="shared" ref="BM290" si="4399">E290/E312</f>
        <v>1.0495932826029913E-4</v>
      </c>
      <c r="BN290" s="125">
        <f t="shared" ref="BN290" si="4400">F290/F312</f>
        <v>2.5944726452340666E-2</v>
      </c>
      <c r="BO290" s="126">
        <f t="shared" ref="BO290" si="4401">G290/G312</f>
        <v>3.8971161340607951E-4</v>
      </c>
      <c r="BP290" s="127">
        <f t="shared" ref="BP290" si="4402">H290/H312</f>
        <v>4.1064610316687879E-2</v>
      </c>
      <c r="BQ290" s="128">
        <f t="shared" ref="BQ290" si="4403">I290/I312</f>
        <v>2.496183021108499E-3</v>
      </c>
      <c r="BR290" s="125">
        <f t="shared" ref="BR290" si="4404">J290/J312</f>
        <v>1.1627906976744186E-2</v>
      </c>
      <c r="BS290" s="126">
        <f t="shared" ref="BS290" si="4405">K290/K312</f>
        <v>6.1311311311311309E-3</v>
      </c>
      <c r="BT290" s="127">
        <f t="shared" ref="BT290" si="4406">L290/L312</f>
        <v>4.7690763052208839E-3</v>
      </c>
      <c r="BU290" s="125">
        <f t="shared" ref="BU290" si="4407">M290/M312</f>
        <v>1.4433704650860387E-2</v>
      </c>
      <c r="BV290" s="129">
        <f t="shared" ref="BV290" si="4408">N290/N312</f>
        <v>1.4673458526571885E-2</v>
      </c>
      <c r="BW290" s="130">
        <f t="shared" ref="BW290" si="4409">O290/O312</f>
        <v>1.4697398423120244E-2</v>
      </c>
      <c r="BX290" s="125">
        <f t="shared" ref="BX290" si="4410">P290/P312</f>
        <v>1.4103703703703703E-2</v>
      </c>
      <c r="BY290" s="126">
        <f t="shared" ref="BY290" si="4411">Q290/Q312</f>
        <v>1.6013526954445991E-2</v>
      </c>
      <c r="BZ290" s="127">
        <f t="shared" ref="BZ290" si="4412">R290/R312</f>
        <v>1.4678030303030304E-2</v>
      </c>
      <c r="CA290" s="128">
        <f t="shared" ref="CA290" si="4413">S290/S312</f>
        <v>1.3880454584887654E-2</v>
      </c>
      <c r="CB290" s="125">
        <f t="shared" ref="CB290" si="4414">T290/T312</f>
        <v>5.857544517338332E-3</v>
      </c>
      <c r="CC290" s="126">
        <f t="shared" ref="CC290" si="4415">U290/U312</f>
        <v>2.1087881256222282E-2</v>
      </c>
      <c r="CD290" s="127">
        <f t="shared" ref="CD290" si="4416">V290/V312</f>
        <v>7.0260715863897484E-3</v>
      </c>
      <c r="CE290" s="128">
        <f t="shared" ref="CE290" si="4417">W290/W312</f>
        <v>1.8541710150977529E-2</v>
      </c>
      <c r="CF290" s="125">
        <f t="shared" ref="CF290" si="4418">X290/X312</f>
        <v>1.0757966212623225E-2</v>
      </c>
      <c r="CG290" s="126">
        <f t="shared" ref="CG290" si="4419">Y290/Y312</f>
        <v>2.9135152910226898E-2</v>
      </c>
      <c r="CH290" s="127">
        <f t="shared" ref="CH290" si="4420">Z290/Z312</f>
        <v>1.5249991537185606E-2</v>
      </c>
      <c r="CI290" s="125">
        <f t="shared" ref="CI290" si="4421">AA290/AA312</f>
        <v>7.3966704325027178E-3</v>
      </c>
      <c r="CJ290" s="131">
        <f t="shared" ref="CJ290" si="4422">AB290/AB312</f>
        <v>2.4837514541500176E-2</v>
      </c>
      <c r="CK290" s="132">
        <f t="shared" ref="CK290" si="4423">AC290/AC312</f>
        <v>1.0215138937296029E-2</v>
      </c>
    </row>
    <row r="291" spans="1:89" ht="15" thickTop="1" thickBot="1">
      <c r="A291" s="133" t="s">
        <v>22</v>
      </c>
      <c r="B291" s="185">
        <v>5141</v>
      </c>
      <c r="C291" s="186">
        <v>334</v>
      </c>
      <c r="D291" s="187">
        <v>2052</v>
      </c>
      <c r="E291" s="188">
        <v>567</v>
      </c>
      <c r="F291" s="185">
        <v>622</v>
      </c>
      <c r="G291" s="189">
        <v>284</v>
      </c>
      <c r="H291" s="187">
        <v>1073</v>
      </c>
      <c r="I291" s="188">
        <v>798</v>
      </c>
      <c r="J291" s="185">
        <v>202</v>
      </c>
      <c r="K291" s="189">
        <v>288</v>
      </c>
      <c r="L291" s="187">
        <v>265</v>
      </c>
      <c r="M291" s="185">
        <v>1002</v>
      </c>
      <c r="N291" s="190">
        <v>1019</v>
      </c>
      <c r="O291" s="191">
        <v>1512</v>
      </c>
      <c r="P291" s="185">
        <v>943</v>
      </c>
      <c r="Q291" s="189">
        <v>829</v>
      </c>
      <c r="R291" s="187">
        <v>1156</v>
      </c>
      <c r="S291" s="188">
        <v>906</v>
      </c>
      <c r="T291" s="185">
        <v>208</v>
      </c>
      <c r="U291" s="189">
        <v>876</v>
      </c>
      <c r="V291" s="187">
        <v>713</v>
      </c>
      <c r="W291" s="188">
        <v>1718</v>
      </c>
      <c r="X291" s="185">
        <v>975</v>
      </c>
      <c r="Y291" s="189">
        <v>928</v>
      </c>
      <c r="Z291" s="187">
        <v>2950</v>
      </c>
      <c r="AA291" s="185">
        <v>1512</v>
      </c>
      <c r="AB291" s="168">
        <f>B291+D291+F291+H291+J291+L291+N291+P291+R291+T291+V291+X291+Z291</f>
        <v>17319</v>
      </c>
      <c r="AC291" s="169">
        <f t="shared" si="4369"/>
        <v>11554</v>
      </c>
      <c r="AE291" s="295" t="s">
        <v>42</v>
      </c>
      <c r="AF291" s="12">
        <f t="shared" ref="AF291:BG291" si="4424">SUM(AF288:AF290)</f>
        <v>12573</v>
      </c>
      <c r="AG291" s="1">
        <f t="shared" si="4424"/>
        <v>2156</v>
      </c>
      <c r="AH291" s="12">
        <f t="shared" si="4424"/>
        <v>2639</v>
      </c>
      <c r="AI291" s="1">
        <f t="shared" si="4424"/>
        <v>2332</v>
      </c>
      <c r="AJ291" s="12">
        <f t="shared" si="4424"/>
        <v>1183</v>
      </c>
      <c r="AK291" s="1">
        <f t="shared" si="4424"/>
        <v>1096</v>
      </c>
      <c r="AL291" s="12">
        <f t="shared" si="4424"/>
        <v>1953</v>
      </c>
      <c r="AM291" s="1">
        <f t="shared" si="4424"/>
        <v>3390</v>
      </c>
      <c r="AN291" s="12">
        <f t="shared" si="4424"/>
        <v>732</v>
      </c>
      <c r="AO291" s="1">
        <f t="shared" si="4424"/>
        <v>1883</v>
      </c>
      <c r="AP291" s="12">
        <f t="shared" si="4424"/>
        <v>864</v>
      </c>
      <c r="AQ291" s="1">
        <f t="shared" si="4424"/>
        <v>4829</v>
      </c>
      <c r="AR291" s="12">
        <f t="shared" si="4424"/>
        <v>3359</v>
      </c>
      <c r="AS291" s="1">
        <f t="shared" si="4424"/>
        <v>6027</v>
      </c>
      <c r="AT291" s="12">
        <f t="shared" si="4424"/>
        <v>2762</v>
      </c>
      <c r="AU291" s="1">
        <f t="shared" si="4424"/>
        <v>2873</v>
      </c>
      <c r="AV291" s="12">
        <f t="shared" si="4424"/>
        <v>3341</v>
      </c>
      <c r="AW291" s="1">
        <f t="shared" si="4424"/>
        <v>2978</v>
      </c>
      <c r="AX291" s="12">
        <f t="shared" si="4424"/>
        <v>609</v>
      </c>
      <c r="AY291" s="1">
        <f t="shared" si="4424"/>
        <v>3129</v>
      </c>
      <c r="AZ291" s="12">
        <f t="shared" si="4424"/>
        <v>1904</v>
      </c>
      <c r="BA291" s="1">
        <f t="shared" si="4424"/>
        <v>4851</v>
      </c>
      <c r="BB291" s="12">
        <f t="shared" si="4424"/>
        <v>2483</v>
      </c>
      <c r="BC291" s="1">
        <f t="shared" si="4424"/>
        <v>3133</v>
      </c>
      <c r="BD291" s="12">
        <f t="shared" si="4424"/>
        <v>8903</v>
      </c>
      <c r="BE291" s="1">
        <f t="shared" si="4424"/>
        <v>4479</v>
      </c>
      <c r="BF291" s="51">
        <f t="shared" si="4424"/>
        <v>43305</v>
      </c>
      <c r="BG291" s="47">
        <f t="shared" si="4424"/>
        <v>43156</v>
      </c>
      <c r="BI291" s="133" t="s">
        <v>22</v>
      </c>
      <c r="BJ291" s="125">
        <f>B291/B312</f>
        <v>8.8803288882747189E-2</v>
      </c>
      <c r="BK291" s="126">
        <f t="shared" ref="BK291" si="4425">C291/C312</f>
        <v>9.5278847525317352E-3</v>
      </c>
      <c r="BL291" s="127">
        <f t="shared" ref="BL291" si="4426">D291/D312</f>
        <v>8.723747980613894E-2</v>
      </c>
      <c r="BM291" s="128">
        <f t="shared" ref="BM291" si="4427">E291/E312</f>
        <v>2.9755969561794805E-2</v>
      </c>
      <c r="BN291" s="125">
        <f t="shared" ref="BN291" si="4428">F291/F312</f>
        <v>5.8469637149840194E-2</v>
      </c>
      <c r="BO291" s="126">
        <f t="shared" ref="BO291" si="4429">G291/G312</f>
        <v>3.6892699402442192E-2</v>
      </c>
      <c r="BP291" s="127">
        <f t="shared" ref="BP291" si="4430">H291/H312</f>
        <v>4.0166204986149583E-2</v>
      </c>
      <c r="BQ291" s="128">
        <f t="shared" ref="BQ291" si="4431">I291/I312</f>
        <v>1.9339359716937694E-2</v>
      </c>
      <c r="BR291" s="125">
        <f t="shared" ref="BR291" si="4432">J291/J312</f>
        <v>3.0504379341588644E-2</v>
      </c>
      <c r="BS291" s="126">
        <f t="shared" ref="BS291" si="4433">K291/K312</f>
        <v>3.6036036036036036E-2</v>
      </c>
      <c r="BT291" s="127">
        <f t="shared" ref="BT291" si="4434">L291/L312</f>
        <v>2.2172021419009372E-2</v>
      </c>
      <c r="BU291" s="125">
        <f t="shared" ref="BU291" si="4435">M291/M312</f>
        <v>4.343114732781414E-2</v>
      </c>
      <c r="BV291" s="129">
        <f t="shared" ref="BV291" si="4436">N291/N312</f>
        <v>3.8736409944499353E-2</v>
      </c>
      <c r="BW291" s="130">
        <f t="shared" ref="BW291" si="4437">O291/O312</f>
        <v>4.1537320403285623E-2</v>
      </c>
      <c r="BX291" s="125">
        <f t="shared" ref="BX291" si="4438">P291/P312</f>
        <v>5.5881481481481483E-2</v>
      </c>
      <c r="BY291" s="126">
        <f t="shared" ref="BY291" si="4439">Q291/Q312</f>
        <v>4.1227372190173063E-2</v>
      </c>
      <c r="BZ291" s="127">
        <f t="shared" ref="BZ291" si="4440">R291/R312</f>
        <v>5.4734848484848483E-2</v>
      </c>
      <c r="CA291" s="128">
        <f t="shared" ref="CA291" si="4441">S291/S312</f>
        <v>3.9299037043463173E-2</v>
      </c>
      <c r="CB291" s="125">
        <f t="shared" ref="CB291" si="4442">T291/T312</f>
        <v>2.4367385192127462E-2</v>
      </c>
      <c r="CC291" s="126">
        <f t="shared" ref="CC291" si="4443">U291/U312</f>
        <v>7.9283193049144718E-2</v>
      </c>
      <c r="CD291" s="127">
        <f t="shared" ref="CD291" si="4444">V291/V312</f>
        <v>3.1506849315068496E-2</v>
      </c>
      <c r="CE291" s="128">
        <f t="shared" ref="CE291" si="4445">W291/W312</f>
        <v>5.9764836846865649E-2</v>
      </c>
      <c r="CF291" s="125">
        <f t="shared" ref="CF291" si="4446">X291/X312</f>
        <v>3.98821941342496E-2</v>
      </c>
      <c r="CG291" s="126">
        <f t="shared" ref="CG291" si="4447">Y291/Y312</f>
        <v>6.1032555080565605E-2</v>
      </c>
      <c r="CH291" s="127">
        <f t="shared" ref="CH291" si="4448">Z291/Z312</f>
        <v>4.9930604921972849E-2</v>
      </c>
      <c r="CI291" s="125">
        <f t="shared" ref="CI291" si="4449">AA291/AA312</f>
        <v>3.2229872316841816E-2</v>
      </c>
      <c r="CJ291" s="131">
        <f t="shared" ref="CJ291" si="4450">AB291/AB312</f>
        <v>5.4748748166506503E-2</v>
      </c>
      <c r="CK291" s="132">
        <f t="shared" ref="CK291" si="4451">AC291/AC312</f>
        <v>3.6608472481860527E-2</v>
      </c>
    </row>
    <row r="292" spans="1:89" ht="14.1" thickTop="1">
      <c r="A292" s="142" t="s">
        <v>23</v>
      </c>
      <c r="B292" s="192">
        <v>7005</v>
      </c>
      <c r="C292" s="193">
        <v>1111</v>
      </c>
      <c r="D292" s="194">
        <v>1220</v>
      </c>
      <c r="E292" s="195">
        <v>1241</v>
      </c>
      <c r="F292" s="192">
        <v>594</v>
      </c>
      <c r="G292" s="196">
        <v>588</v>
      </c>
      <c r="H292" s="194">
        <v>1085</v>
      </c>
      <c r="I292" s="195">
        <v>1654</v>
      </c>
      <c r="J292" s="192">
        <v>396</v>
      </c>
      <c r="K292" s="196">
        <v>932</v>
      </c>
      <c r="L292" s="194">
        <v>435</v>
      </c>
      <c r="M292" s="192">
        <v>2040</v>
      </c>
      <c r="N292" s="197">
        <v>1743</v>
      </c>
      <c r="O292" s="198">
        <v>2895</v>
      </c>
      <c r="P292" s="192">
        <v>1492</v>
      </c>
      <c r="Q292" s="196">
        <v>1309</v>
      </c>
      <c r="R292" s="194">
        <v>1724</v>
      </c>
      <c r="S292" s="195">
        <v>1552</v>
      </c>
      <c r="T292" s="192">
        <v>333</v>
      </c>
      <c r="U292" s="196">
        <v>1488</v>
      </c>
      <c r="V292" s="194">
        <v>984</v>
      </c>
      <c r="W292" s="195">
        <v>2425</v>
      </c>
      <c r="X292" s="192">
        <v>1348</v>
      </c>
      <c r="Y292" s="196">
        <v>1587</v>
      </c>
      <c r="Z292" s="194">
        <v>4538</v>
      </c>
      <c r="AA292" s="192">
        <v>2226</v>
      </c>
      <c r="AB292" s="168">
        <f t="shared" ref="AB292:AB308" si="4452">B292+D292+F292+H292+J292+L292+N292+P292+R292+T292+V292+X292+Z292</f>
        <v>22897</v>
      </c>
      <c r="AC292" s="169">
        <f t="shared" si="4369"/>
        <v>21048</v>
      </c>
      <c r="BI292" s="142" t="s">
        <v>23</v>
      </c>
      <c r="BJ292" s="125">
        <f>B292/B312</f>
        <v>0.12100117460098114</v>
      </c>
      <c r="BK292" s="126">
        <f t="shared" ref="BK292" si="4453">C292/C312</f>
        <v>3.169305377264299E-2</v>
      </c>
      <c r="BL292" s="127">
        <f t="shared" ref="BL292" si="4454">D292/D312</f>
        <v>5.1866337896437381E-2</v>
      </c>
      <c r="BM292" s="128">
        <f t="shared" ref="BM292" si="4455">E292/E312</f>
        <v>6.5127263185515608E-2</v>
      </c>
      <c r="BN292" s="125">
        <f t="shared" ref="BN292" si="4456">F292/F312</f>
        <v>5.5837563451776651E-2</v>
      </c>
      <c r="BO292" s="126">
        <f t="shared" ref="BO292" si="4457">G292/G312</f>
        <v>7.6383476227591576E-2</v>
      </c>
      <c r="BP292" s="127">
        <f t="shared" ref="BP292" si="4458">H292/H312</f>
        <v>4.0615407651418731E-2</v>
      </c>
      <c r="BQ292" s="128">
        <f t="shared" ref="BQ292" si="4459">I292/I312</f>
        <v>4.0084337057412212E-2</v>
      </c>
      <c r="BR292" s="125">
        <f t="shared" ref="BR292" si="4460">J292/J312</f>
        <v>5.9800664451827246E-2</v>
      </c>
      <c r="BS292" s="126">
        <f t="shared" ref="BS292" si="4461">K292/K312</f>
        <v>0.11661661661661661</v>
      </c>
      <c r="BT292" s="127">
        <f t="shared" ref="BT292" si="4462">L292/L312</f>
        <v>3.6395582329317271E-2</v>
      </c>
      <c r="BU292" s="125">
        <f t="shared" ref="BU292" si="4463">M292/M312</f>
        <v>8.8422695158423992E-2</v>
      </c>
      <c r="BV292" s="129">
        <f t="shared" ref="BV292" si="4464">N292/N312</f>
        <v>6.625864821713677E-2</v>
      </c>
      <c r="BW292" s="130">
        <f t="shared" ref="BW292" si="4465">O292/O312</f>
        <v>7.9530782121370297E-2</v>
      </c>
      <c r="BX292" s="125">
        <f t="shared" ref="BX292" si="4466">P292/P312</f>
        <v>8.8414814814814821E-2</v>
      </c>
      <c r="BY292" s="126">
        <f t="shared" ref="BY292" si="4467">Q292/Q312</f>
        <v>6.5098468271334795E-2</v>
      </c>
      <c r="BZ292" s="127">
        <f t="shared" ref="BZ292" si="4468">R292/R312</f>
        <v>8.1628787878787884E-2</v>
      </c>
      <c r="CA292" s="128">
        <f t="shared" ref="CA292" si="4469">S292/S312</f>
        <v>6.7320204736705122E-2</v>
      </c>
      <c r="CB292" s="125">
        <f t="shared" ref="CB292" si="4470">T292/T312</f>
        <v>3.9011246485473293E-2</v>
      </c>
      <c r="CC292" s="126">
        <f t="shared" ref="CC292" si="4471">U292/U312</f>
        <v>0.13467282106978007</v>
      </c>
      <c r="CD292" s="127">
        <f t="shared" ref="CD292" si="4472">V292/V312</f>
        <v>4.348210340256297E-2</v>
      </c>
      <c r="CE292" s="128">
        <f t="shared" ref="CE292" si="4473">W292/W312</f>
        <v>8.4359563069644469E-2</v>
      </c>
      <c r="CF292" s="125">
        <f t="shared" ref="CF292" si="4474">X292/X312</f>
        <v>5.5139689941506115E-2</v>
      </c>
      <c r="CG292" s="126">
        <f t="shared" ref="CG292" si="4475">Y292/Y312</f>
        <v>0.10437356132851036</v>
      </c>
      <c r="CH292" s="127">
        <f t="shared" ref="CH292" si="4476">Z292/Z312</f>
        <v>7.6808503435902648E-2</v>
      </c>
      <c r="CI292" s="125">
        <f t="shared" ref="CI292" si="4477">AA292/AA312</f>
        <v>4.7449534244239339E-2</v>
      </c>
      <c r="CJ292" s="131">
        <f t="shared" ref="CJ292" si="4478">AB292/AB312</f>
        <v>7.2381897728997016E-2</v>
      </c>
      <c r="CK292" s="132">
        <f t="shared" ref="CK292" si="4479">AC292/AC312</f>
        <v>6.6689902094356962E-2</v>
      </c>
    </row>
    <row r="293" spans="1:89" ht="14.1" thickBot="1">
      <c r="A293" s="133" t="s">
        <v>24</v>
      </c>
      <c r="B293" s="185">
        <v>5568</v>
      </c>
      <c r="C293" s="186">
        <v>1045</v>
      </c>
      <c r="D293" s="187">
        <v>1419</v>
      </c>
      <c r="E293" s="188">
        <v>1091</v>
      </c>
      <c r="F293" s="185">
        <v>589</v>
      </c>
      <c r="G293" s="189">
        <v>508</v>
      </c>
      <c r="H293" s="187">
        <v>868</v>
      </c>
      <c r="I293" s="188">
        <v>1736</v>
      </c>
      <c r="J293" s="185">
        <v>336</v>
      </c>
      <c r="K293" s="189">
        <v>951</v>
      </c>
      <c r="L293" s="187">
        <v>429</v>
      </c>
      <c r="M293" s="185">
        <v>2789</v>
      </c>
      <c r="N293" s="190">
        <v>1616</v>
      </c>
      <c r="O293" s="191">
        <v>3132</v>
      </c>
      <c r="P293" s="185">
        <v>1270</v>
      </c>
      <c r="Q293" s="189">
        <v>1564</v>
      </c>
      <c r="R293" s="187">
        <v>1617</v>
      </c>
      <c r="S293" s="188">
        <v>1426</v>
      </c>
      <c r="T293" s="185">
        <v>276</v>
      </c>
      <c r="U293" s="189">
        <v>1641</v>
      </c>
      <c r="V293" s="187">
        <v>920</v>
      </c>
      <c r="W293" s="188">
        <v>2426</v>
      </c>
      <c r="X293" s="185">
        <v>1135</v>
      </c>
      <c r="Y293" s="189">
        <v>1546</v>
      </c>
      <c r="Z293" s="187">
        <v>4365</v>
      </c>
      <c r="AA293" s="185">
        <v>2253</v>
      </c>
      <c r="AB293" s="168">
        <f t="shared" si="4452"/>
        <v>20408</v>
      </c>
      <c r="AC293" s="169">
        <f t="shared" si="4369"/>
        <v>22108</v>
      </c>
      <c r="AE293" t="s">
        <v>51</v>
      </c>
      <c r="BI293" s="133" t="s">
        <v>24</v>
      </c>
      <c r="BJ293" s="125">
        <f>B293/B312</f>
        <v>9.6179092102535751E-2</v>
      </c>
      <c r="BK293" s="126">
        <f t="shared" ref="BK293" si="4480">C293/C312</f>
        <v>2.9810298102981029E-2</v>
      </c>
      <c r="BL293" s="127">
        <f t="shared" ref="BL293" si="4481">D293/D312</f>
        <v>6.0326502848397245E-2</v>
      </c>
      <c r="BM293" s="128">
        <f t="shared" ref="BM293" si="4482">E293/E312</f>
        <v>5.7255313565993178E-2</v>
      </c>
      <c r="BN293" s="125">
        <f t="shared" ref="BN293" si="4483">F293/F312</f>
        <v>5.5367550291408156E-2</v>
      </c>
      <c r="BO293" s="126">
        <f t="shared" ref="BO293" si="4484">G293/G312</f>
        <v>6.5991166536762791E-2</v>
      </c>
      <c r="BP293" s="127">
        <f t="shared" ref="BP293" si="4485">H293/H312</f>
        <v>3.2492326121134986E-2</v>
      </c>
      <c r="BQ293" s="128">
        <f t="shared" ref="BQ293" si="4486">I293/I312</f>
        <v>4.2071589559653927E-2</v>
      </c>
      <c r="BR293" s="125">
        <f t="shared" ref="BR293" si="4487">J293/J312</f>
        <v>5.0739957716701901E-2</v>
      </c>
      <c r="BS293" s="126">
        <f t="shared" ref="BS293" si="4488">K293/K312</f>
        <v>0.11899399399399399</v>
      </c>
      <c r="BT293" s="127">
        <f t="shared" ref="BT293" si="4489">L293/L312</f>
        <v>3.5893574297188757E-2</v>
      </c>
      <c r="BU293" s="125">
        <f t="shared" ref="BU293" si="4490">M293/M312</f>
        <v>0.12088769450825712</v>
      </c>
      <c r="BV293" s="129">
        <f t="shared" ref="BV293" si="4491">N293/N312</f>
        <v>6.143085227704706E-2</v>
      </c>
      <c r="BW293" s="130">
        <f t="shared" ref="BW293" si="4492">O293/O312</f>
        <v>8.6041592263948793E-2</v>
      </c>
      <c r="BX293" s="125">
        <f t="shared" ref="BX293" si="4493">P293/P312</f>
        <v>7.5259259259259262E-2</v>
      </c>
      <c r="BY293" s="126">
        <f t="shared" ref="BY293" si="4494">Q293/Q312</f>
        <v>7.7779988064451966E-2</v>
      </c>
      <c r="BZ293" s="127">
        <f t="shared" ref="BZ293" si="4495">R293/R312</f>
        <v>7.6562500000000006E-2</v>
      </c>
      <c r="CA293" s="128">
        <f t="shared" ref="CA293" si="4496">S293/S312</f>
        <v>6.1854775743905611E-2</v>
      </c>
      <c r="CB293" s="125">
        <f t="shared" ref="CB293" si="4497">T293/T312</f>
        <v>3.2333645735707593E-2</v>
      </c>
      <c r="CC293" s="126">
        <f t="shared" ref="CC293" si="4498">U293/U312</f>
        <v>0.14852022807493892</v>
      </c>
      <c r="CD293" s="127">
        <f t="shared" ref="CD293" si="4499">V293/V312</f>
        <v>4.0653999116217414E-2</v>
      </c>
      <c r="CE293" s="128">
        <f t="shared" ref="CE293" si="4500">W293/W312</f>
        <v>8.4394350518332981E-2</v>
      </c>
      <c r="CF293" s="125">
        <f t="shared" ref="CF293" si="4501">X293/X312</f>
        <v>4.6426964453716205E-2</v>
      </c>
      <c r="CG293" s="126">
        <f t="shared" ref="CG293" si="4502">Y293/Y312</f>
        <v>0.10167707990792503</v>
      </c>
      <c r="CH293" s="127">
        <f t="shared" ref="CH293" si="4503">Z293/Z312</f>
        <v>7.3880369655732706E-2</v>
      </c>
      <c r="CI293" s="125">
        <f t="shared" ref="CI293" si="4504">AA293/AA312</f>
        <v>4.8025067678468654E-2</v>
      </c>
      <c r="CJ293" s="131">
        <f t="shared" ref="CJ293" si="4505">AB293/AB312</f>
        <v>6.4513681654949168E-2</v>
      </c>
      <c r="CK293" s="132">
        <f t="shared" ref="CK293" si="4506">AC293/AC312</f>
        <v>7.0048477551408389E-2</v>
      </c>
    </row>
    <row r="294" spans="1:89" ht="15" thickTop="1" thickBot="1">
      <c r="A294" s="142" t="s">
        <v>25</v>
      </c>
      <c r="B294" s="192">
        <v>4602</v>
      </c>
      <c r="C294" s="193">
        <v>954</v>
      </c>
      <c r="D294" s="194">
        <v>1264</v>
      </c>
      <c r="E294" s="195">
        <v>1147</v>
      </c>
      <c r="F294" s="192">
        <v>603</v>
      </c>
      <c r="G294" s="196">
        <v>563</v>
      </c>
      <c r="H294" s="194">
        <v>1329</v>
      </c>
      <c r="I294" s="195">
        <v>1764</v>
      </c>
      <c r="J294" s="192">
        <v>318</v>
      </c>
      <c r="K294" s="196">
        <v>774</v>
      </c>
      <c r="L294" s="194">
        <v>483</v>
      </c>
      <c r="M294" s="192">
        <v>1882</v>
      </c>
      <c r="N294" s="197">
        <v>1419</v>
      </c>
      <c r="O294" s="198">
        <v>2692</v>
      </c>
      <c r="P294" s="192">
        <v>923</v>
      </c>
      <c r="Q294" s="196">
        <v>1426</v>
      </c>
      <c r="R294" s="194">
        <v>1448</v>
      </c>
      <c r="S294" s="195">
        <v>1205</v>
      </c>
      <c r="T294" s="192">
        <v>272</v>
      </c>
      <c r="U294" s="196">
        <v>967</v>
      </c>
      <c r="V294" s="194">
        <v>741</v>
      </c>
      <c r="W294" s="195">
        <v>2203</v>
      </c>
      <c r="X294" s="192">
        <v>1028</v>
      </c>
      <c r="Y294" s="196">
        <v>1418</v>
      </c>
      <c r="Z294" s="194">
        <v>3765</v>
      </c>
      <c r="AA294" s="192">
        <v>2158</v>
      </c>
      <c r="AB294" s="168">
        <f t="shared" si="4452"/>
        <v>18195</v>
      </c>
      <c r="AC294" s="169">
        <f t="shared" si="4369"/>
        <v>19153</v>
      </c>
      <c r="AE294" s="309" t="s">
        <v>2</v>
      </c>
      <c r="AF294" s="303" t="s">
        <v>3</v>
      </c>
      <c r="AG294" s="304"/>
      <c r="AH294" s="303" t="s">
        <v>4</v>
      </c>
      <c r="AI294" s="304"/>
      <c r="AJ294" s="303" t="s">
        <v>5</v>
      </c>
      <c r="AK294" s="304"/>
      <c r="AL294" s="303" t="s">
        <v>6</v>
      </c>
      <c r="AM294" s="304"/>
      <c r="AN294" s="303" t="s">
        <v>7</v>
      </c>
      <c r="AO294" s="304"/>
      <c r="AP294" s="303" t="s">
        <v>8</v>
      </c>
      <c r="AQ294" s="304"/>
      <c r="AR294" s="303" t="s">
        <v>9</v>
      </c>
      <c r="AS294" s="304"/>
      <c r="AT294" s="303" t="s">
        <v>10</v>
      </c>
      <c r="AU294" s="304"/>
      <c r="AV294" s="303" t="s">
        <v>11</v>
      </c>
      <c r="AW294" s="304"/>
      <c r="AX294" s="303" t="s">
        <v>12</v>
      </c>
      <c r="AY294" s="304"/>
      <c r="AZ294" s="303" t="s">
        <v>13</v>
      </c>
      <c r="BA294" s="304"/>
      <c r="BB294" s="303" t="s">
        <v>14</v>
      </c>
      <c r="BC294" s="304"/>
      <c r="BD294" s="305" t="s">
        <v>15</v>
      </c>
      <c r="BE294" s="306"/>
      <c r="BF294" s="307" t="s">
        <v>16</v>
      </c>
      <c r="BG294" s="308"/>
      <c r="BI294" s="142" t="s">
        <v>25</v>
      </c>
      <c r="BJ294" s="125">
        <f>B294/B312</f>
        <v>7.9492848752850134E-2</v>
      </c>
      <c r="BK294" s="126">
        <f t="shared" ref="BK294" si="4507">C294/C312</f>
        <v>2.7214377406931965E-2</v>
      </c>
      <c r="BL294" s="127">
        <f t="shared" ref="BL294" si="4508">D294/D312</f>
        <v>5.3736927132046593E-2</v>
      </c>
      <c r="BM294" s="128">
        <f t="shared" ref="BM294" si="4509">E294/E312</f>
        <v>6.0194174757281553E-2</v>
      </c>
      <c r="BN294" s="125">
        <f t="shared" ref="BN294" si="4510">F294/F312</f>
        <v>5.6683587140439931E-2</v>
      </c>
      <c r="BO294" s="126">
        <f t="shared" ref="BO294" si="4511">G294/G312</f>
        <v>7.3135879449207589E-2</v>
      </c>
      <c r="BP294" s="127">
        <f t="shared" ref="BP294" si="4512">H294/H312</f>
        <v>4.974919517855806E-2</v>
      </c>
      <c r="BQ294" s="128">
        <f t="shared" ref="BQ294" si="4513">I294/I312</f>
        <v>4.2750163584809639E-2</v>
      </c>
      <c r="BR294" s="125">
        <f t="shared" ref="BR294" si="4514">J294/J312</f>
        <v>4.8021745696164297E-2</v>
      </c>
      <c r="BS294" s="126">
        <f t="shared" ref="BS294" si="4515">K294/K312</f>
        <v>9.6846846846846843E-2</v>
      </c>
      <c r="BT294" s="127">
        <f t="shared" ref="BT294" si="4516">L294/L312</f>
        <v>4.0411646586345384E-2</v>
      </c>
      <c r="BU294" s="125">
        <f t="shared" ref="BU294" si="4517">M294/M312</f>
        <v>8.1574270729487239E-2</v>
      </c>
      <c r="BV294" s="129">
        <f t="shared" ref="BV294" si="4518">N294/N312</f>
        <v>5.394206644871892E-2</v>
      </c>
      <c r="BW294" s="130">
        <f t="shared" ref="BW294" si="4519">O294/O312</f>
        <v>7.3954012252410647E-2</v>
      </c>
      <c r="BX294" s="125">
        <f t="shared" ref="BX294" si="4520">P294/P312</f>
        <v>5.4696296296296298E-2</v>
      </c>
      <c r="BY294" s="126">
        <f t="shared" ref="BY294" si="4521">Q294/Q312</f>
        <v>7.0917047941117958E-2</v>
      </c>
      <c r="BZ294" s="127">
        <f t="shared" ref="BZ294" si="4522">R294/R312</f>
        <v>6.8560606060606058E-2</v>
      </c>
      <c r="CA294" s="128">
        <f t="shared" ref="CA294" si="4523">S294/S312</f>
        <v>5.2268586796217577E-2</v>
      </c>
      <c r="CB294" s="125">
        <f t="shared" ref="CB294" si="4524">T294/T312</f>
        <v>3.1865042174320526E-2</v>
      </c>
      <c r="CC294" s="126">
        <f t="shared" ref="CC294" si="4525">U294/U312</f>
        <v>8.7519232509729386E-2</v>
      </c>
      <c r="CD294" s="127">
        <f t="shared" ref="CD294" si="4526">V294/V312</f>
        <v>3.2744144940344673E-2</v>
      </c>
      <c r="CE294" s="128">
        <f t="shared" ref="CE294" si="4527">W294/W312</f>
        <v>7.6636749460794545E-2</v>
      </c>
      <c r="CF294" s="125">
        <f t="shared" ref="CF294" si="4528">X294/X312</f>
        <v>4.2050149302572913E-2</v>
      </c>
      <c r="CG294" s="126">
        <f t="shared" ref="CG294" si="4529">Y294/Y312</f>
        <v>9.3258796448536671E-2</v>
      </c>
      <c r="CH294" s="127">
        <f t="shared" ref="CH294" si="4530">Z294/Z312</f>
        <v>6.3724992383467044E-2</v>
      </c>
      <c r="CI294" s="125">
        <f t="shared" ref="CI294" si="4531">AA294/AA312</f>
        <v>4.600004263210624E-2</v>
      </c>
      <c r="CJ294" s="131">
        <f t="shared" ref="CJ294" si="4532">AB294/AB312</f>
        <v>5.7517955591522937E-2</v>
      </c>
      <c r="CK294" s="132">
        <f t="shared" ref="CK294" si="4533">AC294/AC312</f>
        <v>6.0685656348024461E-2</v>
      </c>
    </row>
    <row r="295" spans="1:89" ht="15" thickTop="1" thickBot="1">
      <c r="A295" s="133" t="s">
        <v>26</v>
      </c>
      <c r="B295" s="185">
        <v>3858</v>
      </c>
      <c r="C295" s="186">
        <v>1294</v>
      </c>
      <c r="D295" s="187">
        <v>1563</v>
      </c>
      <c r="E295" s="188">
        <v>857</v>
      </c>
      <c r="F295" s="185">
        <v>651</v>
      </c>
      <c r="G295" s="189">
        <v>507</v>
      </c>
      <c r="H295" s="187">
        <v>1072</v>
      </c>
      <c r="I295" s="188">
        <v>1733</v>
      </c>
      <c r="J295" s="185">
        <v>373</v>
      </c>
      <c r="K295" s="189">
        <v>846</v>
      </c>
      <c r="L295" s="187">
        <v>442</v>
      </c>
      <c r="M295" s="185">
        <v>1886</v>
      </c>
      <c r="N295" s="190">
        <v>1338</v>
      </c>
      <c r="O295" s="191">
        <v>2685</v>
      </c>
      <c r="P295" s="185">
        <v>733</v>
      </c>
      <c r="Q295" s="189">
        <v>1120</v>
      </c>
      <c r="R295" s="187">
        <v>1337</v>
      </c>
      <c r="S295" s="188">
        <v>1226</v>
      </c>
      <c r="T295" s="185">
        <v>363</v>
      </c>
      <c r="U295" s="189">
        <v>687</v>
      </c>
      <c r="V295" s="187">
        <v>811</v>
      </c>
      <c r="W295" s="188">
        <v>1966</v>
      </c>
      <c r="X295" s="185">
        <v>994</v>
      </c>
      <c r="Y295" s="189">
        <v>869</v>
      </c>
      <c r="Z295" s="187">
        <v>3195</v>
      </c>
      <c r="AA295" s="185">
        <v>2431</v>
      </c>
      <c r="AB295" s="168">
        <f t="shared" si="4452"/>
        <v>16730</v>
      </c>
      <c r="AC295" s="169">
        <f t="shared" si="4369"/>
        <v>18107</v>
      </c>
      <c r="AE295" s="310"/>
      <c r="AF295" s="235" t="s">
        <v>17</v>
      </c>
      <c r="AG295" s="236" t="s">
        <v>18</v>
      </c>
      <c r="AH295" s="237" t="s">
        <v>17</v>
      </c>
      <c r="AI295" s="238" t="s">
        <v>18</v>
      </c>
      <c r="AJ295" s="235" t="s">
        <v>17</v>
      </c>
      <c r="AK295" s="236" t="s">
        <v>18</v>
      </c>
      <c r="AL295" s="237" t="s">
        <v>17</v>
      </c>
      <c r="AM295" s="238" t="s">
        <v>18</v>
      </c>
      <c r="AN295" s="235" t="s">
        <v>17</v>
      </c>
      <c r="AO295" s="236" t="s">
        <v>18</v>
      </c>
      <c r="AP295" s="237" t="s">
        <v>17</v>
      </c>
      <c r="AQ295" s="235" t="s">
        <v>18</v>
      </c>
      <c r="AR295" s="239" t="s">
        <v>17</v>
      </c>
      <c r="AS295" s="240" t="s">
        <v>18</v>
      </c>
      <c r="AT295" s="235" t="s">
        <v>17</v>
      </c>
      <c r="AU295" s="236" t="s">
        <v>18</v>
      </c>
      <c r="AV295" s="237" t="s">
        <v>17</v>
      </c>
      <c r="AW295" s="238" t="s">
        <v>18</v>
      </c>
      <c r="AX295" s="235" t="s">
        <v>17</v>
      </c>
      <c r="AY295" s="236" t="s">
        <v>18</v>
      </c>
      <c r="AZ295" s="237" t="s">
        <v>17</v>
      </c>
      <c r="BA295" s="238" t="s">
        <v>18</v>
      </c>
      <c r="BB295" s="235" t="s">
        <v>17</v>
      </c>
      <c r="BC295" s="236" t="s">
        <v>18</v>
      </c>
      <c r="BD295" s="241" t="s">
        <v>17</v>
      </c>
      <c r="BE295" s="242" t="s">
        <v>18</v>
      </c>
      <c r="BF295" s="243" t="s">
        <v>17</v>
      </c>
      <c r="BG295" s="244" t="s">
        <v>18</v>
      </c>
      <c r="BI295" s="133" t="s">
        <v>26</v>
      </c>
      <c r="BJ295" s="125">
        <f>B295/B312</f>
        <v>6.6641332135700962E-2</v>
      </c>
      <c r="BK295" s="126">
        <f t="shared" ref="BK295" si="4534">C295/C312</f>
        <v>3.6913421765796608E-2</v>
      </c>
      <c r="BL295" s="127">
        <f t="shared" ref="BL295" si="4535">D295/D312</f>
        <v>6.6448431255845597E-2</v>
      </c>
      <c r="BM295" s="128">
        <f t="shared" ref="BM295" si="4536">E295/E312</f>
        <v>4.4975072159538179E-2</v>
      </c>
      <c r="BN295" s="125">
        <f t="shared" ref="BN295" si="4537">F295/F312</f>
        <v>6.1195713479977439E-2</v>
      </c>
      <c r="BO295" s="126">
        <f t="shared" ref="BO295" si="4538">G295/G312</f>
        <v>6.5861262665627432E-2</v>
      </c>
      <c r="BP295" s="127">
        <f t="shared" ref="BP295" si="4539">H295/H312</f>
        <v>4.0128771430710489E-2</v>
      </c>
      <c r="BQ295" s="128">
        <f t="shared" ref="BQ295" si="4540">I295/I312</f>
        <v>4.1998885199815816E-2</v>
      </c>
      <c r="BR295" s="125">
        <f t="shared" ref="BR295" si="4541">J295/J312</f>
        <v>5.6327393536695865E-2</v>
      </c>
      <c r="BS295" s="126">
        <f t="shared" ref="BS295" si="4542">K295/K312</f>
        <v>0.10585585585585586</v>
      </c>
      <c r="BT295" s="127">
        <f t="shared" ref="BT295" si="4543">L295/L312</f>
        <v>3.6981258366800537E-2</v>
      </c>
      <c r="BU295" s="125">
        <f t="shared" ref="BU295" si="4544">M295/M312</f>
        <v>8.1747648563131201E-2</v>
      </c>
      <c r="BV295" s="129">
        <f t="shared" ref="BV295" si="4545">N295/N312</f>
        <v>5.0862921006614457E-2</v>
      </c>
      <c r="BW295" s="130">
        <f t="shared" ref="BW295" si="4546">O295/O312</f>
        <v>7.3761709843136181E-2</v>
      </c>
      <c r="BX295" s="125">
        <f t="shared" ref="BX295" si="4547">P295/P312</f>
        <v>4.3437037037037038E-2</v>
      </c>
      <c r="BY295" s="126">
        <f t="shared" ref="BY295" si="4548">Q295/Q312</f>
        <v>5.569922418937736E-2</v>
      </c>
      <c r="BZ295" s="127">
        <f t="shared" ref="BZ295" si="4549">R295/R312</f>
        <v>6.3304924242424246E-2</v>
      </c>
      <c r="CA295" s="128">
        <f t="shared" ref="CA295" si="4550">S295/S312</f>
        <v>5.3179491628350825E-2</v>
      </c>
      <c r="CB295" s="125">
        <f t="shared" ref="CB295" si="4551">T295/T312</f>
        <v>4.252577319587629E-2</v>
      </c>
      <c r="CC295" s="126">
        <f t="shared" ref="CC295" si="4552">U295/U312</f>
        <v>6.217757263100733E-2</v>
      </c>
      <c r="CD295" s="127">
        <f t="shared" ref="CD295" si="4553">V295/V312</f>
        <v>3.583738400353513E-2</v>
      </c>
      <c r="CE295" s="128">
        <f t="shared" ref="CE295" si="4554">W295/W312</f>
        <v>6.8392124121616923E-2</v>
      </c>
      <c r="CF295" s="125">
        <f t="shared" ref="CF295" si="4555">X295/X312</f>
        <v>4.0659385609686259E-2</v>
      </c>
      <c r="CG295" s="126">
        <f t="shared" ref="CG295" si="4556">Y295/Y312</f>
        <v>5.7152252548503785E-2</v>
      </c>
      <c r="CH295" s="127">
        <f t="shared" ref="CH295" si="4557">Z295/Z312</f>
        <v>5.4077383974814666E-2</v>
      </c>
      <c r="CI295" s="125">
        <f t="shared" ref="CI295" si="4558">AA295/AA312</f>
        <v>5.1819325133758233E-2</v>
      </c>
      <c r="CJ295" s="131">
        <f t="shared" ref="CJ295" si="4559">AB295/AB312</f>
        <v>5.2886803904708915E-2</v>
      </c>
      <c r="CK295" s="132">
        <f t="shared" ref="CK295" si="4560">AC295/AC312</f>
        <v>5.7371439434745417E-2</v>
      </c>
    </row>
    <row r="296" spans="1:89" ht="14.1" thickTop="1">
      <c r="A296" s="142" t="s">
        <v>27</v>
      </c>
      <c r="B296" s="199">
        <v>3611</v>
      </c>
      <c r="C296" s="193">
        <v>1176</v>
      </c>
      <c r="D296" s="194">
        <v>1538</v>
      </c>
      <c r="E296" s="195">
        <v>803</v>
      </c>
      <c r="F296" s="192">
        <v>643</v>
      </c>
      <c r="G296" s="196">
        <v>403</v>
      </c>
      <c r="H296" s="194">
        <v>1753</v>
      </c>
      <c r="I296" s="195">
        <v>1972</v>
      </c>
      <c r="J296" s="192">
        <v>308</v>
      </c>
      <c r="K296" s="196">
        <v>620</v>
      </c>
      <c r="L296" s="194">
        <v>469</v>
      </c>
      <c r="M296" s="192">
        <v>1586</v>
      </c>
      <c r="N296" s="197">
        <v>1269</v>
      </c>
      <c r="O296" s="200">
        <v>2232</v>
      </c>
      <c r="P296" s="192">
        <v>840</v>
      </c>
      <c r="Q296" s="196">
        <v>959</v>
      </c>
      <c r="R296" s="194">
        <v>1215</v>
      </c>
      <c r="S296" s="195">
        <v>1101</v>
      </c>
      <c r="T296" s="192">
        <v>385</v>
      </c>
      <c r="U296" s="196">
        <v>559</v>
      </c>
      <c r="V296" s="194">
        <v>805</v>
      </c>
      <c r="W296" s="201">
        <v>1936</v>
      </c>
      <c r="X296" s="192">
        <v>954</v>
      </c>
      <c r="Y296" s="196">
        <v>858</v>
      </c>
      <c r="Z296" s="194">
        <v>3091</v>
      </c>
      <c r="AA296" s="192">
        <v>2548</v>
      </c>
      <c r="AB296" s="168">
        <f t="shared" si="4452"/>
        <v>16881</v>
      </c>
      <c r="AC296" s="169">
        <f t="shared" si="4369"/>
        <v>16753</v>
      </c>
      <c r="AE296" s="246" t="str">
        <f>$AE$17</f>
        <v>17:00 - 17:59</v>
      </c>
      <c r="AF296" s="247">
        <f t="shared" ref="AF296:AU298" si="4561">SUMIF($A$9:$A$32,$AE296,B$288:B$311)</f>
        <v>2510</v>
      </c>
      <c r="AG296" s="248">
        <f t="shared" si="4561"/>
        <v>3576</v>
      </c>
      <c r="AH296" s="249">
        <f t="shared" si="4561"/>
        <v>2171</v>
      </c>
      <c r="AI296" s="250">
        <f t="shared" si="4561"/>
        <v>1220</v>
      </c>
      <c r="AJ296" s="247">
        <f t="shared" si="4561"/>
        <v>1121</v>
      </c>
      <c r="AK296" s="251">
        <f t="shared" si="4561"/>
        <v>411</v>
      </c>
      <c r="AL296" s="249">
        <f t="shared" si="4561"/>
        <v>2317</v>
      </c>
      <c r="AM296" s="250">
        <f t="shared" si="4561"/>
        <v>3517</v>
      </c>
      <c r="AN296" s="247">
        <f t="shared" si="4561"/>
        <v>758</v>
      </c>
      <c r="AO296" s="251">
        <f t="shared" si="4561"/>
        <v>316</v>
      </c>
      <c r="AP296" s="249">
        <f t="shared" si="4561"/>
        <v>1550</v>
      </c>
      <c r="AQ296" s="247">
        <f t="shared" si="4561"/>
        <v>1213</v>
      </c>
      <c r="AR296" s="252">
        <f t="shared" si="4561"/>
        <v>2117</v>
      </c>
      <c r="AS296" s="253">
        <f t="shared" si="4561"/>
        <v>2015</v>
      </c>
      <c r="AT296" s="247">
        <f t="shared" si="4561"/>
        <v>1388</v>
      </c>
      <c r="AU296" s="251">
        <f t="shared" si="4561"/>
        <v>1193</v>
      </c>
      <c r="AV296" s="249">
        <f t="shared" ref="AP296:BE298" si="4562">SUMIF($A$9:$A$32,$AE296,R$288:R$311)</f>
        <v>1345</v>
      </c>
      <c r="AW296" s="250">
        <f t="shared" si="4562"/>
        <v>1666</v>
      </c>
      <c r="AX296" s="247">
        <f t="shared" si="4562"/>
        <v>658</v>
      </c>
      <c r="AY296" s="251">
        <f t="shared" si="4562"/>
        <v>389</v>
      </c>
      <c r="AZ296" s="249">
        <f t="shared" si="4562"/>
        <v>1371</v>
      </c>
      <c r="BA296" s="250">
        <f t="shared" si="4562"/>
        <v>1515</v>
      </c>
      <c r="BB296" s="247">
        <f t="shared" si="4562"/>
        <v>2407</v>
      </c>
      <c r="BC296" s="251">
        <f t="shared" si="4562"/>
        <v>719</v>
      </c>
      <c r="BD296" s="20">
        <f t="shared" si="4562"/>
        <v>4557</v>
      </c>
      <c r="BE296" s="254">
        <f t="shared" si="4562"/>
        <v>4075</v>
      </c>
      <c r="BF296" s="255">
        <f>AF296+AH296+AJ296+AL296+AN296+AP296+AR296+AT296+AV296+AX296+AZ296+BB296+BD296</f>
        <v>24270</v>
      </c>
      <c r="BG296" s="256">
        <f>AG296+AI296+AK296+AM296+AO296+AQ296+AS296+AU296+AW296+AY296+BA296+BC296+BE296</f>
        <v>21825</v>
      </c>
      <c r="BI296" s="142" t="s">
        <v>27</v>
      </c>
      <c r="BJ296" s="125">
        <f>B296/B312</f>
        <v>6.2374766807158158E-2</v>
      </c>
      <c r="BK296" s="126">
        <f t="shared" ref="BK296" si="4563">C296/C312</f>
        <v>3.3547282841249464E-2</v>
      </c>
      <c r="BL296" s="127">
        <f t="shared" ref="BL296" si="4564">D296/D312</f>
        <v>6.5385596462885803E-2</v>
      </c>
      <c r="BM296" s="128">
        <f t="shared" ref="BM296" si="4565">E296/E312</f>
        <v>4.21411702965101E-2</v>
      </c>
      <c r="BN296" s="125">
        <f t="shared" ref="BN296" si="4566">F296/F312</f>
        <v>6.0443692423387853E-2</v>
      </c>
      <c r="BO296" s="126">
        <f t="shared" ref="BO296" si="4567">G296/G312</f>
        <v>5.2351260067550011E-2</v>
      </c>
      <c r="BP296" s="127">
        <f t="shared" ref="BP296" si="4568">H296/H312</f>
        <v>6.562102268473459E-2</v>
      </c>
      <c r="BQ296" s="128">
        <f t="shared" ref="BQ296" si="4569">I296/I312</f>
        <v>4.7790999200252045E-2</v>
      </c>
      <c r="BR296" s="125">
        <f t="shared" ref="BR296" si="4570">J296/J312</f>
        <v>4.6511627906976744E-2</v>
      </c>
      <c r="BS296" s="126">
        <f t="shared" ref="BS296" si="4571">K296/K312</f>
        <v>7.7577577577577578E-2</v>
      </c>
      <c r="BT296" s="127">
        <f t="shared" ref="BT296" si="4572">L296/L312</f>
        <v>3.9240294511378851E-2</v>
      </c>
      <c r="BU296" s="125">
        <f t="shared" ref="BU296" si="4573">M296/M312</f>
        <v>6.8744311039833556E-2</v>
      </c>
      <c r="BV296" s="129">
        <f t="shared" ref="BV296" si="4574">N296/N312</f>
        <v>4.8239945259636582E-2</v>
      </c>
      <c r="BW296" s="130">
        <f t="shared" ref="BW296" si="4575">O296/O312</f>
        <v>6.1316996785802588E-2</v>
      </c>
      <c r="BX296" s="125">
        <f t="shared" ref="BX296" si="4576">P296/P312</f>
        <v>4.9777777777777775E-2</v>
      </c>
      <c r="BY296" s="126">
        <f t="shared" ref="BY296" si="4577">Q296/Q312</f>
        <v>4.7692460712154369E-2</v>
      </c>
      <c r="BZ296" s="127">
        <f t="shared" ref="BZ296" si="4578">R296/R312</f>
        <v>5.7528409090909088E-2</v>
      </c>
      <c r="CA296" s="128">
        <f t="shared" ref="CA296" si="4579">S296/S312</f>
        <v>4.7757439056129086E-2</v>
      </c>
      <c r="CB296" s="125">
        <f t="shared" ref="CB296" si="4580">T296/T312</f>
        <v>4.5103092783505154E-2</v>
      </c>
      <c r="CC296" s="126">
        <f t="shared" ref="CC296" si="4581">U296/U312</f>
        <v>5.0592813829305819E-2</v>
      </c>
      <c r="CD296" s="127">
        <f t="shared" ref="CD296" si="4582">V296/V312</f>
        <v>3.5572249226690236E-2</v>
      </c>
      <c r="CE296" s="128">
        <f t="shared" ref="CE296" si="4583">W296/W312</f>
        <v>6.7348500660961527E-2</v>
      </c>
      <c r="CF296" s="125">
        <f t="shared" ref="CF296" si="4584">X296/X312</f>
        <v>3.902319302981961E-2</v>
      </c>
      <c r="CG296" s="126">
        <f t="shared" ref="CG296" si="4585">Y296/Y312</f>
        <v>5.6428806313712596E-2</v>
      </c>
      <c r="CH296" s="127">
        <f t="shared" ref="CH296" si="4586">Z296/Z312</f>
        <v>5.231711858095528E-2</v>
      </c>
      <c r="CI296" s="125">
        <f t="shared" ref="CI296" si="4587">AA296/AA312</f>
        <v>5.4313303348751944E-2</v>
      </c>
      <c r="CJ296" s="131">
        <f t="shared" ref="CJ296" si="4588">AB296/AB312</f>
        <v>5.3364144453998279E-2</v>
      </c>
      <c r="CK296" s="132">
        <f t="shared" ref="CK296" si="4589">AC296/AC312</f>
        <v>5.3081334558474066E-2</v>
      </c>
    </row>
    <row r="297" spans="1:89">
      <c r="A297" s="133" t="s">
        <v>28</v>
      </c>
      <c r="B297" s="202">
        <v>3594</v>
      </c>
      <c r="C297" s="186">
        <v>1364</v>
      </c>
      <c r="D297" s="187">
        <v>1545</v>
      </c>
      <c r="E297" s="188">
        <v>863</v>
      </c>
      <c r="F297" s="185">
        <v>672</v>
      </c>
      <c r="G297" s="189">
        <v>430</v>
      </c>
      <c r="H297" s="187">
        <v>1768</v>
      </c>
      <c r="I297" s="188">
        <v>2134</v>
      </c>
      <c r="J297" s="185">
        <v>340</v>
      </c>
      <c r="K297" s="186">
        <v>484</v>
      </c>
      <c r="L297" s="187">
        <v>503</v>
      </c>
      <c r="M297" s="185">
        <v>1452</v>
      </c>
      <c r="N297" s="190">
        <v>1448</v>
      </c>
      <c r="O297" s="203">
        <v>2192</v>
      </c>
      <c r="P297" s="185">
        <v>869</v>
      </c>
      <c r="Q297" s="186">
        <v>1033</v>
      </c>
      <c r="R297" s="187">
        <v>1365</v>
      </c>
      <c r="S297" s="188">
        <v>1196</v>
      </c>
      <c r="T297" s="194">
        <v>421</v>
      </c>
      <c r="U297" s="185">
        <v>597</v>
      </c>
      <c r="V297" s="187">
        <v>1010</v>
      </c>
      <c r="W297" s="204">
        <v>2014</v>
      </c>
      <c r="X297" s="185">
        <v>1064</v>
      </c>
      <c r="Y297" s="189">
        <v>819</v>
      </c>
      <c r="Z297" s="187">
        <v>3069</v>
      </c>
      <c r="AA297" s="185">
        <v>2453</v>
      </c>
      <c r="AB297" s="168">
        <f t="shared" si="4452"/>
        <v>17668</v>
      </c>
      <c r="AC297" s="169">
        <f t="shared" si="4369"/>
        <v>17031</v>
      </c>
      <c r="AE297" s="258" t="str">
        <f>$AE$18</f>
        <v>18:00 - 18:59</v>
      </c>
      <c r="AF297" s="247">
        <f t="shared" si="4561"/>
        <v>2796</v>
      </c>
      <c r="AG297" s="259">
        <f t="shared" si="4561"/>
        <v>4136</v>
      </c>
      <c r="AH297" s="260">
        <f t="shared" si="4561"/>
        <v>1754</v>
      </c>
      <c r="AI297" s="261">
        <f t="shared" si="4561"/>
        <v>1503</v>
      </c>
      <c r="AJ297" s="262">
        <f t="shared" si="4561"/>
        <v>857</v>
      </c>
      <c r="AK297" s="263">
        <f t="shared" si="4561"/>
        <v>537</v>
      </c>
      <c r="AL297" s="260">
        <f t="shared" si="4561"/>
        <v>2275</v>
      </c>
      <c r="AM297" s="261">
        <f t="shared" si="4561"/>
        <v>3713</v>
      </c>
      <c r="AN297" s="262">
        <f t="shared" si="4561"/>
        <v>704</v>
      </c>
      <c r="AO297" s="263">
        <f t="shared" si="4561"/>
        <v>245</v>
      </c>
      <c r="AP297" s="260">
        <f t="shared" si="4562"/>
        <v>1373</v>
      </c>
      <c r="AQ297" s="262">
        <f t="shared" si="4562"/>
        <v>923</v>
      </c>
      <c r="AR297" s="264">
        <f t="shared" si="4562"/>
        <v>2102</v>
      </c>
      <c r="AS297" s="265">
        <f t="shared" si="4562"/>
        <v>1914</v>
      </c>
      <c r="AT297" s="262">
        <f t="shared" si="4562"/>
        <v>1246</v>
      </c>
      <c r="AU297" s="263">
        <f t="shared" si="4562"/>
        <v>1446</v>
      </c>
      <c r="AV297" s="260">
        <f t="shared" si="4562"/>
        <v>1233</v>
      </c>
      <c r="AW297" s="261">
        <f t="shared" si="4562"/>
        <v>1910</v>
      </c>
      <c r="AX297" s="262">
        <f t="shared" si="4562"/>
        <v>859</v>
      </c>
      <c r="AY297" s="263">
        <f t="shared" si="4562"/>
        <v>446</v>
      </c>
      <c r="AZ297" s="260">
        <f t="shared" si="4562"/>
        <v>968</v>
      </c>
      <c r="BA297" s="261">
        <f t="shared" si="4562"/>
        <v>1518</v>
      </c>
      <c r="BB297" s="262">
        <f t="shared" si="4562"/>
        <v>2392</v>
      </c>
      <c r="BC297" s="263">
        <f t="shared" si="4562"/>
        <v>825</v>
      </c>
      <c r="BD297" s="260">
        <f t="shared" si="4562"/>
        <v>4518</v>
      </c>
      <c r="BE297" s="262">
        <f t="shared" si="4562"/>
        <v>4221</v>
      </c>
      <c r="BF297" s="266">
        <f>SUM(AF297,AH297,AJ297,AL297,AN297,AP297,AR297,AT297,AV297,AX297,AZ297,BB297,BD297)</f>
        <v>23077</v>
      </c>
      <c r="BG297" s="16">
        <f>SUM(AG297,AI297,AK297,AM297,AO297,AQ297,AS297,AU297,AW297,AY297,BA297,BC297,BE297)</f>
        <v>23337</v>
      </c>
      <c r="BI297" s="133" t="s">
        <v>28</v>
      </c>
      <c r="BJ297" s="125">
        <f>B297/B312</f>
        <v>6.2081116561873831E-2</v>
      </c>
      <c r="BK297" s="126">
        <f t="shared" ref="BK297" si="4590">C297/C312</f>
        <v>3.8910283839680503E-2</v>
      </c>
      <c r="BL297" s="127">
        <f t="shared" ref="BL297" si="4591">D297/D312</f>
        <v>6.5683190204914546E-2</v>
      </c>
      <c r="BM297" s="128">
        <f t="shared" ref="BM297" si="4592">E297/E312</f>
        <v>4.5289950144319073E-2</v>
      </c>
      <c r="BN297" s="125">
        <f t="shared" ref="BN297" si="4593">F297/F312</f>
        <v>6.3169768753525105E-2</v>
      </c>
      <c r="BO297" s="126">
        <f t="shared" ref="BO297" si="4594">G297/G312</f>
        <v>5.585866458820473E-2</v>
      </c>
      <c r="BP297" s="127">
        <f t="shared" ref="BP297" si="4595">H297/H312</f>
        <v>6.6182526016321033E-2</v>
      </c>
      <c r="BQ297" s="128">
        <f t="shared" ref="BQ297" si="4596">I297/I312</f>
        <v>5.1717034631510068E-2</v>
      </c>
      <c r="BR297" s="125">
        <f t="shared" ref="BR297" si="4597">J297/J312</f>
        <v>5.1344004832376923E-2</v>
      </c>
      <c r="BS297" s="126">
        <f t="shared" ref="BS297" si="4598">K297/K312</f>
        <v>6.0560560560560563E-2</v>
      </c>
      <c r="BT297" s="127">
        <f t="shared" ref="BT297" si="4599">L297/L312</f>
        <v>4.2085006693440431E-2</v>
      </c>
      <c r="BU297" s="125">
        <f t="shared" ref="BU297" si="4600">M297/M312</f>
        <v>6.2936153612760615E-2</v>
      </c>
      <c r="BV297" s="129">
        <f t="shared" ref="BV297" si="4601">N297/N312</f>
        <v>5.5044476545274841E-2</v>
      </c>
      <c r="BW297" s="130">
        <f t="shared" ref="BW297" si="4602">O297/O312</f>
        <v>6.0218125875662755E-2</v>
      </c>
      <c r="BX297" s="125">
        <f t="shared" ref="BX297" si="4603">P297/P312</f>
        <v>5.1496296296296297E-2</v>
      </c>
      <c r="BY297" s="126">
        <f t="shared" ref="BY297" si="4604">Q297/Q312</f>
        <v>5.13725880246668E-2</v>
      </c>
      <c r="BZ297" s="127">
        <f t="shared" ref="BZ297" si="4605">R297/R312</f>
        <v>6.4630681818181823E-2</v>
      </c>
      <c r="CA297" s="128">
        <f t="shared" ref="CA297" si="4606">S297/S312</f>
        <v>5.187819901101761E-2</v>
      </c>
      <c r="CB297" s="125">
        <f t="shared" ref="CB297" si="4607">T297/T312</f>
        <v>4.9320524835988755E-2</v>
      </c>
      <c r="CC297" s="126">
        <f t="shared" ref="CC297" si="4608">U297/U312</f>
        <v>5.4032039098560955E-2</v>
      </c>
      <c r="CD297" s="127">
        <f t="shared" ref="CD297" si="4609">V297/V312</f>
        <v>4.4631020768890854E-2</v>
      </c>
      <c r="CE297" s="128">
        <f t="shared" ref="CE297" si="4610">W297/W312</f>
        <v>7.0061921658665552E-2</v>
      </c>
      <c r="CF297" s="125">
        <f t="shared" ref="CF297" si="4611">X297/X312</f>
        <v>4.3522722624452899E-2</v>
      </c>
      <c r="CG297" s="126">
        <f t="shared" ref="CG297" si="4612">Y297/Y312</f>
        <v>5.3863860572180206E-2</v>
      </c>
      <c r="CH297" s="127">
        <f t="shared" ref="CH297" si="4613">Z297/Z312</f>
        <v>5.1944754747638877E-2</v>
      </c>
      <c r="CI297" s="125">
        <f t="shared" ref="CI297" si="4614">AA297/AA312</f>
        <v>5.2288278302389531E-2</v>
      </c>
      <c r="CJ297" s="131">
        <f t="shared" ref="CJ297" si="4615">AB297/AB312</f>
        <v>5.585200546254615E-2</v>
      </c>
      <c r="CK297" s="132">
        <f t="shared" ref="CK297" si="4616">AC297/AC312</f>
        <v>5.3962168499096984E-2</v>
      </c>
    </row>
    <row r="298" spans="1:89" ht="14.1" thickBot="1">
      <c r="A298" s="142" t="s">
        <v>29</v>
      </c>
      <c r="B298" s="199">
        <v>3351</v>
      </c>
      <c r="C298" s="193">
        <v>1539</v>
      </c>
      <c r="D298" s="194">
        <v>1338</v>
      </c>
      <c r="E298" s="195">
        <v>826</v>
      </c>
      <c r="F298" s="192">
        <v>592</v>
      </c>
      <c r="G298" s="196">
        <v>415</v>
      </c>
      <c r="H298" s="194">
        <v>1790</v>
      </c>
      <c r="I298" s="195">
        <v>2034</v>
      </c>
      <c r="J298" s="192">
        <v>311</v>
      </c>
      <c r="K298" s="193">
        <v>453</v>
      </c>
      <c r="L298" s="194">
        <v>541</v>
      </c>
      <c r="M298" s="192">
        <v>1711</v>
      </c>
      <c r="N298" s="197">
        <v>1495</v>
      </c>
      <c r="O298" s="200">
        <v>2210</v>
      </c>
      <c r="P298" s="192">
        <v>973</v>
      </c>
      <c r="Q298" s="193">
        <v>1086</v>
      </c>
      <c r="R298" s="194">
        <v>1233</v>
      </c>
      <c r="S298" s="195">
        <v>1379</v>
      </c>
      <c r="T298" s="192">
        <v>507</v>
      </c>
      <c r="U298" s="196">
        <v>582</v>
      </c>
      <c r="V298" s="194">
        <v>1109</v>
      </c>
      <c r="W298" s="201">
        <v>2194</v>
      </c>
      <c r="X298" s="192">
        <v>1111</v>
      </c>
      <c r="Y298" s="196">
        <v>917</v>
      </c>
      <c r="Z298" s="194">
        <v>3450</v>
      </c>
      <c r="AA298" s="192">
        <v>2494</v>
      </c>
      <c r="AB298" s="168">
        <f t="shared" si="4452"/>
        <v>17801</v>
      </c>
      <c r="AC298" s="169">
        <f t="shared" si="4369"/>
        <v>17840</v>
      </c>
      <c r="AE298" s="246" t="str">
        <f>$AE$19</f>
        <v>-</v>
      </c>
      <c r="AF298" s="247">
        <f t="shared" si="4561"/>
        <v>0</v>
      </c>
      <c r="AG298" s="267">
        <f t="shared" si="4561"/>
        <v>0</v>
      </c>
      <c r="AH298" s="268">
        <f t="shared" si="4561"/>
        <v>0</v>
      </c>
      <c r="AI298" s="269">
        <f t="shared" si="4561"/>
        <v>0</v>
      </c>
      <c r="AJ298" s="270">
        <f t="shared" si="4561"/>
        <v>0</v>
      </c>
      <c r="AK298" s="271">
        <f t="shared" si="4561"/>
        <v>0</v>
      </c>
      <c r="AL298" s="268">
        <f t="shared" si="4561"/>
        <v>0</v>
      </c>
      <c r="AM298" s="269">
        <f t="shared" si="4561"/>
        <v>0</v>
      </c>
      <c r="AN298" s="270">
        <f t="shared" si="4561"/>
        <v>0</v>
      </c>
      <c r="AO298" s="271">
        <f t="shared" si="4561"/>
        <v>0</v>
      </c>
      <c r="AP298" s="268">
        <f t="shared" si="4562"/>
        <v>0</v>
      </c>
      <c r="AQ298" s="270">
        <f t="shared" si="4562"/>
        <v>0</v>
      </c>
      <c r="AR298" s="272">
        <f t="shared" si="4562"/>
        <v>0</v>
      </c>
      <c r="AS298" s="273">
        <f t="shared" si="4562"/>
        <v>0</v>
      </c>
      <c r="AT298" s="270">
        <f t="shared" si="4562"/>
        <v>0</v>
      </c>
      <c r="AU298" s="271">
        <f t="shared" si="4562"/>
        <v>0</v>
      </c>
      <c r="AV298" s="268">
        <f t="shared" si="4562"/>
        <v>0</v>
      </c>
      <c r="AW298" s="269">
        <f t="shared" si="4562"/>
        <v>0</v>
      </c>
      <c r="AX298" s="270">
        <f t="shared" si="4562"/>
        <v>0</v>
      </c>
      <c r="AY298" s="271">
        <f t="shared" si="4562"/>
        <v>0</v>
      </c>
      <c r="AZ298" s="268">
        <f t="shared" si="4562"/>
        <v>0</v>
      </c>
      <c r="BA298" s="269">
        <f t="shared" si="4562"/>
        <v>0</v>
      </c>
      <c r="BB298" s="270">
        <f t="shared" si="4562"/>
        <v>0</v>
      </c>
      <c r="BC298" s="271">
        <f t="shared" si="4562"/>
        <v>0</v>
      </c>
      <c r="BD298" s="268">
        <f t="shared" si="4562"/>
        <v>0</v>
      </c>
      <c r="BE298" s="270">
        <f t="shared" si="4562"/>
        <v>0</v>
      </c>
      <c r="BF298" s="266">
        <f>SUM(AF298,AH298,AJ298,AL298,AN298,AP298,AR298,AT298,AV298,AX298,AZ298,BB298,BD298)</f>
        <v>0</v>
      </c>
      <c r="BG298" s="16">
        <f>SUM(AG298,AI298,AK298,AM298,AO298,AQ298,AS298,AU298,AW298,AY298,BA298,BC298,BE298)</f>
        <v>0</v>
      </c>
      <c r="BI298" s="142" t="s">
        <v>29</v>
      </c>
      <c r="BJ298" s="125">
        <f>B298/B312</f>
        <v>5.788364540869205E-2</v>
      </c>
      <c r="BK298" s="126">
        <f t="shared" ref="BK298" si="4617">C298/C312</f>
        <v>4.3902439024390241E-2</v>
      </c>
      <c r="BL298" s="127">
        <f t="shared" ref="BL298" si="4618">D298/D312</f>
        <v>5.6882918119207551E-2</v>
      </c>
      <c r="BM298" s="128">
        <f t="shared" ref="BM298" si="4619">E298/E312</f>
        <v>4.3348202571503541E-2</v>
      </c>
      <c r="BN298" s="125">
        <f t="shared" ref="BN298" si="4620">F298/F312</f>
        <v>5.5649558187629254E-2</v>
      </c>
      <c r="BO298" s="126">
        <f t="shared" ref="BO298" si="4621">G298/G312</f>
        <v>5.3910106521174332E-2</v>
      </c>
      <c r="BP298" s="127">
        <f t="shared" ref="BP298" si="4622">H298/H312</f>
        <v>6.7006064235981128E-2</v>
      </c>
      <c r="BQ298" s="128">
        <f t="shared" ref="BQ298" si="4623">I298/I312</f>
        <v>4.9293555970239683E-2</v>
      </c>
      <c r="BR298" s="125">
        <f t="shared" ref="BR298" si="4624">J298/J312</f>
        <v>4.696466324373301E-2</v>
      </c>
      <c r="BS298" s="126">
        <f t="shared" ref="BS298" si="4625">K298/K312</f>
        <v>5.6681681681681681E-2</v>
      </c>
      <c r="BT298" s="127">
        <f t="shared" ref="BT298" si="4626">L298/L312</f>
        <v>4.5264390896921018E-2</v>
      </c>
      <c r="BU298" s="125">
        <f t="shared" ref="BU298" si="4627">M298/M312</f>
        <v>7.4162368341207582E-2</v>
      </c>
      <c r="BV298" s="129">
        <f t="shared" ref="BV298" si="4628">N298/N312</f>
        <v>5.6831141184520644E-2</v>
      </c>
      <c r="BW298" s="130">
        <f t="shared" ref="BW298" si="4629">O298/O312</f>
        <v>6.071261778522568E-2</v>
      </c>
      <c r="BX298" s="125">
        <f t="shared" ref="BX298" si="4630">P298/P312</f>
        <v>5.7659259259259257E-2</v>
      </c>
      <c r="BY298" s="126">
        <f t="shared" ref="BY298" si="4631">Q298/Q312</f>
        <v>5.4008354883628408E-2</v>
      </c>
      <c r="BZ298" s="127">
        <f t="shared" ref="BZ298" si="4632">R298/R312</f>
        <v>5.8380681818181818E-2</v>
      </c>
      <c r="CA298" s="128">
        <f t="shared" ref="CA298" si="4633">S298/S312</f>
        <v>5.9816083976750235E-2</v>
      </c>
      <c r="CB298" s="125">
        <f t="shared" ref="CB298" si="4634">T298/T312</f>
        <v>5.9395501405810687E-2</v>
      </c>
      <c r="CC298" s="126">
        <f t="shared" ref="CC298" si="4635">U298/U312</f>
        <v>5.2674450176486559E-2</v>
      </c>
      <c r="CD298" s="127">
        <f t="shared" ref="CD298" si="4636">V298/V312</f>
        <v>4.9005744586831643E-2</v>
      </c>
      <c r="CE298" s="128">
        <f t="shared" ref="CE298" si="4637">W298/W312</f>
        <v>7.6323662422597929E-2</v>
      </c>
      <c r="CF298" s="125">
        <f t="shared" ref="CF298" si="4638">X298/X312</f>
        <v>4.5445248905796209E-2</v>
      </c>
      <c r="CG298" s="126">
        <f t="shared" ref="CG298" si="4639">Y298/Y312</f>
        <v>6.0309108845774416E-2</v>
      </c>
      <c r="CH298" s="127">
        <f t="shared" ref="CH298" si="4640">Z298/Z312</f>
        <v>5.8393419315527571E-2</v>
      </c>
      <c r="CI298" s="125">
        <f t="shared" ref="CI298" si="4641">AA298/AA312</f>
        <v>5.3162236480293307E-2</v>
      </c>
      <c r="CJ298" s="131">
        <f t="shared" ref="CJ298" si="4642">AB298/AB312</f>
        <v>5.6272444489403675E-2</v>
      </c>
      <c r="CK298" s="132">
        <f t="shared" ref="CK298" si="4643">AC298/AC312</f>
        <v>5.652545863565793E-2</v>
      </c>
    </row>
    <row r="299" spans="1:89" ht="15" thickTop="1" thickBot="1">
      <c r="A299" s="133" t="s">
        <v>30</v>
      </c>
      <c r="B299" s="202">
        <v>2678</v>
      </c>
      <c r="C299" s="186">
        <v>1602</v>
      </c>
      <c r="D299" s="187">
        <v>1236</v>
      </c>
      <c r="E299" s="188">
        <v>1023</v>
      </c>
      <c r="F299" s="185">
        <v>706</v>
      </c>
      <c r="G299" s="189">
        <v>544</v>
      </c>
      <c r="H299" s="187">
        <v>1839</v>
      </c>
      <c r="I299" s="188">
        <v>2294</v>
      </c>
      <c r="J299" s="185">
        <v>411</v>
      </c>
      <c r="K299" s="186">
        <v>510</v>
      </c>
      <c r="L299" s="187">
        <v>666</v>
      </c>
      <c r="M299" s="185">
        <v>1322</v>
      </c>
      <c r="N299" s="190">
        <v>1432</v>
      </c>
      <c r="O299" s="203">
        <v>2290</v>
      </c>
      <c r="P299" s="185">
        <v>986</v>
      </c>
      <c r="Q299" s="186">
        <v>1084</v>
      </c>
      <c r="R299" s="187">
        <v>1298</v>
      </c>
      <c r="S299" s="188">
        <v>1379</v>
      </c>
      <c r="T299" s="185">
        <v>553</v>
      </c>
      <c r="U299" s="189">
        <v>607</v>
      </c>
      <c r="V299" s="187">
        <v>1492</v>
      </c>
      <c r="W299" s="204">
        <v>1713</v>
      </c>
      <c r="X299" s="185">
        <v>1426</v>
      </c>
      <c r="Y299" s="189">
        <v>801</v>
      </c>
      <c r="Z299" s="187">
        <v>3486</v>
      </c>
      <c r="AA299" s="185">
        <v>2916</v>
      </c>
      <c r="AB299" s="168">
        <f t="shared" si="4452"/>
        <v>18209</v>
      </c>
      <c r="AC299" s="169">
        <f t="shared" si="4369"/>
        <v>18085</v>
      </c>
      <c r="AE299" s="295" t="s">
        <v>42</v>
      </c>
      <c r="AF299" s="12">
        <f t="shared" ref="AF299:BG299" si="4644">SUM(AF296:AF298)</f>
        <v>5306</v>
      </c>
      <c r="AG299" s="1">
        <f t="shared" si="4644"/>
        <v>7712</v>
      </c>
      <c r="AH299" s="12">
        <f t="shared" si="4644"/>
        <v>3925</v>
      </c>
      <c r="AI299" s="1">
        <f t="shared" si="4644"/>
        <v>2723</v>
      </c>
      <c r="AJ299" s="12">
        <f t="shared" si="4644"/>
        <v>1978</v>
      </c>
      <c r="AK299" s="1">
        <f t="shared" si="4644"/>
        <v>948</v>
      </c>
      <c r="AL299" s="12">
        <f t="shared" si="4644"/>
        <v>4592</v>
      </c>
      <c r="AM299" s="1">
        <f t="shared" si="4644"/>
        <v>7230</v>
      </c>
      <c r="AN299" s="12">
        <f t="shared" si="4644"/>
        <v>1462</v>
      </c>
      <c r="AO299" s="1">
        <f t="shared" si="4644"/>
        <v>561</v>
      </c>
      <c r="AP299" s="12">
        <f t="shared" si="4644"/>
        <v>2923</v>
      </c>
      <c r="AQ299" s="1">
        <f t="shared" si="4644"/>
        <v>2136</v>
      </c>
      <c r="AR299" s="12">
        <f t="shared" si="4644"/>
        <v>4219</v>
      </c>
      <c r="AS299" s="1">
        <f t="shared" si="4644"/>
        <v>3929</v>
      </c>
      <c r="AT299" s="12">
        <f t="shared" si="4644"/>
        <v>2634</v>
      </c>
      <c r="AU299" s="1">
        <f t="shared" si="4644"/>
        <v>2639</v>
      </c>
      <c r="AV299" s="12">
        <f t="shared" si="4644"/>
        <v>2578</v>
      </c>
      <c r="AW299" s="1">
        <f t="shared" si="4644"/>
        <v>3576</v>
      </c>
      <c r="AX299" s="12">
        <f t="shared" si="4644"/>
        <v>1517</v>
      </c>
      <c r="AY299" s="1">
        <f t="shared" si="4644"/>
        <v>835</v>
      </c>
      <c r="AZ299" s="12">
        <f t="shared" si="4644"/>
        <v>2339</v>
      </c>
      <c r="BA299" s="1">
        <f t="shared" si="4644"/>
        <v>3033</v>
      </c>
      <c r="BB299" s="12">
        <f t="shared" si="4644"/>
        <v>4799</v>
      </c>
      <c r="BC299" s="1">
        <f t="shared" si="4644"/>
        <v>1544</v>
      </c>
      <c r="BD299" s="12">
        <f t="shared" si="4644"/>
        <v>9075</v>
      </c>
      <c r="BE299" s="1">
        <f t="shared" si="4644"/>
        <v>8296</v>
      </c>
      <c r="BF299" s="51">
        <f t="shared" si="4644"/>
        <v>47347</v>
      </c>
      <c r="BG299" s="47">
        <f t="shared" si="4644"/>
        <v>45162</v>
      </c>
      <c r="BI299" s="133" t="s">
        <v>30</v>
      </c>
      <c r="BJ299" s="125">
        <f>B299/B312</f>
        <v>4.6258550404200925E-2</v>
      </c>
      <c r="BK299" s="126">
        <f t="shared" ref="BK299" si="4645">C299/C312</f>
        <v>4.5699614890885754E-2</v>
      </c>
      <c r="BL299" s="127">
        <f t="shared" ref="BL299" si="4646">D299/D312</f>
        <v>5.2546552163931635E-2</v>
      </c>
      <c r="BM299" s="128">
        <f t="shared" ref="BM299" si="4647">E299/E312</f>
        <v>5.3686696405143008E-2</v>
      </c>
      <c r="BN299" s="125">
        <f t="shared" ref="BN299" si="4648">F299/F312</f>
        <v>6.6365858244030837E-2</v>
      </c>
      <c r="BO299" s="126">
        <f t="shared" ref="BO299" si="4649">G299/G312</f>
        <v>7.0667705897635755E-2</v>
      </c>
      <c r="BP299" s="127">
        <f t="shared" ref="BP299" si="4650">H299/H312</f>
        <v>6.8840308452496821E-2</v>
      </c>
      <c r="BQ299" s="128">
        <f t="shared" ref="BQ299" si="4651">I299/I312</f>
        <v>5.5594600489542692E-2</v>
      </c>
      <c r="BR299" s="125">
        <f t="shared" ref="BR299" si="4652">J299/J312</f>
        <v>6.2065841135608577E-2</v>
      </c>
      <c r="BS299" s="126">
        <f t="shared" ref="BS299" si="4653">K299/K312</f>
        <v>6.3813813813813819E-2</v>
      </c>
      <c r="BT299" s="127">
        <f t="shared" ref="BT299" si="4654">L299/L312</f>
        <v>5.5722891566265059E-2</v>
      </c>
      <c r="BU299" s="125">
        <f t="shared" ref="BU299" si="4655">M299/M312</f>
        <v>5.7301374019331629E-2</v>
      </c>
      <c r="BV299" s="129">
        <f t="shared" ref="BV299" si="4656">N299/N312</f>
        <v>5.4436250285106062E-2</v>
      </c>
      <c r="BW299" s="130">
        <f t="shared" ref="BW299" si="4657">O299/O312</f>
        <v>6.2910359605505339E-2</v>
      </c>
      <c r="BX299" s="125">
        <f t="shared" ref="BX299" si="4658">P299/P312</f>
        <v>5.842962962962963E-2</v>
      </c>
      <c r="BY299" s="126">
        <f t="shared" ref="BY299" si="4659">Q299/Q312</f>
        <v>5.3908891983290234E-2</v>
      </c>
      <c r="BZ299" s="127">
        <f t="shared" ref="BZ299" si="4660">R299/R312</f>
        <v>6.145833333333333E-2</v>
      </c>
      <c r="CA299" s="128">
        <f t="shared" ref="CA299" si="4661">S299/S312</f>
        <v>5.9816083976750235E-2</v>
      </c>
      <c r="CB299" s="125">
        <f t="shared" ref="CB299" si="4662">T299/T312</f>
        <v>6.4784442361761951E-2</v>
      </c>
      <c r="CC299" s="126">
        <f t="shared" ref="CC299" si="4663">U299/U312</f>
        <v>5.4937098379943886E-2</v>
      </c>
      <c r="CD299" s="127">
        <f t="shared" ref="CD299" si="4664">V299/V312</f>
        <v>6.5930181175430841E-2</v>
      </c>
      <c r="CE299" s="128">
        <f t="shared" ref="CE299" si="4665">W299/W312</f>
        <v>5.9590899603423085E-2</v>
      </c>
      <c r="CF299" s="125">
        <f t="shared" ref="CF299" si="4666">X299/X312</f>
        <v>5.8330265472246082E-2</v>
      </c>
      <c r="CG299" s="126">
        <f t="shared" ref="CG299" si="4667">Y299/Y312</f>
        <v>5.2680039460703716E-2</v>
      </c>
      <c r="CH299" s="127">
        <f t="shared" ref="CH299" si="4668">Z299/Z312</f>
        <v>5.9002741951863509E-2</v>
      </c>
      <c r="CI299" s="125">
        <f t="shared" ref="CI299" si="4669">AA299/AA312</f>
        <v>6.2157610896766358E-2</v>
      </c>
      <c r="CJ299" s="131">
        <f t="shared" ref="CJ299" si="4670">AB299/AB312</f>
        <v>5.7562212331192152E-2</v>
      </c>
      <c r="CK299" s="132">
        <f t="shared" ref="CK299" si="4671">AC299/AC312</f>
        <v>5.7301733151674535E-2</v>
      </c>
    </row>
    <row r="300" spans="1:89" ht="14.1" thickTop="1">
      <c r="A300" s="142" t="s">
        <v>31</v>
      </c>
      <c r="B300" s="199">
        <v>2247</v>
      </c>
      <c r="C300" s="193">
        <v>2177</v>
      </c>
      <c r="D300" s="194">
        <v>1262</v>
      </c>
      <c r="E300" s="195">
        <v>1125</v>
      </c>
      <c r="F300" s="192">
        <v>763</v>
      </c>
      <c r="G300" s="196">
        <v>430</v>
      </c>
      <c r="H300" s="194">
        <v>1997</v>
      </c>
      <c r="I300" s="195">
        <v>3073</v>
      </c>
      <c r="J300" s="192">
        <v>477</v>
      </c>
      <c r="K300" s="193">
        <v>420</v>
      </c>
      <c r="L300" s="194">
        <v>888</v>
      </c>
      <c r="M300" s="192">
        <v>1287</v>
      </c>
      <c r="N300" s="197">
        <v>1843</v>
      </c>
      <c r="O300" s="200">
        <v>1956</v>
      </c>
      <c r="P300" s="192">
        <v>1009</v>
      </c>
      <c r="Q300" s="193">
        <v>1180</v>
      </c>
      <c r="R300" s="194">
        <v>1229</v>
      </c>
      <c r="S300" s="195">
        <v>1570</v>
      </c>
      <c r="T300" s="192">
        <v>826</v>
      </c>
      <c r="U300" s="196">
        <v>477</v>
      </c>
      <c r="V300" s="194">
        <v>2105</v>
      </c>
      <c r="W300" s="201">
        <v>1312</v>
      </c>
      <c r="X300" s="192">
        <v>1715</v>
      </c>
      <c r="Y300" s="196">
        <v>696</v>
      </c>
      <c r="Z300" s="194">
        <v>3587</v>
      </c>
      <c r="AA300" s="192">
        <v>2981</v>
      </c>
      <c r="AB300" s="168">
        <f t="shared" si="4452"/>
        <v>19948</v>
      </c>
      <c r="AC300" s="169">
        <f t="shared" si="4369"/>
        <v>18684</v>
      </c>
      <c r="BI300" s="142" t="s">
        <v>31</v>
      </c>
      <c r="BJ300" s="125">
        <f>B300/B312</f>
        <v>3.881365300905134E-2</v>
      </c>
      <c r="BK300" s="126">
        <f t="shared" ref="BK300" si="4672">C300/C312</f>
        <v>6.2102410497789189E-2</v>
      </c>
      <c r="BL300" s="127">
        <f t="shared" ref="BL300" si="4673">D300/D312</f>
        <v>5.365190034860981E-2</v>
      </c>
      <c r="BM300" s="128">
        <f t="shared" ref="BM300" si="4674">E300/E312</f>
        <v>5.9039622146418266E-2</v>
      </c>
      <c r="BN300" s="125">
        <f t="shared" ref="BN300" si="4675">F300/F312</f>
        <v>7.1724008272231618E-2</v>
      </c>
      <c r="BO300" s="126">
        <f t="shared" ref="BO300" si="4676">G300/G312</f>
        <v>5.585866458820473E-2</v>
      </c>
      <c r="BP300" s="127">
        <f t="shared" ref="BP300" si="4677">H300/H312</f>
        <v>7.4754810211873926E-2</v>
      </c>
      <c r="BQ300" s="128">
        <f t="shared" ref="BQ300" si="4678">I300/I312</f>
        <v>7.4473499260839002E-2</v>
      </c>
      <c r="BR300" s="125">
        <f t="shared" ref="BR300" si="4679">J300/J312</f>
        <v>7.2032618544246446E-2</v>
      </c>
      <c r="BS300" s="126">
        <f t="shared" ref="BS300" si="4680">K300/K312</f>
        <v>5.2552552552552555E-2</v>
      </c>
      <c r="BT300" s="127">
        <f t="shared" ref="BT300" si="4681">L300/L312</f>
        <v>7.4297188755020074E-2</v>
      </c>
      <c r="BU300" s="125">
        <f t="shared" ref="BU300" si="4682">M300/M312</f>
        <v>5.5784317974946901E-2</v>
      </c>
      <c r="BV300" s="129">
        <f t="shared" ref="BV300" si="4683">N300/N312</f>
        <v>7.0060062343191662E-2</v>
      </c>
      <c r="BW300" s="130">
        <f t="shared" ref="BW300" si="4684">O300/O312</f>
        <v>5.3734787505837753E-2</v>
      </c>
      <c r="BX300" s="125">
        <f t="shared" ref="BX300" si="4685">P300/P312</f>
        <v>5.9792592592592592E-2</v>
      </c>
      <c r="BY300" s="126">
        <f t="shared" ref="BY300" si="4686">Q300/Q312</f>
        <v>5.8683111199522575E-2</v>
      </c>
      <c r="BZ300" s="127">
        <f t="shared" ref="BZ300" si="4687">R300/R312</f>
        <v>5.8191287878787877E-2</v>
      </c>
      <c r="CA300" s="128">
        <f t="shared" ref="CA300" si="4688">S300/S312</f>
        <v>6.8100980307105055E-2</v>
      </c>
      <c r="CB300" s="125">
        <f t="shared" ref="CB300" si="4689">T300/T312</f>
        <v>9.6766635426429243E-2</v>
      </c>
      <c r="CC300" s="126">
        <f t="shared" ref="CC300" si="4690">U300/U312</f>
        <v>4.3171327721965788E-2</v>
      </c>
      <c r="CD300" s="127">
        <f t="shared" ref="CD300" si="4691">V300/V312</f>
        <v>9.3018117543084408E-2</v>
      </c>
      <c r="CE300" s="128">
        <f t="shared" ref="CE300" si="4692">W300/W312</f>
        <v>4.5641132679329295E-2</v>
      </c>
      <c r="CF300" s="125">
        <f t="shared" ref="CF300" si="4693">X300/X312</f>
        <v>7.0151756861782627E-2</v>
      </c>
      <c r="CG300" s="126">
        <f t="shared" ref="CG300" si="4694">Y300/Y312</f>
        <v>4.5774416310424206E-2</v>
      </c>
      <c r="CH300" s="127">
        <f t="shared" ref="CH300" si="4695">Z300/Z312</f>
        <v>6.0712230459361569E-2</v>
      </c>
      <c r="CI300" s="125">
        <f t="shared" ref="CI300" si="4696">AA300/AA312</f>
        <v>6.3543154349540637E-2</v>
      </c>
      <c r="CJ300" s="131">
        <f t="shared" ref="CJ300" si="4697">AB300/AB312</f>
        <v>6.3059531637246466E-2</v>
      </c>
      <c r="CK300" s="132">
        <f t="shared" ref="CK300" si="4698">AC300/AC312</f>
        <v>5.9199645131649818E-2</v>
      </c>
    </row>
    <row r="301" spans="1:89">
      <c r="A301" s="133" t="s">
        <v>32</v>
      </c>
      <c r="B301" s="202">
        <v>2263</v>
      </c>
      <c r="C301" s="186">
        <v>2686</v>
      </c>
      <c r="D301" s="187">
        <v>1511</v>
      </c>
      <c r="E301" s="188">
        <v>1245</v>
      </c>
      <c r="F301" s="185">
        <v>920</v>
      </c>
      <c r="G301" s="189">
        <v>377</v>
      </c>
      <c r="H301" s="187">
        <v>2008</v>
      </c>
      <c r="I301" s="188">
        <v>2871</v>
      </c>
      <c r="J301" s="185">
        <v>606</v>
      </c>
      <c r="K301" s="186">
        <v>367</v>
      </c>
      <c r="L301" s="187">
        <v>1098</v>
      </c>
      <c r="M301" s="185">
        <v>1034</v>
      </c>
      <c r="N301" s="190">
        <v>2157</v>
      </c>
      <c r="O301" s="203">
        <v>1896</v>
      </c>
      <c r="P301" s="185">
        <v>1164</v>
      </c>
      <c r="Q301" s="186">
        <v>1134</v>
      </c>
      <c r="R301" s="187">
        <v>1280</v>
      </c>
      <c r="S301" s="188">
        <v>1629</v>
      </c>
      <c r="T301" s="185">
        <v>871</v>
      </c>
      <c r="U301" s="189">
        <v>428</v>
      </c>
      <c r="V301" s="187">
        <v>1973</v>
      </c>
      <c r="W301" s="204">
        <v>1246</v>
      </c>
      <c r="X301" s="185">
        <v>2455</v>
      </c>
      <c r="Y301" s="189">
        <v>640</v>
      </c>
      <c r="Z301" s="187">
        <v>4420</v>
      </c>
      <c r="AA301" s="185">
        <v>3240</v>
      </c>
      <c r="AB301" s="168">
        <f t="shared" si="4452"/>
        <v>22726</v>
      </c>
      <c r="AC301" s="169">
        <f t="shared" si="4369"/>
        <v>18793</v>
      </c>
      <c r="BI301" s="133" t="s">
        <v>32</v>
      </c>
      <c r="BJ301" s="125">
        <f>B301/B312</f>
        <v>3.9090029710495404E-2</v>
      </c>
      <c r="BK301" s="126">
        <f t="shared" ref="BK301" si="4699">C301/C312</f>
        <v>7.6622450435030673E-2</v>
      </c>
      <c r="BL301" s="127">
        <f t="shared" ref="BL301" si="4700">D301/D312</f>
        <v>6.4237734886489248E-2</v>
      </c>
      <c r="BM301" s="128">
        <f t="shared" ref="BM301" si="4701">E301/E312</f>
        <v>6.5337181842036213E-2</v>
      </c>
      <c r="BN301" s="125">
        <f t="shared" ref="BN301" si="4702">F301/F312</f>
        <v>8.6482421507802221E-2</v>
      </c>
      <c r="BO301" s="126">
        <f t="shared" ref="BO301" si="4703">G301/G312</f>
        <v>4.8973759418030657E-2</v>
      </c>
      <c r="BP301" s="127">
        <f t="shared" ref="BP301" si="4704">H301/H312</f>
        <v>7.516657932170398E-2</v>
      </c>
      <c r="BQ301" s="128">
        <f t="shared" ref="BQ301" si="4705">I301/I312</f>
        <v>6.9578072365072824E-2</v>
      </c>
      <c r="BR301" s="125">
        <f t="shared" ref="BR301" si="4706">J301/J312</f>
        <v>9.1513138024765933E-2</v>
      </c>
      <c r="BS301" s="126">
        <f t="shared" ref="BS301" si="4707">K301/K312</f>
        <v>4.592092092092092E-2</v>
      </c>
      <c r="BT301" s="127">
        <f t="shared" ref="BT301" si="4708">L301/L312</f>
        <v>9.1867469879518077E-2</v>
      </c>
      <c r="BU301" s="125">
        <f t="shared" ref="BU301" si="4709">M301/M312</f>
        <v>4.481816999696589E-2</v>
      </c>
      <c r="BV301" s="129">
        <f t="shared" ref="BV301" si="4710">N301/N312</f>
        <v>8.1996502699004034E-2</v>
      </c>
      <c r="BW301" s="130">
        <f t="shared" ref="BW301" si="4711">O301/O312</f>
        <v>5.2086481140628006E-2</v>
      </c>
      <c r="BX301" s="125">
        <f t="shared" ref="BX301" si="4712">P301/P312</f>
        <v>6.8977777777777777E-2</v>
      </c>
      <c r="BY301" s="126">
        <f t="shared" ref="BY301" si="4713">Q301/Q312</f>
        <v>5.6395464491744582E-2</v>
      </c>
      <c r="BZ301" s="127">
        <f t="shared" ref="BZ301" si="4714">R301/R312</f>
        <v>6.0606060606060608E-2</v>
      </c>
      <c r="CA301" s="128">
        <f t="shared" ref="CA301" si="4715">S301/S312</f>
        <v>7.066018912119372E-2</v>
      </c>
      <c r="CB301" s="125">
        <f t="shared" ref="CB301" si="4716">T301/T312</f>
        <v>0.10203842549203374</v>
      </c>
      <c r="CC301" s="126">
        <f t="shared" ref="CC301" si="4717">U301/U312</f>
        <v>3.8736537243189428E-2</v>
      </c>
      <c r="CD301" s="127">
        <f t="shared" ref="CD301" si="4718">V301/V312</f>
        <v>8.7185152452496681E-2</v>
      </c>
      <c r="CE301" s="128">
        <f t="shared" ref="CE301" si="4719">W301/W312</f>
        <v>4.3345161065887428E-2</v>
      </c>
      <c r="CF301" s="125">
        <f t="shared" ref="CF301" si="4720">X301/X312</f>
        <v>0.10042131958931566</v>
      </c>
      <c r="CG301" s="126">
        <f t="shared" ref="CG301" si="4721">Y301/Y312</f>
        <v>4.2091417296941797E-2</v>
      </c>
      <c r="CH301" s="127">
        <f t="shared" ref="CH301" si="4722">Z301/Z312</f>
        <v>7.4811279239023726E-2</v>
      </c>
      <c r="CI301" s="125">
        <f t="shared" ref="CI301" si="4723">AA301/AA312</f>
        <v>6.9064012107518169E-2</v>
      </c>
      <c r="CJ301" s="131">
        <f t="shared" ref="CJ301" si="4724">AB301/AB312</f>
        <v>7.1841333265894494E-2</v>
      </c>
      <c r="CK301" s="132">
        <f t="shared" ref="CK301" si="4725">AC301/AC312</f>
        <v>5.9545008079591899E-2</v>
      </c>
    </row>
    <row r="302" spans="1:89">
      <c r="A302" s="142" t="s">
        <v>33</v>
      </c>
      <c r="B302" s="199">
        <v>2510</v>
      </c>
      <c r="C302" s="193">
        <v>3576</v>
      </c>
      <c r="D302" s="194">
        <v>2171</v>
      </c>
      <c r="E302" s="195">
        <v>1220</v>
      </c>
      <c r="F302" s="192">
        <v>1121</v>
      </c>
      <c r="G302" s="196">
        <v>411</v>
      </c>
      <c r="H302" s="194">
        <v>2317</v>
      </c>
      <c r="I302" s="195">
        <v>3517</v>
      </c>
      <c r="J302" s="192">
        <v>758</v>
      </c>
      <c r="K302" s="193">
        <v>316</v>
      </c>
      <c r="L302" s="194">
        <v>1550</v>
      </c>
      <c r="M302" s="192">
        <v>1213</v>
      </c>
      <c r="N302" s="197">
        <v>2117</v>
      </c>
      <c r="O302" s="200">
        <v>2015</v>
      </c>
      <c r="P302" s="192">
        <v>1388</v>
      </c>
      <c r="Q302" s="193">
        <v>1193</v>
      </c>
      <c r="R302" s="194">
        <v>1345</v>
      </c>
      <c r="S302" s="195">
        <v>1666</v>
      </c>
      <c r="T302" s="192">
        <v>658</v>
      </c>
      <c r="U302" s="196">
        <v>389</v>
      </c>
      <c r="V302" s="194">
        <v>1371</v>
      </c>
      <c r="W302" s="201">
        <v>1515</v>
      </c>
      <c r="X302" s="192">
        <v>2407</v>
      </c>
      <c r="Y302" s="196">
        <v>719</v>
      </c>
      <c r="Z302" s="194">
        <v>4557</v>
      </c>
      <c r="AA302" s="192">
        <v>4075</v>
      </c>
      <c r="AB302" s="168">
        <f t="shared" si="4452"/>
        <v>24270</v>
      </c>
      <c r="AC302" s="169">
        <f t="shared" si="4369"/>
        <v>21825</v>
      </c>
      <c r="BI302" s="142" t="s">
        <v>33</v>
      </c>
      <c r="BJ302" s="125">
        <f>B302/B312</f>
        <v>4.3356595039038208E-2</v>
      </c>
      <c r="BK302" s="126">
        <f t="shared" ref="BK302" si="4726">C302/C312</f>
        <v>0.10201112537441163</v>
      </c>
      <c r="BL302" s="127">
        <f t="shared" ref="BL302" si="4727">D302/D312</f>
        <v>9.2296573420627498E-2</v>
      </c>
      <c r="BM302" s="128">
        <f t="shared" ref="BM302" si="4728">E302/E312</f>
        <v>6.4025190238782476E-2</v>
      </c>
      <c r="BN302" s="125">
        <f t="shared" ref="BN302" si="4729">F302/F312</f>
        <v>0.10537695055461553</v>
      </c>
      <c r="BO302" s="126">
        <f t="shared" ref="BO302" si="4730">G302/G312</f>
        <v>5.3390491036632889E-2</v>
      </c>
      <c r="BP302" s="127">
        <f t="shared" ref="BP302" si="4731">H302/H312</f>
        <v>8.6733547952384513E-2</v>
      </c>
      <c r="BQ302" s="128">
        <f t="shared" ref="BQ302" si="4732">I302/I312</f>
        <v>8.5233744516879525E-2</v>
      </c>
      <c r="BR302" s="125">
        <f t="shared" ref="BR302" si="4733">J302/J312</f>
        <v>0.11446692842041679</v>
      </c>
      <c r="BS302" s="126">
        <f t="shared" ref="BS302" si="4734">K302/K312</f>
        <v>3.9539539539539537E-2</v>
      </c>
      <c r="BT302" s="127">
        <f t="shared" ref="BT302" si="4735">L302/L312</f>
        <v>0.12968540829986613</v>
      </c>
      <c r="BU302" s="125">
        <f t="shared" ref="BU302" si="4736">M302/M312</f>
        <v>5.2576828052533484E-2</v>
      </c>
      <c r="BV302" s="129">
        <f t="shared" ref="BV302" si="4737">N302/N312</f>
        <v>8.0475937048582066E-2</v>
      </c>
      <c r="BW302" s="130">
        <f t="shared" ref="BW302" si="4738">O302/O312</f>
        <v>5.5355622098294005E-2</v>
      </c>
      <c r="BX302" s="125">
        <f t="shared" ref="BX302" si="4739">P302/P312</f>
        <v>8.2251851851851854E-2</v>
      </c>
      <c r="BY302" s="126">
        <f t="shared" ref="BY302" si="4740">Q302/Q312</f>
        <v>5.9329620051720711E-2</v>
      </c>
      <c r="BZ302" s="127">
        <f t="shared" ref="BZ302" si="4741">R302/R312</f>
        <v>6.3683712121212127E-2</v>
      </c>
      <c r="CA302" s="128">
        <f t="shared" ref="CA302" si="4742">S302/S312</f>
        <v>7.2265116682571351E-2</v>
      </c>
      <c r="CB302" s="125">
        <f t="shared" ref="CB302" si="4743">T302/T312</f>
        <v>7.7085285848172452E-2</v>
      </c>
      <c r="CC302" s="126">
        <f t="shared" ref="CC302" si="4744">U302/U312</f>
        <v>3.5206806045795999E-2</v>
      </c>
      <c r="CD302" s="127">
        <f t="shared" ref="CD302" si="4745">V302/V312</f>
        <v>6.0583296509058769E-2</v>
      </c>
      <c r="CE302" s="128">
        <f t="shared" ref="CE302" si="4746">W302/W312</f>
        <v>5.2702984763097475E-2</v>
      </c>
      <c r="CF302" s="125">
        <f t="shared" ref="CF302" si="4747">X302/X312</f>
        <v>9.8457888493475684E-2</v>
      </c>
      <c r="CG302" s="126">
        <f t="shared" ref="CG302" si="4748">Y302/Y312</f>
        <v>4.7287076619533047E-2</v>
      </c>
      <c r="CH302" s="127">
        <f t="shared" ref="CH302" si="4749">Z302/Z312</f>
        <v>7.713009038285773E-2</v>
      </c>
      <c r="CI302" s="125">
        <f t="shared" ref="CI302" si="4750">AA302/AA312</f>
        <v>8.6862916462387821E-2</v>
      </c>
      <c r="CJ302" s="131">
        <f t="shared" ref="CJ302" si="4751">AB302/AB312</f>
        <v>7.6722219412270504E-2</v>
      </c>
      <c r="CK302" s="132">
        <f t="shared" ref="CK302" si="4752">AC302/AC312</f>
        <v>6.9151801273723904E-2</v>
      </c>
    </row>
    <row r="303" spans="1:89">
      <c r="A303" s="133" t="s">
        <v>34</v>
      </c>
      <c r="B303" s="202">
        <v>2796</v>
      </c>
      <c r="C303" s="186">
        <v>4136</v>
      </c>
      <c r="D303" s="187">
        <v>1754</v>
      </c>
      <c r="E303" s="188">
        <v>1503</v>
      </c>
      <c r="F303" s="185">
        <v>857</v>
      </c>
      <c r="G303" s="189">
        <v>537</v>
      </c>
      <c r="H303" s="187">
        <v>2275</v>
      </c>
      <c r="I303" s="188">
        <v>3713</v>
      </c>
      <c r="J303" s="185">
        <v>704</v>
      </c>
      <c r="K303" s="186">
        <v>245</v>
      </c>
      <c r="L303" s="187">
        <v>1373</v>
      </c>
      <c r="M303" s="185">
        <v>923</v>
      </c>
      <c r="N303" s="190">
        <v>2102</v>
      </c>
      <c r="O303" s="203">
        <v>1914</v>
      </c>
      <c r="P303" s="185">
        <v>1246</v>
      </c>
      <c r="Q303" s="186">
        <v>1446</v>
      </c>
      <c r="R303" s="187">
        <v>1233</v>
      </c>
      <c r="S303" s="188">
        <v>1910</v>
      </c>
      <c r="T303" s="185">
        <v>859</v>
      </c>
      <c r="U303" s="189">
        <v>446</v>
      </c>
      <c r="V303" s="187">
        <v>968</v>
      </c>
      <c r="W303" s="204">
        <v>1518</v>
      </c>
      <c r="X303" s="185">
        <v>2392</v>
      </c>
      <c r="Y303" s="189">
        <v>825</v>
      </c>
      <c r="Z303" s="187">
        <v>4518</v>
      </c>
      <c r="AA303" s="185">
        <v>4221</v>
      </c>
      <c r="AB303" s="168">
        <f t="shared" si="4452"/>
        <v>23077</v>
      </c>
      <c r="AC303" s="169">
        <f t="shared" si="4369"/>
        <v>23337</v>
      </c>
      <c r="BI303" s="133" t="s">
        <v>34</v>
      </c>
      <c r="BJ303" s="125">
        <f>B303/B312</f>
        <v>4.8296828577350931E-2</v>
      </c>
      <c r="BK303" s="126">
        <f t="shared" ref="BK303" si="4753">C303/C312</f>
        <v>0.11798602196548282</v>
      </c>
      <c r="BL303" s="127">
        <f t="shared" ref="BL303" si="4754">D303/D312</f>
        <v>7.4568489074058331E-2</v>
      </c>
      <c r="BM303" s="128">
        <f t="shared" ref="BM303" si="4755">E303/E312</f>
        <v>7.8876935187614794E-2</v>
      </c>
      <c r="BN303" s="125">
        <f t="shared" ref="BN303" si="4756">F303/F312</f>
        <v>8.0560255687159243E-2</v>
      </c>
      <c r="BO303" s="126">
        <f t="shared" ref="BO303" si="4757">G303/G312</f>
        <v>6.9758378799688228E-2</v>
      </c>
      <c r="BP303" s="127">
        <f t="shared" ref="BP303" si="4758">H303/H312</f>
        <v>8.5161338623942498E-2</v>
      </c>
      <c r="BQ303" s="128">
        <f t="shared" ref="BQ303" si="4759">I303/I312</f>
        <v>8.9983762692969482E-2</v>
      </c>
      <c r="BR303" s="125">
        <f t="shared" ref="BR303" si="4760">J303/J312</f>
        <v>0.10631229235880399</v>
      </c>
      <c r="BS303" s="126">
        <f t="shared" ref="BS303" si="4761">K303/K312</f>
        <v>3.0655655655655655E-2</v>
      </c>
      <c r="BT303" s="127">
        <f t="shared" ref="BT303" si="4762">L303/L312</f>
        <v>0.11487617135207497</v>
      </c>
      <c r="BU303" s="125">
        <f t="shared" ref="BU303" si="4763">M303/M312</f>
        <v>4.0006935113345757E-2</v>
      </c>
      <c r="BV303" s="129">
        <f t="shared" ref="BV303" si="4764">N303/N312</f>
        <v>7.9905724929673835E-2</v>
      </c>
      <c r="BW303" s="130">
        <f t="shared" ref="BW303" si="4765">O303/O312</f>
        <v>5.2580973050190931E-2</v>
      </c>
      <c r="BX303" s="125">
        <f t="shared" ref="BX303" si="4766">P303/P312</f>
        <v>7.3837037037037034E-2</v>
      </c>
      <c r="BY303" s="126">
        <f t="shared" ref="BY303" si="4767">Q303/Q312</f>
        <v>7.1911676944499708E-2</v>
      </c>
      <c r="BZ303" s="127">
        <f t="shared" ref="BZ303" si="4768">R303/R312</f>
        <v>5.8380681818181818E-2</v>
      </c>
      <c r="CA303" s="128">
        <f t="shared" ref="CA303" si="4769">S303/S312</f>
        <v>8.2848963303548184E-2</v>
      </c>
      <c r="CB303" s="125">
        <f t="shared" ref="CB303" si="4770">T303/T312</f>
        <v>0.10063261480787254</v>
      </c>
      <c r="CC303" s="126">
        <f t="shared" ref="CC303" si="4771">U303/U312</f>
        <v>4.0365643949678703E-2</v>
      </c>
      <c r="CD303" s="127">
        <f t="shared" ref="CD303" si="4772">V303/V312</f>
        <v>4.2775077330976581E-2</v>
      </c>
      <c r="CE303" s="128">
        <f t="shared" ref="CE303" si="4773">W303/W312</f>
        <v>5.2807347109163016E-2</v>
      </c>
      <c r="CF303" s="125">
        <f t="shared" ref="CF303" si="4774">X303/X312</f>
        <v>9.7844316276025689E-2</v>
      </c>
      <c r="CG303" s="126">
        <f t="shared" ref="CG303" si="4775">Y303/Y312</f>
        <v>5.4258467609339035E-2</v>
      </c>
      <c r="CH303" s="127">
        <f t="shared" ref="CH303" si="4776">Z303/Z312</f>
        <v>7.6469990860160458E-2</v>
      </c>
      <c r="CI303" s="125">
        <f t="shared" ref="CI303" si="4777">AA303/AA312</f>
        <v>8.9975060217850067E-2</v>
      </c>
      <c r="CJ303" s="131">
        <f t="shared" ref="CJ303" si="4778">AB303/AB312</f>
        <v>7.2950912953315461E-2</v>
      </c>
      <c r="CK303" s="132">
        <f t="shared" ref="CK303" si="4779">AC303/AC312</f>
        <v>7.3942524001140653E-2</v>
      </c>
    </row>
    <row r="304" spans="1:89">
      <c r="A304" s="142" t="s">
        <v>35</v>
      </c>
      <c r="B304" s="199">
        <v>2609</v>
      </c>
      <c r="C304" s="193">
        <v>4240</v>
      </c>
      <c r="D304" s="194">
        <v>1356</v>
      </c>
      <c r="E304" s="195">
        <v>1714</v>
      </c>
      <c r="F304" s="192">
        <v>548</v>
      </c>
      <c r="G304" s="196">
        <v>477</v>
      </c>
      <c r="H304" s="194">
        <v>2057</v>
      </c>
      <c r="I304" s="195">
        <v>3977</v>
      </c>
      <c r="J304" s="192">
        <v>450</v>
      </c>
      <c r="K304" s="193">
        <v>270</v>
      </c>
      <c r="L304" s="194">
        <v>1386</v>
      </c>
      <c r="M304" s="192">
        <v>981</v>
      </c>
      <c r="N304" s="197">
        <v>2242</v>
      </c>
      <c r="O304" s="200">
        <v>2378</v>
      </c>
      <c r="P304" s="192">
        <v>1194</v>
      </c>
      <c r="Q304" s="193">
        <v>1595</v>
      </c>
      <c r="R304" s="194">
        <v>1232</v>
      </c>
      <c r="S304" s="195">
        <v>1909</v>
      </c>
      <c r="T304" s="192">
        <v>765</v>
      </c>
      <c r="U304" s="196">
        <v>400</v>
      </c>
      <c r="V304" s="194">
        <v>1960</v>
      </c>
      <c r="W304" s="201">
        <v>1625</v>
      </c>
      <c r="X304" s="192">
        <v>2221</v>
      </c>
      <c r="Y304" s="196">
        <v>695</v>
      </c>
      <c r="Z304" s="194">
        <v>3847</v>
      </c>
      <c r="AA304" s="192">
        <v>4611</v>
      </c>
      <c r="AB304" s="168">
        <f t="shared" si="4452"/>
        <v>21867</v>
      </c>
      <c r="AC304" s="169">
        <f t="shared" si="4369"/>
        <v>24872</v>
      </c>
      <c r="BI304" s="142" t="s">
        <v>35</v>
      </c>
      <c r="BJ304" s="125">
        <f>B304/B312</f>
        <v>4.5066675879223382E-2</v>
      </c>
      <c r="BK304" s="126">
        <f t="shared" ref="BK304" si="4780">C304/C312</f>
        <v>0.12095278847525318</v>
      </c>
      <c r="BL304" s="127">
        <f t="shared" ref="BL304" si="4781">D304/D312</f>
        <v>5.7648159170138595E-2</v>
      </c>
      <c r="BM304" s="128">
        <f t="shared" ref="BM304" si="4782">E304/E312</f>
        <v>8.9950144319076358E-2</v>
      </c>
      <c r="BN304" s="125">
        <f t="shared" ref="BN304" si="4783">F304/F312</f>
        <v>5.151344237638654E-2</v>
      </c>
      <c r="BO304" s="126">
        <f t="shared" ref="BO304" si="4784">G304/G312</f>
        <v>6.1964146531566643E-2</v>
      </c>
      <c r="BP304" s="127">
        <f t="shared" ref="BP304" si="4785">H304/H312</f>
        <v>7.7000823538219659E-2</v>
      </c>
      <c r="BQ304" s="128">
        <f t="shared" ref="BQ304" si="4786">I304/I312</f>
        <v>9.6381746358723305E-2</v>
      </c>
      <c r="BR304" s="125">
        <f t="shared" ref="BR304" si="4787">J304/J312</f>
        <v>6.7955300513440051E-2</v>
      </c>
      <c r="BS304" s="126">
        <f t="shared" ref="BS304" si="4788">K304/K312</f>
        <v>3.3783783783783786E-2</v>
      </c>
      <c r="BT304" s="127">
        <f t="shared" ref="BT304" si="4789">L304/L312</f>
        <v>0.11596385542168675</v>
      </c>
      <c r="BU304" s="125">
        <f t="shared" ref="BU304" si="4790">M304/M312</f>
        <v>4.2520913701183306E-2</v>
      </c>
      <c r="BV304" s="129">
        <f t="shared" ref="BV304" si="4791">N304/N312</f>
        <v>8.5227704706150695E-2</v>
      </c>
      <c r="BW304" s="130">
        <f t="shared" ref="BW304" si="4792">O304/O312</f>
        <v>6.5327875607812974E-2</v>
      </c>
      <c r="BX304" s="125">
        <f t="shared" ref="BX304" si="4793">P304/P312</f>
        <v>7.0755555555555558E-2</v>
      </c>
      <c r="BY304" s="126">
        <f t="shared" ref="BY304" si="4794">Q304/Q312</f>
        <v>7.932166301969365E-2</v>
      </c>
      <c r="BZ304" s="127">
        <f t="shared" ref="BZ304" si="4795">R304/R312</f>
        <v>5.8333333333333334E-2</v>
      </c>
      <c r="CA304" s="128">
        <f t="shared" ref="CA304" si="4796">S304/S312</f>
        <v>8.2805586882970419E-2</v>
      </c>
      <c r="CB304" s="125">
        <f t="shared" ref="CB304" si="4797">T304/T312</f>
        <v>8.9620431115276469E-2</v>
      </c>
      <c r="CC304" s="126">
        <f t="shared" ref="CC304" si="4798">U304/U312</f>
        <v>3.6202371255317223E-2</v>
      </c>
      <c r="CD304" s="127">
        <f t="shared" ref="CD304" si="4799">V304/V312</f>
        <v>8.6610693769332739E-2</v>
      </c>
      <c r="CE304" s="128">
        <f t="shared" ref="CE304" si="4800">W304/W312</f>
        <v>5.6529604118833926E-2</v>
      </c>
      <c r="CF304" s="125">
        <f t="shared" ref="CF304" si="4801">X304/X312</f>
        <v>9.084959299709576E-2</v>
      </c>
      <c r="CG304" s="126">
        <f t="shared" ref="CG304" si="4802">Y304/Y312</f>
        <v>4.5708648470897728E-2</v>
      </c>
      <c r="CH304" s="127">
        <f t="shared" ref="CH304" si="4803">Z304/Z312</f>
        <v>6.5112893944010014E-2</v>
      </c>
      <c r="CI304" s="125">
        <f t="shared" ref="CI304" si="4804">AA304/AA312</f>
        <v>9.8288320934495771E-2</v>
      </c>
      <c r="CJ304" s="131">
        <f t="shared" ref="CJ304" si="4805">AB304/AB312</f>
        <v>6.9125866167619246E-2</v>
      </c>
      <c r="CK304" s="132">
        <f t="shared" ref="CK304" si="4806">AC304/AC312</f>
        <v>7.8806121479040592E-2</v>
      </c>
    </row>
    <row r="305" spans="1:89">
      <c r="A305" s="133" t="s">
        <v>36</v>
      </c>
      <c r="B305" s="202">
        <v>2264</v>
      </c>
      <c r="C305" s="186">
        <v>3160</v>
      </c>
      <c r="D305" s="187">
        <v>906</v>
      </c>
      <c r="E305" s="188">
        <v>1764</v>
      </c>
      <c r="F305" s="185">
        <v>340</v>
      </c>
      <c r="G305" s="189">
        <v>548</v>
      </c>
      <c r="H305" s="187">
        <v>1642</v>
      </c>
      <c r="I305" s="188">
        <v>3731</v>
      </c>
      <c r="J305" s="185">
        <v>331</v>
      </c>
      <c r="K305" s="186">
        <v>221</v>
      </c>
      <c r="L305" s="187">
        <v>846</v>
      </c>
      <c r="M305" s="185">
        <v>958</v>
      </c>
      <c r="N305" s="190">
        <v>1551</v>
      </c>
      <c r="O305" s="203">
        <v>2058</v>
      </c>
      <c r="P305" s="185">
        <v>837</v>
      </c>
      <c r="Q305" s="186">
        <v>1460</v>
      </c>
      <c r="R305" s="187">
        <v>1153</v>
      </c>
      <c r="S305" s="188">
        <v>1564</v>
      </c>
      <c r="T305" s="185">
        <v>603</v>
      </c>
      <c r="U305" s="189">
        <v>356</v>
      </c>
      <c r="V305" s="187">
        <v>2782</v>
      </c>
      <c r="W305" s="204">
        <v>1370</v>
      </c>
      <c r="X305" s="185">
        <v>1704</v>
      </c>
      <c r="Y305" s="189">
        <v>836</v>
      </c>
      <c r="Z305" s="187">
        <v>3132</v>
      </c>
      <c r="AA305" s="185">
        <v>3474</v>
      </c>
      <c r="AB305" s="168">
        <f t="shared" si="4452"/>
        <v>18091</v>
      </c>
      <c r="AC305" s="169">
        <f t="shared" si="4369"/>
        <v>21500</v>
      </c>
      <c r="BI305" s="133" t="s">
        <v>36</v>
      </c>
      <c r="BJ305" s="125">
        <f>B305/B312</f>
        <v>3.910730325433566E-2</v>
      </c>
      <c r="BK305" s="126">
        <f t="shared" ref="BK305" si="4807">C305/C312</f>
        <v>9.0144059335330193E-2</v>
      </c>
      <c r="BL305" s="127">
        <f t="shared" ref="BL305" si="4808">D305/D312</f>
        <v>3.851713289686251E-2</v>
      </c>
      <c r="BM305" s="128">
        <f t="shared" ref="BM305" si="4809">E305/E312</f>
        <v>9.2574127525583833E-2</v>
      </c>
      <c r="BN305" s="125">
        <f t="shared" ref="BN305" si="4810">F305/F312</f>
        <v>3.1960894905057338E-2</v>
      </c>
      <c r="BO305" s="126">
        <f t="shared" ref="BO305" si="4811">G305/G312</f>
        <v>7.1187321382177191E-2</v>
      </c>
      <c r="BP305" s="127">
        <f t="shared" ref="BP305" si="4812">H305/H312</f>
        <v>6.1465898030994982E-2</v>
      </c>
      <c r="BQ305" s="128">
        <f t="shared" ref="BQ305" si="4813">I305/I312</f>
        <v>9.0419988851998159E-2</v>
      </c>
      <c r="BR305" s="125">
        <f t="shared" ref="BR305" si="4814">J305/J312</f>
        <v>4.9984898822108124E-2</v>
      </c>
      <c r="BS305" s="126">
        <f t="shared" ref="BS305" si="4815">K305/K312</f>
        <v>2.7652652652652654E-2</v>
      </c>
      <c r="BT305" s="127">
        <f t="shared" ref="BT305" si="4816">L305/L312</f>
        <v>7.0783132530120488E-2</v>
      </c>
      <c r="BU305" s="125">
        <f t="shared" ref="BU305" si="4817">M305/M312</f>
        <v>4.1523991157730485E-2</v>
      </c>
      <c r="BV305" s="129">
        <f t="shared" ref="BV305" si="4818">N305/N312</f>
        <v>5.8959933095111383E-2</v>
      </c>
      <c r="BW305" s="130">
        <f t="shared" ref="BW305" si="4819">O305/O312</f>
        <v>5.6536908326694321E-2</v>
      </c>
      <c r="BX305" s="125">
        <f t="shared" ref="BX305" si="4820">P305/P312</f>
        <v>4.9599999999999998E-2</v>
      </c>
      <c r="BY305" s="126">
        <f t="shared" ref="BY305" si="4821">Q305/Q312</f>
        <v>7.2607917246866924E-2</v>
      </c>
      <c r="BZ305" s="127">
        <f t="shared" ref="BZ305" si="4822">R305/R312</f>
        <v>5.4592803030303033E-2</v>
      </c>
      <c r="CA305" s="128">
        <f t="shared" ref="CA305" si="4823">S305/S312</f>
        <v>6.7840721783638411E-2</v>
      </c>
      <c r="CB305" s="125">
        <f t="shared" ref="CB305" si="4824">T305/T312</f>
        <v>7.0641986879100283E-2</v>
      </c>
      <c r="CC305" s="126">
        <f t="shared" ref="CC305" si="4825">U305/U312</f>
        <v>3.2220110417232328E-2</v>
      </c>
      <c r="CD305" s="127">
        <f t="shared" ref="CD305" si="4826">V305/V312</f>
        <v>0.12293415819708352</v>
      </c>
      <c r="CE305" s="128">
        <f t="shared" ref="CE305" si="4827">W305/W312</f>
        <v>4.7658804703263065E-2</v>
      </c>
      <c r="CF305" s="125">
        <f t="shared" ref="CF305" si="4828">X305/X312</f>
        <v>6.9701803902319309E-2</v>
      </c>
      <c r="CG305" s="126">
        <f t="shared" ref="CG305" si="4829">Y305/Y312</f>
        <v>5.4981913844130217E-2</v>
      </c>
      <c r="CH305" s="127">
        <f t="shared" ref="CH305" si="4830">Z305/Z312</f>
        <v>5.3011069361226772E-2</v>
      </c>
      <c r="CI305" s="125">
        <f t="shared" ref="CI305" si="4831">AA305/AA312</f>
        <v>7.4051968537505591E-2</v>
      </c>
      <c r="CJ305" s="131">
        <f t="shared" ref="CJ305" si="4832">AB305/AB312</f>
        <v>5.7189191239694501E-2</v>
      </c>
      <c r="CK305" s="132">
        <f t="shared" ref="CK305" si="4833">AC305/AC312</f>
        <v>6.8122049364722284E-2</v>
      </c>
    </row>
    <row r="306" spans="1:89">
      <c r="A306" s="142" t="s">
        <v>37</v>
      </c>
      <c r="B306" s="199">
        <v>250</v>
      </c>
      <c r="C306" s="193">
        <v>3014</v>
      </c>
      <c r="D306" s="194">
        <v>205</v>
      </c>
      <c r="E306" s="195">
        <v>1204</v>
      </c>
      <c r="F306" s="192">
        <v>89</v>
      </c>
      <c r="G306" s="196">
        <v>463</v>
      </c>
      <c r="H306" s="194">
        <v>508</v>
      </c>
      <c r="I306" s="195">
        <v>2615</v>
      </c>
      <c r="J306" s="192">
        <v>165</v>
      </c>
      <c r="K306" s="193">
        <v>149</v>
      </c>
      <c r="L306" s="194">
        <v>432</v>
      </c>
      <c r="M306" s="192">
        <v>531</v>
      </c>
      <c r="N306" s="197">
        <v>853</v>
      </c>
      <c r="O306" s="200">
        <v>1438</v>
      </c>
      <c r="P306" s="192">
        <v>595</v>
      </c>
      <c r="Q306" s="193">
        <v>1142</v>
      </c>
      <c r="R306" s="194">
        <v>765</v>
      </c>
      <c r="S306" s="195">
        <v>938</v>
      </c>
      <c r="T306" s="192">
        <v>472</v>
      </c>
      <c r="U306" s="196">
        <v>296</v>
      </c>
      <c r="V306" s="194">
        <v>2356</v>
      </c>
      <c r="W306" s="201">
        <v>969</v>
      </c>
      <c r="X306" s="192">
        <v>1041</v>
      </c>
      <c r="Y306" s="196">
        <v>574</v>
      </c>
      <c r="Z306" s="194">
        <v>2074</v>
      </c>
      <c r="AA306" s="192">
        <v>2717</v>
      </c>
      <c r="AB306" s="168">
        <f t="shared" si="4452"/>
        <v>9805</v>
      </c>
      <c r="AC306" s="169">
        <f t="shared" si="4369"/>
        <v>16050</v>
      </c>
      <c r="BI306" s="142" t="s">
        <v>37</v>
      </c>
      <c r="BJ306" s="125">
        <f>B306/B312</f>
        <v>4.3183859600635669E-3</v>
      </c>
      <c r="BK306" s="126">
        <f t="shared" ref="BK306" si="4834">C306/C312</f>
        <v>8.59791755812295E-2</v>
      </c>
      <c r="BL306" s="127">
        <f t="shared" ref="BL306" si="4835">D306/D312</f>
        <v>8.7152453022702157E-3</v>
      </c>
      <c r="BM306" s="128">
        <f t="shared" ref="BM306" si="4836">E306/E312</f>
        <v>6.3185515612700083E-2</v>
      </c>
      <c r="BN306" s="125">
        <f t="shared" ref="BN306" si="4837">F306/F312</f>
        <v>8.3662342545591274E-3</v>
      </c>
      <c r="BO306" s="126">
        <f t="shared" ref="BO306" si="4838">G306/G312</f>
        <v>6.0145492335671603E-2</v>
      </c>
      <c r="BP306" s="127">
        <f t="shared" ref="BP306" si="4839">H306/H312</f>
        <v>1.9016246163060569E-2</v>
      </c>
      <c r="BQ306" s="128">
        <f t="shared" ref="BQ306" si="4840">I306/I312</f>
        <v>6.3373966992220629E-2</v>
      </c>
      <c r="BR306" s="125">
        <f t="shared" ref="BR306" si="4841">J306/J312</f>
        <v>2.4916943521594685E-2</v>
      </c>
      <c r="BS306" s="126">
        <f t="shared" ref="BS306" si="4842">K306/K312</f>
        <v>1.8643643643643643E-2</v>
      </c>
      <c r="BT306" s="127">
        <f t="shared" ref="BT306" si="4843">L306/L312</f>
        <v>3.614457831325301E-2</v>
      </c>
      <c r="BU306" s="125">
        <f t="shared" ref="BU306" si="4844">M306/M312</f>
        <v>2.3015907416236835E-2</v>
      </c>
      <c r="BV306" s="129">
        <f t="shared" ref="BV306" si="4845">N306/N312</f>
        <v>3.242606249524823E-2</v>
      </c>
      <c r="BW306" s="130">
        <f t="shared" ref="BW306" si="4846">O306/O312</f>
        <v>3.9504409219526936E-2</v>
      </c>
      <c r="BX306" s="125">
        <f t="shared" ref="BX306" si="4847">P306/P312</f>
        <v>3.5259259259259261E-2</v>
      </c>
      <c r="BY306" s="126">
        <f t="shared" ref="BY306" si="4848">Q306/Q312</f>
        <v>5.6793316093097276E-2</v>
      </c>
      <c r="BZ306" s="127">
        <f t="shared" ref="BZ306" si="4849">R306/R312</f>
        <v>3.6221590909090912E-2</v>
      </c>
      <c r="CA306" s="128">
        <f t="shared" ref="CA306" si="4850">S306/S312</f>
        <v>4.0687082501951938E-2</v>
      </c>
      <c r="CB306" s="125">
        <f t="shared" ref="CB306" si="4851">T306/T312</f>
        <v>5.5295220243673851E-2</v>
      </c>
      <c r="CC306" s="126">
        <f t="shared" ref="CC306" si="4852">U306/U312</f>
        <v>2.6789754728934745E-2</v>
      </c>
      <c r="CD306" s="127">
        <f t="shared" ref="CD306" si="4853">V306/V312</f>
        <v>0.10410958904109589</v>
      </c>
      <c r="CE306" s="128">
        <f t="shared" ref="CE306" si="4854">W306/W312</f>
        <v>3.3709037779169275E-2</v>
      </c>
      <c r="CF306" s="125">
        <f t="shared" ref="CF306" si="4855">X306/X312</f>
        <v>4.2581911891029577E-2</v>
      </c>
      <c r="CG306" s="126">
        <f t="shared" ref="CG306" si="4856">Y306/Y312</f>
        <v>3.7750739888194676E-2</v>
      </c>
      <c r="CH306" s="127">
        <f t="shared" ref="CH306" si="4857">Z306/Z312</f>
        <v>3.5103754104464979E-2</v>
      </c>
      <c r="CI306" s="125">
        <f t="shared" ref="CI306" si="4858">AA306/AA312</f>
        <v>5.7915716325965087E-2</v>
      </c>
      <c r="CJ306" s="131">
        <f t="shared" ref="CJ306" si="4859">AB306/AB312</f>
        <v>3.0995523746902027E-2</v>
      </c>
      <c r="CK306" s="132">
        <f t="shared" ref="CK306" si="4860">AC306/AC312</f>
        <v>5.0853901967618263E-2</v>
      </c>
    </row>
    <row r="307" spans="1:89">
      <c r="A307" s="133" t="s">
        <v>38</v>
      </c>
      <c r="B307" s="202">
        <v>0</v>
      </c>
      <c r="C307" s="186">
        <v>1545</v>
      </c>
      <c r="D307" s="187">
        <v>13</v>
      </c>
      <c r="E307" s="188">
        <v>860</v>
      </c>
      <c r="F307" s="185">
        <v>10</v>
      </c>
      <c r="G307" s="189">
        <v>209</v>
      </c>
      <c r="H307" s="187">
        <v>37</v>
      </c>
      <c r="I307" s="188">
        <v>1541</v>
      </c>
      <c r="J307" s="185">
        <v>50</v>
      </c>
      <c r="K307" s="186">
        <v>95</v>
      </c>
      <c r="L307" s="187">
        <v>87</v>
      </c>
      <c r="M307" s="185">
        <v>141</v>
      </c>
      <c r="N307" s="190">
        <v>236</v>
      </c>
      <c r="O307" s="203">
        <v>371</v>
      </c>
      <c r="P307" s="185">
        <v>168</v>
      </c>
      <c r="Q307" s="186">
        <v>226</v>
      </c>
      <c r="R307" s="187">
        <v>180</v>
      </c>
      <c r="S307" s="188">
        <v>178</v>
      </c>
      <c r="T307" s="185">
        <v>114</v>
      </c>
      <c r="U307" s="189">
        <v>20</v>
      </c>
      <c r="V307" s="187">
        <v>371</v>
      </c>
      <c r="W307" s="204">
        <v>63</v>
      </c>
      <c r="X307" s="185">
        <v>214</v>
      </c>
      <c r="Y307" s="189">
        <v>34</v>
      </c>
      <c r="Z307" s="187">
        <v>137</v>
      </c>
      <c r="AA307" s="185">
        <v>256</v>
      </c>
      <c r="AB307" s="168">
        <f t="shared" si="4452"/>
        <v>1617</v>
      </c>
      <c r="AC307" s="169">
        <f t="shared" si="4369"/>
        <v>5539</v>
      </c>
      <c r="BI307" s="133" t="s">
        <v>38</v>
      </c>
      <c r="BJ307" s="125">
        <f>B307/B312</f>
        <v>0</v>
      </c>
      <c r="BK307" s="126">
        <f t="shared" ref="BK307" si="4861">C307/C312</f>
        <v>4.4073598630723146E-2</v>
      </c>
      <c r="BL307" s="127">
        <f t="shared" ref="BL307" si="4862">D307/D312</f>
        <v>5.5267409233908686E-4</v>
      </c>
      <c r="BM307" s="128">
        <f t="shared" ref="BM307" si="4863">E307/E312</f>
        <v>4.513251115192863E-2</v>
      </c>
      <c r="BN307" s="125">
        <f t="shared" ref="BN307" si="4864">F307/F312</f>
        <v>9.4002632073698065E-4</v>
      </c>
      <c r="BO307" s="126">
        <f t="shared" ref="BO307" si="4865">G307/G312</f>
        <v>2.7149909067290205E-2</v>
      </c>
      <c r="BP307" s="127">
        <f t="shared" ref="BP307" si="4866">H307/H312</f>
        <v>1.3850415512465374E-3</v>
      </c>
      <c r="BQ307" s="128">
        <f t="shared" ref="BQ307" si="4867">I307/I312</f>
        <v>3.7345806170176674E-2</v>
      </c>
      <c r="BR307" s="125">
        <f t="shared" ref="BR307" si="4868">J307/J312</f>
        <v>7.5505889459377834E-3</v>
      </c>
      <c r="BS307" s="126">
        <f t="shared" ref="BS307" si="4869">K307/K312</f>
        <v>1.1886886886886886E-2</v>
      </c>
      <c r="BT307" s="127">
        <f t="shared" ref="BT307" si="4870">L307/L312</f>
        <v>7.2791164658634541E-3</v>
      </c>
      <c r="BU307" s="125">
        <f t="shared" ref="BU307" si="4871">M307/M312</f>
        <v>6.1115686359498938E-3</v>
      </c>
      <c r="BV307" s="129">
        <f t="shared" ref="BV307" si="4872">N307/N312</f>
        <v>8.9713373374895461E-3</v>
      </c>
      <c r="BW307" s="130">
        <f t="shared" ref="BW307" si="4873">O307/O312</f>
        <v>1.0192027691546935E-2</v>
      </c>
      <c r="BX307" s="125">
        <f t="shared" ref="BX307" si="4874">P307/P312</f>
        <v>9.955555555555556E-3</v>
      </c>
      <c r="BY307" s="126">
        <f t="shared" ref="BY307" si="4875">Q307/Q312</f>
        <v>1.1239307738213647E-2</v>
      </c>
      <c r="BZ307" s="127">
        <f t="shared" ref="BZ307" si="4876">R307/R312</f>
        <v>8.5227272727272721E-3</v>
      </c>
      <c r="CA307" s="128">
        <f t="shared" ref="CA307" si="4877">S307/S312</f>
        <v>7.7210028628437585E-3</v>
      </c>
      <c r="CB307" s="125">
        <f t="shared" ref="CB307" si="4878">T307/T312</f>
        <v>1.3355201499531396E-2</v>
      </c>
      <c r="CC307" s="126">
        <f t="shared" ref="CC307" si="4879">U307/U312</f>
        <v>1.8101185627658611E-3</v>
      </c>
      <c r="CD307" s="127">
        <f t="shared" ref="CD307" si="4880">V307/V312</f>
        <v>1.6394167034909413E-2</v>
      </c>
      <c r="CE307" s="128">
        <f t="shared" ref="CE307" si="4881">W307/W312</f>
        <v>2.1916092673763305E-3</v>
      </c>
      <c r="CF307" s="125">
        <f t="shared" ref="CF307" si="4882">X307/X312</f>
        <v>8.7536303022865795E-3</v>
      </c>
      <c r="CG307" s="126">
        <f t="shared" ref="CG307" si="4883">Y307/Y312</f>
        <v>2.2361065439000329E-3</v>
      </c>
      <c r="CH307" s="127">
        <f t="shared" ref="CH307" si="4884">Z307/Z312</f>
        <v>2.3188111438339934E-3</v>
      </c>
      <c r="CI307" s="125">
        <f t="shared" ref="CI307" si="4885">AA307/AA312</f>
        <v>5.4569095986187199E-3</v>
      </c>
      <c r="CJ307" s="131">
        <f t="shared" ref="CJ307" si="4886">AB307/AB312</f>
        <v>5.1116534317940414E-3</v>
      </c>
      <c r="CK307" s="132">
        <f t="shared" ref="CK307" si="4887">AC307/AC312</f>
        <v>1.7550140996799846E-2</v>
      </c>
    </row>
    <row r="308" spans="1:89">
      <c r="A308" s="142" t="s">
        <v>39</v>
      </c>
      <c r="B308" s="199">
        <v>0</v>
      </c>
      <c r="C308" s="193">
        <v>100</v>
      </c>
      <c r="D308" s="194">
        <v>0</v>
      </c>
      <c r="E308" s="195">
        <v>0</v>
      </c>
      <c r="F308" s="192">
        <v>0</v>
      </c>
      <c r="G308" s="196">
        <v>0</v>
      </c>
      <c r="H308" s="194">
        <v>0</v>
      </c>
      <c r="I308" s="195">
        <v>0</v>
      </c>
      <c r="J308" s="192">
        <v>0</v>
      </c>
      <c r="K308" s="196">
        <v>0</v>
      </c>
      <c r="L308" s="194">
        <v>0</v>
      </c>
      <c r="M308" s="192">
        <v>0</v>
      </c>
      <c r="N308" s="197">
        <v>0</v>
      </c>
      <c r="O308" s="200">
        <v>0</v>
      </c>
      <c r="P308" s="192">
        <v>0</v>
      </c>
      <c r="Q308" s="196">
        <v>0</v>
      </c>
      <c r="R308" s="194">
        <v>0</v>
      </c>
      <c r="S308" s="195">
        <v>0</v>
      </c>
      <c r="T308" s="192">
        <v>0</v>
      </c>
      <c r="U308" s="196">
        <v>0</v>
      </c>
      <c r="V308" s="194">
        <v>0</v>
      </c>
      <c r="W308" s="195">
        <v>0</v>
      </c>
      <c r="X308" s="192">
        <v>0</v>
      </c>
      <c r="Y308" s="196">
        <v>0</v>
      </c>
      <c r="Z308" s="194">
        <v>0</v>
      </c>
      <c r="AA308" s="192">
        <v>0</v>
      </c>
      <c r="AB308" s="168">
        <f t="shared" si="4452"/>
        <v>0</v>
      </c>
      <c r="AC308" s="169">
        <f t="shared" si="4369"/>
        <v>100</v>
      </c>
      <c r="BI308" s="142" t="s">
        <v>39</v>
      </c>
      <c r="BJ308" s="125">
        <f>B308/B312</f>
        <v>0</v>
      </c>
      <c r="BK308" s="126">
        <f t="shared" ref="BK308" si="4888">C308/C312</f>
        <v>2.8526601055484241E-3</v>
      </c>
      <c r="BL308" s="127">
        <f t="shared" ref="BL308" si="4889">D308/D312</f>
        <v>0</v>
      </c>
      <c r="BM308" s="128">
        <f t="shared" ref="BM308" si="4890">E308/E312</f>
        <v>0</v>
      </c>
      <c r="BN308" s="125">
        <f t="shared" ref="BN308" si="4891">F308/F312</f>
        <v>0</v>
      </c>
      <c r="BO308" s="126">
        <f t="shared" ref="BO308" si="4892">G308/G312</f>
        <v>0</v>
      </c>
      <c r="BP308" s="127">
        <f t="shared" ref="BP308" si="4893">H308/H312</f>
        <v>0</v>
      </c>
      <c r="BQ308" s="128">
        <f t="shared" ref="BQ308" si="4894">I308/I312</f>
        <v>0</v>
      </c>
      <c r="BR308" s="125">
        <f t="shared" ref="BR308" si="4895">J308/J312</f>
        <v>0</v>
      </c>
      <c r="BS308" s="126">
        <f t="shared" ref="BS308" si="4896">K308/K312</f>
        <v>0</v>
      </c>
      <c r="BT308" s="127">
        <f t="shared" ref="BT308" si="4897">L308/L312</f>
        <v>0</v>
      </c>
      <c r="BU308" s="125">
        <f t="shared" ref="BU308" si="4898">M308/M312</f>
        <v>0</v>
      </c>
      <c r="BV308" s="129">
        <f t="shared" ref="BV308" si="4899">N308/N312</f>
        <v>0</v>
      </c>
      <c r="BW308" s="130">
        <f t="shared" ref="BW308" si="4900">O308/O312</f>
        <v>0</v>
      </c>
      <c r="BX308" s="125">
        <f t="shared" ref="BX308" si="4901">P308/P312</f>
        <v>0</v>
      </c>
      <c r="BY308" s="126">
        <f t="shared" ref="BY308" si="4902">Q308/Q312</f>
        <v>0</v>
      </c>
      <c r="BZ308" s="127">
        <f t="shared" ref="BZ308" si="4903">R308/R312</f>
        <v>0</v>
      </c>
      <c r="CA308" s="128">
        <f t="shared" ref="CA308" si="4904">S308/S312</f>
        <v>0</v>
      </c>
      <c r="CB308" s="125">
        <f t="shared" ref="CB308" si="4905">T308/T312</f>
        <v>0</v>
      </c>
      <c r="CC308" s="126">
        <f t="shared" ref="CC308" si="4906">U308/U312</f>
        <v>0</v>
      </c>
      <c r="CD308" s="127">
        <f t="shared" ref="CD308" si="4907">V308/V312</f>
        <v>0</v>
      </c>
      <c r="CE308" s="128">
        <f t="shared" ref="CE308" si="4908">W308/W312</f>
        <v>0</v>
      </c>
      <c r="CF308" s="125">
        <f t="shared" ref="CF308" si="4909">X308/X312</f>
        <v>0</v>
      </c>
      <c r="CG308" s="126">
        <f t="shared" ref="CG308" si="4910">Y308/Y312</f>
        <v>0</v>
      </c>
      <c r="CH308" s="127">
        <f t="shared" ref="CH308" si="4911">Z308/Z312</f>
        <v>0</v>
      </c>
      <c r="CI308" s="125">
        <f t="shared" ref="CI308" si="4912">AA308/AA312</f>
        <v>0</v>
      </c>
      <c r="CJ308" s="131">
        <f t="shared" ref="CJ308" si="4913">AB308/AB312</f>
        <v>0</v>
      </c>
      <c r="CK308" s="132">
        <f t="shared" ref="CK308" si="4914">AC308/AC312</f>
        <v>3.1684674123126644E-4</v>
      </c>
    </row>
    <row r="309" spans="1:89">
      <c r="A309" s="133" t="s">
        <v>40</v>
      </c>
      <c r="B309" s="57">
        <v>0</v>
      </c>
      <c r="C309" s="58">
        <v>0</v>
      </c>
      <c r="D309" s="135">
        <v>0</v>
      </c>
      <c r="E309" s="136">
        <v>0</v>
      </c>
      <c r="F309" s="134">
        <v>0</v>
      </c>
      <c r="G309" s="137">
        <v>0</v>
      </c>
      <c r="H309" s="135">
        <v>0</v>
      </c>
      <c r="I309" s="136">
        <v>0</v>
      </c>
      <c r="J309" s="134">
        <v>0</v>
      </c>
      <c r="K309" s="137">
        <v>0</v>
      </c>
      <c r="L309" s="135">
        <v>0</v>
      </c>
      <c r="M309" s="134">
        <v>0</v>
      </c>
      <c r="N309" s="138">
        <v>0</v>
      </c>
      <c r="O309" s="139">
        <v>0</v>
      </c>
      <c r="P309" s="134">
        <v>0</v>
      </c>
      <c r="Q309" s="137">
        <v>0</v>
      </c>
      <c r="R309" s="135">
        <v>0</v>
      </c>
      <c r="S309" s="136">
        <v>0</v>
      </c>
      <c r="T309" s="134">
        <v>0</v>
      </c>
      <c r="U309" s="137">
        <v>0</v>
      </c>
      <c r="V309" s="135">
        <v>0</v>
      </c>
      <c r="W309" s="136">
        <v>0</v>
      </c>
      <c r="X309" s="134">
        <v>0</v>
      </c>
      <c r="Y309" s="137">
        <v>0</v>
      </c>
      <c r="Z309" s="140">
        <v>0</v>
      </c>
      <c r="AA309" s="141">
        <v>0</v>
      </c>
      <c r="AB309" s="168"/>
      <c r="AC309" s="169">
        <f t="shared" si="4369"/>
        <v>0</v>
      </c>
      <c r="BI309" s="133" t="s">
        <v>40</v>
      </c>
      <c r="BJ309" s="125">
        <f>B309/B312</f>
        <v>0</v>
      </c>
      <c r="BK309" s="126">
        <f t="shared" ref="BK309" si="4915">C309/C312</f>
        <v>0</v>
      </c>
      <c r="BL309" s="127">
        <f t="shared" ref="BL309" si="4916">D309/D312</f>
        <v>0</v>
      </c>
      <c r="BM309" s="128">
        <f t="shared" ref="BM309" si="4917">E309/E312</f>
        <v>0</v>
      </c>
      <c r="BN309" s="125">
        <f t="shared" ref="BN309" si="4918">F309/F312</f>
        <v>0</v>
      </c>
      <c r="BO309" s="126">
        <f t="shared" ref="BO309" si="4919">G309/G312</f>
        <v>0</v>
      </c>
      <c r="BP309" s="127">
        <f t="shared" ref="BP309" si="4920">H309/H312</f>
        <v>0</v>
      </c>
      <c r="BQ309" s="128">
        <f t="shared" ref="BQ309" si="4921">I309/I312</f>
        <v>0</v>
      </c>
      <c r="BR309" s="125">
        <f t="shared" ref="BR309" si="4922">J309/J312</f>
        <v>0</v>
      </c>
      <c r="BS309" s="126">
        <f t="shared" ref="BS309" si="4923">K309/K312</f>
        <v>0</v>
      </c>
      <c r="BT309" s="127">
        <f t="shared" ref="BT309" si="4924">L309/L312</f>
        <v>0</v>
      </c>
      <c r="BU309" s="125">
        <f t="shared" ref="BU309" si="4925">M309/M312</f>
        <v>0</v>
      </c>
      <c r="BV309" s="129">
        <f t="shared" ref="BV309" si="4926">N309/N312</f>
        <v>0</v>
      </c>
      <c r="BW309" s="130">
        <f t="shared" ref="BW309" si="4927">O309/O312</f>
        <v>0</v>
      </c>
      <c r="BX309" s="125">
        <f t="shared" ref="BX309" si="4928">P309/P312</f>
        <v>0</v>
      </c>
      <c r="BY309" s="126">
        <f t="shared" ref="BY309" si="4929">Q309/Q312</f>
        <v>0</v>
      </c>
      <c r="BZ309" s="127">
        <f t="shared" ref="BZ309" si="4930">R309/R312</f>
        <v>0</v>
      </c>
      <c r="CA309" s="128">
        <f t="shared" ref="CA309" si="4931">S309/S312</f>
        <v>0</v>
      </c>
      <c r="CB309" s="125">
        <f t="shared" ref="CB309" si="4932">T309/T312</f>
        <v>0</v>
      </c>
      <c r="CC309" s="126">
        <f t="shared" ref="CC309" si="4933">U309/U312</f>
        <v>0</v>
      </c>
      <c r="CD309" s="127">
        <f t="shared" ref="CD309" si="4934">V309/V312</f>
        <v>0</v>
      </c>
      <c r="CE309" s="128">
        <f t="shared" ref="CE309" si="4935">W309/W312</f>
        <v>0</v>
      </c>
      <c r="CF309" s="125">
        <f t="shared" ref="CF309" si="4936">X309/X312</f>
        <v>0</v>
      </c>
      <c r="CG309" s="126">
        <f t="shared" ref="CG309" si="4937">Y309/Y312</f>
        <v>0</v>
      </c>
      <c r="CH309" s="127">
        <f t="shared" ref="CH309" si="4938">Z309/Z312</f>
        <v>0</v>
      </c>
      <c r="CI309" s="125">
        <f t="shared" ref="CI309" si="4939">AA309/AA312</f>
        <v>0</v>
      </c>
      <c r="CJ309" s="131">
        <f t="shared" ref="CJ309" si="4940">AB309/AB312</f>
        <v>0</v>
      </c>
      <c r="CK309" s="132">
        <f t="shared" ref="CK309" si="4941">AC309/AC312</f>
        <v>0</v>
      </c>
    </row>
    <row r="310" spans="1:89">
      <c r="A310" s="142" t="s">
        <v>41</v>
      </c>
      <c r="B310" s="55"/>
      <c r="C310" s="56"/>
      <c r="D310" s="148"/>
      <c r="E310" s="145"/>
      <c r="F310" s="146"/>
      <c r="G310" s="147"/>
      <c r="H310" s="148"/>
      <c r="I310" s="145"/>
      <c r="J310" s="146"/>
      <c r="K310" s="147"/>
      <c r="L310" s="148"/>
      <c r="M310" s="146"/>
      <c r="N310" s="150"/>
      <c r="O310" s="149"/>
      <c r="P310" s="146"/>
      <c r="Q310" s="147"/>
      <c r="R310" s="148"/>
      <c r="S310" s="145"/>
      <c r="T310" s="146"/>
      <c r="U310" s="147"/>
      <c r="V310" s="148"/>
      <c r="W310" s="145"/>
      <c r="X310" s="146"/>
      <c r="Y310" s="147"/>
      <c r="Z310" s="144"/>
      <c r="AA310" s="143"/>
      <c r="AB310" s="168"/>
      <c r="AC310" s="169"/>
      <c r="BI310" s="142" t="s">
        <v>41</v>
      </c>
      <c r="BJ310" s="125">
        <f>B310/B312</f>
        <v>0</v>
      </c>
      <c r="BK310" s="126">
        <f t="shared" ref="BK310" si="4942">C310/C312</f>
        <v>0</v>
      </c>
      <c r="BL310" s="127">
        <f t="shared" ref="BL310" si="4943">D310/D312</f>
        <v>0</v>
      </c>
      <c r="BM310" s="128">
        <f t="shared" ref="BM310" si="4944">E310/E312</f>
        <v>0</v>
      </c>
      <c r="BN310" s="125">
        <f t="shared" ref="BN310" si="4945">F310/F312</f>
        <v>0</v>
      </c>
      <c r="BO310" s="126">
        <f t="shared" ref="BO310" si="4946">G310/G312</f>
        <v>0</v>
      </c>
      <c r="BP310" s="127">
        <f t="shared" ref="BP310" si="4947">H310/H312</f>
        <v>0</v>
      </c>
      <c r="BQ310" s="128">
        <f t="shared" ref="BQ310" si="4948">I310/I312</f>
        <v>0</v>
      </c>
      <c r="BR310" s="125">
        <f t="shared" ref="BR310" si="4949">J310/J312</f>
        <v>0</v>
      </c>
      <c r="BS310" s="126">
        <f t="shared" ref="BS310" si="4950">K310/K312</f>
        <v>0</v>
      </c>
      <c r="BT310" s="127">
        <f t="shared" ref="BT310" si="4951">L310/L312</f>
        <v>0</v>
      </c>
      <c r="BU310" s="125">
        <f t="shared" ref="BU310" si="4952">M310/M312</f>
        <v>0</v>
      </c>
      <c r="BV310" s="129">
        <f t="shared" ref="BV310" si="4953">N310/N312</f>
        <v>0</v>
      </c>
      <c r="BW310" s="130">
        <f t="shared" ref="BW310" si="4954">O310/O312</f>
        <v>0</v>
      </c>
      <c r="BX310" s="125">
        <f t="shared" ref="BX310" si="4955">P310/P312</f>
        <v>0</v>
      </c>
      <c r="BY310" s="126">
        <f t="shared" ref="BY310" si="4956">Q310/Q312</f>
        <v>0</v>
      </c>
      <c r="BZ310" s="127">
        <f t="shared" ref="BZ310" si="4957">R310/R312</f>
        <v>0</v>
      </c>
      <c r="CA310" s="128">
        <f t="shared" ref="CA310" si="4958">S310/S312</f>
        <v>0</v>
      </c>
      <c r="CB310" s="125">
        <f t="shared" ref="CB310" si="4959">T310/T312</f>
        <v>0</v>
      </c>
      <c r="CC310" s="126">
        <f t="shared" ref="CC310" si="4960">U310/U312</f>
        <v>0</v>
      </c>
      <c r="CD310" s="127">
        <f t="shared" ref="CD310" si="4961">V310/V312</f>
        <v>0</v>
      </c>
      <c r="CE310" s="128">
        <f t="shared" ref="CE310" si="4962">W310/W312</f>
        <v>0</v>
      </c>
      <c r="CF310" s="125">
        <f t="shared" ref="CF310" si="4963">X310/X312</f>
        <v>0</v>
      </c>
      <c r="CG310" s="126">
        <f t="shared" ref="CG310" si="4964">Y310/Y312</f>
        <v>0</v>
      </c>
      <c r="CH310" s="127">
        <f t="shared" ref="CH310" si="4965">Z310/Z312</f>
        <v>0</v>
      </c>
      <c r="CI310" s="125">
        <f t="shared" ref="CI310" si="4966">AA310/AA312</f>
        <v>0</v>
      </c>
      <c r="CJ310" s="131">
        <f t="shared" ref="CJ310" si="4967">AB310/AB312</f>
        <v>0</v>
      </c>
      <c r="CK310" s="132">
        <f t="shared" ref="CK310" si="4968">AC310/AC312</f>
        <v>0</v>
      </c>
    </row>
    <row r="311" spans="1:89" ht="14.1" thickBot="1">
      <c r="A311" s="133" t="s">
        <v>45</v>
      </c>
      <c r="B311" s="57"/>
      <c r="C311" s="58"/>
      <c r="D311" s="135"/>
      <c r="E311" s="136"/>
      <c r="F311" s="134"/>
      <c r="G311" s="137"/>
      <c r="H311" s="135"/>
      <c r="I311" s="136"/>
      <c r="J311" s="134"/>
      <c r="K311" s="137"/>
      <c r="L311" s="135"/>
      <c r="M311" s="134"/>
      <c r="N311" s="138"/>
      <c r="O311" s="139"/>
      <c r="P311" s="134"/>
      <c r="Q311" s="137"/>
      <c r="R311" s="135"/>
      <c r="S311" s="136"/>
      <c r="T311" s="134"/>
      <c r="U311" s="137"/>
      <c r="V311" s="135"/>
      <c r="W311" s="136"/>
      <c r="X311" s="134"/>
      <c r="Y311" s="137"/>
      <c r="Z311" s="140"/>
      <c r="AA311" s="141"/>
      <c r="AB311" s="168"/>
      <c r="AC311" s="169"/>
      <c r="BI311" s="133" t="s">
        <v>45</v>
      </c>
      <c r="BJ311" s="125">
        <f>B311/B312</f>
        <v>0</v>
      </c>
      <c r="BK311" s="126">
        <f t="shared" ref="BK311" si="4969">C311/C312</f>
        <v>0</v>
      </c>
      <c r="BL311" s="127">
        <f t="shared" ref="BL311" si="4970">D311/D312</f>
        <v>0</v>
      </c>
      <c r="BM311" s="128">
        <f t="shared" ref="BM311" si="4971">E311/E312</f>
        <v>0</v>
      </c>
      <c r="BN311" s="125">
        <f t="shared" ref="BN311" si="4972">F311/F312</f>
        <v>0</v>
      </c>
      <c r="BO311" s="126">
        <f t="shared" ref="BO311" si="4973">G311/G312</f>
        <v>0</v>
      </c>
      <c r="BP311" s="127">
        <f t="shared" ref="BP311" si="4974">H311/H312</f>
        <v>0</v>
      </c>
      <c r="BQ311" s="128">
        <f t="shared" ref="BQ311" si="4975">I311/I312</f>
        <v>0</v>
      </c>
      <c r="BR311" s="125">
        <f t="shared" ref="BR311" si="4976">J311/J312</f>
        <v>0</v>
      </c>
      <c r="BS311" s="126">
        <f t="shared" ref="BS311" si="4977">K311/K312</f>
        <v>0</v>
      </c>
      <c r="BT311" s="127">
        <f t="shared" ref="BT311" si="4978">L311/L312</f>
        <v>0</v>
      </c>
      <c r="BU311" s="125">
        <f t="shared" ref="BU311" si="4979">M311/M312</f>
        <v>0</v>
      </c>
      <c r="BV311" s="129">
        <f t="shared" ref="BV311" si="4980">N311/N312</f>
        <v>0</v>
      </c>
      <c r="BW311" s="130">
        <f t="shared" ref="BW311" si="4981">O311/O312</f>
        <v>0</v>
      </c>
      <c r="BX311" s="125">
        <f t="shared" ref="BX311" si="4982">P311/P312</f>
        <v>0</v>
      </c>
      <c r="BY311" s="126">
        <f t="shared" ref="BY311" si="4983">Q311/Q312</f>
        <v>0</v>
      </c>
      <c r="BZ311" s="127">
        <f t="shared" ref="BZ311" si="4984">R311/R312</f>
        <v>0</v>
      </c>
      <c r="CA311" s="128">
        <f t="shared" ref="CA311" si="4985">S311/S312</f>
        <v>0</v>
      </c>
      <c r="CB311" s="125">
        <f t="shared" ref="CB311" si="4986">T311/T312</f>
        <v>0</v>
      </c>
      <c r="CC311" s="126">
        <f t="shared" ref="CC311" si="4987">U311/U312</f>
        <v>0</v>
      </c>
      <c r="CD311" s="127">
        <f t="shared" ref="CD311" si="4988">V311/V312</f>
        <v>0</v>
      </c>
      <c r="CE311" s="128">
        <f t="shared" ref="CE311" si="4989">W311/W312</f>
        <v>0</v>
      </c>
      <c r="CF311" s="125">
        <f t="shared" ref="CF311" si="4990">X311/X312</f>
        <v>0</v>
      </c>
      <c r="CG311" s="126">
        <f t="shared" ref="CG311" si="4991">Y311/Y312</f>
        <v>0</v>
      </c>
      <c r="CH311" s="127">
        <f t="shared" ref="CH311" si="4992">Z311/Z312</f>
        <v>0</v>
      </c>
      <c r="CI311" s="125">
        <f t="shared" ref="CI311" si="4993">AA311/AA312</f>
        <v>0</v>
      </c>
      <c r="CJ311" s="131">
        <f t="shared" ref="CJ311" si="4994">AB311/AB312</f>
        <v>0</v>
      </c>
      <c r="CK311" s="132">
        <f t="shared" ref="CK311" si="4995">AC311/AC312</f>
        <v>0</v>
      </c>
    </row>
    <row r="312" spans="1:89" ht="15" thickTop="1" thickBot="1">
      <c r="A312" s="294" t="s">
        <v>42</v>
      </c>
      <c r="B312" s="17">
        <f t="shared" ref="B312:AA312" si="4996">SUM(B289:B311)</f>
        <v>57892</v>
      </c>
      <c r="C312" s="17">
        <f t="shared" si="4996"/>
        <v>35055</v>
      </c>
      <c r="D312" s="17">
        <f t="shared" si="4996"/>
        <v>23522</v>
      </c>
      <c r="E312" s="17">
        <f t="shared" si="4996"/>
        <v>19055</v>
      </c>
      <c r="F312" s="17">
        <f t="shared" si="4996"/>
        <v>10638</v>
      </c>
      <c r="G312" s="17">
        <f t="shared" si="4996"/>
        <v>7698</v>
      </c>
      <c r="H312" s="17">
        <f t="shared" si="4996"/>
        <v>26714</v>
      </c>
      <c r="I312" s="17">
        <f t="shared" si="4996"/>
        <v>41263</v>
      </c>
      <c r="J312" s="17">
        <f t="shared" si="4996"/>
        <v>6622</v>
      </c>
      <c r="K312" s="17">
        <f t="shared" si="4996"/>
        <v>7992</v>
      </c>
      <c r="L312" s="17">
        <f t="shared" si="4996"/>
        <v>11952</v>
      </c>
      <c r="M312" s="17">
        <f t="shared" si="4996"/>
        <v>23071</v>
      </c>
      <c r="N312" s="17">
        <f t="shared" si="4996"/>
        <v>26306</v>
      </c>
      <c r="O312" s="17">
        <f t="shared" si="4996"/>
        <v>36401</v>
      </c>
      <c r="P312" s="17">
        <f t="shared" si="4996"/>
        <v>16875</v>
      </c>
      <c r="Q312" s="17">
        <f t="shared" si="4996"/>
        <v>20108</v>
      </c>
      <c r="R312" s="17">
        <f t="shared" si="4996"/>
        <v>21120</v>
      </c>
      <c r="S312" s="17">
        <f t="shared" si="4996"/>
        <v>23054</v>
      </c>
      <c r="T312" s="17">
        <f t="shared" si="4996"/>
        <v>8536</v>
      </c>
      <c r="U312" s="17">
        <f t="shared" si="4996"/>
        <v>11049</v>
      </c>
      <c r="V312" s="17">
        <f t="shared" si="4996"/>
        <v>22630</v>
      </c>
      <c r="W312" s="17">
        <f t="shared" si="4996"/>
        <v>28746</v>
      </c>
      <c r="X312" s="17">
        <f t="shared" si="4996"/>
        <v>24447</v>
      </c>
      <c r="Y312" s="17">
        <f t="shared" si="4996"/>
        <v>15205</v>
      </c>
      <c r="Z312" s="17">
        <f t="shared" si="4996"/>
        <v>59082</v>
      </c>
      <c r="AA312" s="17">
        <f t="shared" si="4996"/>
        <v>46913</v>
      </c>
      <c r="AB312" s="170">
        <f t="shared" ref="AB312:AC312" si="4997">SUM(AB288:AB311)</f>
        <v>316336</v>
      </c>
      <c r="AC312" s="171">
        <f t="shared" si="4997"/>
        <v>315610</v>
      </c>
      <c r="BI312" s="294" t="s">
        <v>42</v>
      </c>
      <c r="BJ312" s="151">
        <f>SUM(BJ288:BJ311)</f>
        <v>1</v>
      </c>
      <c r="BK312" s="152">
        <f t="shared" ref="BK312:CK312" si="4998">SUM(BK288:BK311)</f>
        <v>1</v>
      </c>
      <c r="BL312" s="151">
        <f t="shared" si="4998"/>
        <v>0.99999999999999989</v>
      </c>
      <c r="BM312" s="152">
        <f t="shared" si="4998"/>
        <v>0.99999999999999989</v>
      </c>
      <c r="BN312" s="151">
        <f t="shared" si="4998"/>
        <v>1.0000000000000002</v>
      </c>
      <c r="BO312" s="152">
        <f t="shared" si="4998"/>
        <v>1</v>
      </c>
      <c r="BP312" s="151">
        <f t="shared" si="4998"/>
        <v>0.99999999999999989</v>
      </c>
      <c r="BQ312" s="152">
        <f t="shared" si="4998"/>
        <v>1</v>
      </c>
      <c r="BR312" s="151">
        <f t="shared" si="4998"/>
        <v>0.99999999999999989</v>
      </c>
      <c r="BS312" s="152">
        <f t="shared" si="4998"/>
        <v>1</v>
      </c>
      <c r="BT312" s="151">
        <f t="shared" si="4998"/>
        <v>0.99999999999999989</v>
      </c>
      <c r="BU312" s="152">
        <f t="shared" si="4998"/>
        <v>1</v>
      </c>
      <c r="BV312" s="151">
        <f t="shared" si="4998"/>
        <v>1</v>
      </c>
      <c r="BW312" s="152">
        <f t="shared" si="4998"/>
        <v>0.99999999999999989</v>
      </c>
      <c r="BX312" s="151">
        <f t="shared" si="4998"/>
        <v>1</v>
      </c>
      <c r="BY312" s="152">
        <f t="shared" si="4998"/>
        <v>1</v>
      </c>
      <c r="BZ312" s="151">
        <f t="shared" si="4998"/>
        <v>1</v>
      </c>
      <c r="CA312" s="152">
        <f t="shared" si="4998"/>
        <v>1</v>
      </c>
      <c r="CB312" s="151">
        <f t="shared" si="4998"/>
        <v>1</v>
      </c>
      <c r="CC312" s="152">
        <f t="shared" si="4998"/>
        <v>0.99999999999999978</v>
      </c>
      <c r="CD312" s="151">
        <f t="shared" si="4998"/>
        <v>1.0000000000000002</v>
      </c>
      <c r="CE312" s="152">
        <f t="shared" si="4998"/>
        <v>1.0000000000000002</v>
      </c>
      <c r="CF312" s="151">
        <f t="shared" si="4998"/>
        <v>1</v>
      </c>
      <c r="CG312" s="152">
        <f t="shared" si="4998"/>
        <v>1</v>
      </c>
      <c r="CH312" s="151">
        <f t="shared" si="4998"/>
        <v>1</v>
      </c>
      <c r="CI312" s="152">
        <f t="shared" si="4998"/>
        <v>1</v>
      </c>
      <c r="CJ312" s="151">
        <f t="shared" si="4998"/>
        <v>1</v>
      </c>
      <c r="CK312" s="152">
        <f t="shared" si="4998"/>
        <v>1.0000000000000002</v>
      </c>
    </row>
    <row r="313" spans="1:89" ht="14.1" thickTop="1">
      <c r="A313" s="183"/>
    </row>
    <row r="315" spans="1:89">
      <c r="A315" s="318">
        <f>+A284+1</f>
        <v>43841</v>
      </c>
      <c r="B315" s="318"/>
      <c r="C315" s="318"/>
      <c r="D315" s="318"/>
      <c r="BI315" s="313">
        <f>+BI284+1</f>
        <v>43841</v>
      </c>
      <c r="BJ315" s="313"/>
      <c r="BK315" s="313"/>
      <c r="BL315" s="313"/>
    </row>
    <row r="316" spans="1:89" ht="14.1" thickBot="1">
      <c r="AE316" t="s">
        <v>49</v>
      </c>
    </row>
    <row r="317" spans="1:89" ht="15" thickTop="1" thickBot="1">
      <c r="A317" s="314" t="s">
        <v>2</v>
      </c>
      <c r="B317" s="311" t="s">
        <v>3</v>
      </c>
      <c r="C317" s="312"/>
      <c r="D317" s="311" t="s">
        <v>4</v>
      </c>
      <c r="E317" s="312"/>
      <c r="F317" s="311" t="s">
        <v>5</v>
      </c>
      <c r="G317" s="312"/>
      <c r="H317" s="311" t="s">
        <v>6</v>
      </c>
      <c r="I317" s="312"/>
      <c r="J317" s="311" t="s">
        <v>7</v>
      </c>
      <c r="K317" s="312"/>
      <c r="L317" s="311" t="s">
        <v>8</v>
      </c>
      <c r="M317" s="312"/>
      <c r="N317" s="311" t="s">
        <v>9</v>
      </c>
      <c r="O317" s="312"/>
      <c r="P317" s="311" t="s">
        <v>10</v>
      </c>
      <c r="Q317" s="312"/>
      <c r="R317" s="311" t="s">
        <v>11</v>
      </c>
      <c r="S317" s="312"/>
      <c r="T317" s="311" t="s">
        <v>12</v>
      </c>
      <c r="U317" s="312"/>
      <c r="V317" s="311" t="s">
        <v>13</v>
      </c>
      <c r="W317" s="312"/>
      <c r="X317" s="311" t="s">
        <v>14</v>
      </c>
      <c r="Y317" s="312"/>
      <c r="Z317" s="297" t="s">
        <v>15</v>
      </c>
      <c r="AA317" s="298"/>
      <c r="AB317" s="316" t="s">
        <v>16</v>
      </c>
      <c r="AC317" s="317"/>
      <c r="AE317" s="309" t="s">
        <v>2</v>
      </c>
      <c r="AF317" s="303" t="s">
        <v>3</v>
      </c>
      <c r="AG317" s="304"/>
      <c r="AH317" s="303" t="s">
        <v>4</v>
      </c>
      <c r="AI317" s="304"/>
      <c r="AJ317" s="303" t="s">
        <v>5</v>
      </c>
      <c r="AK317" s="304"/>
      <c r="AL317" s="303" t="s">
        <v>6</v>
      </c>
      <c r="AM317" s="304"/>
      <c r="AN317" s="303" t="s">
        <v>7</v>
      </c>
      <c r="AO317" s="304"/>
      <c r="AP317" s="303" t="s">
        <v>8</v>
      </c>
      <c r="AQ317" s="304"/>
      <c r="AR317" s="303" t="s">
        <v>9</v>
      </c>
      <c r="AS317" s="304"/>
      <c r="AT317" s="303" t="s">
        <v>10</v>
      </c>
      <c r="AU317" s="304"/>
      <c r="AV317" s="303" t="s">
        <v>11</v>
      </c>
      <c r="AW317" s="304"/>
      <c r="AX317" s="303" t="s">
        <v>12</v>
      </c>
      <c r="AY317" s="304"/>
      <c r="AZ317" s="303" t="s">
        <v>13</v>
      </c>
      <c r="BA317" s="304"/>
      <c r="BB317" s="303" t="s">
        <v>14</v>
      </c>
      <c r="BC317" s="304"/>
      <c r="BD317" s="305" t="s">
        <v>15</v>
      </c>
      <c r="BE317" s="306"/>
      <c r="BF317" s="307" t="s">
        <v>16</v>
      </c>
      <c r="BG317" s="308"/>
      <c r="BI317" s="314" t="s">
        <v>2</v>
      </c>
      <c r="BJ317" s="311" t="s">
        <v>3</v>
      </c>
      <c r="BK317" s="312"/>
      <c r="BL317" s="311" t="s">
        <v>4</v>
      </c>
      <c r="BM317" s="312"/>
      <c r="BN317" s="311" t="s">
        <v>5</v>
      </c>
      <c r="BO317" s="312"/>
      <c r="BP317" s="311" t="s">
        <v>6</v>
      </c>
      <c r="BQ317" s="312"/>
      <c r="BR317" s="311" t="s">
        <v>7</v>
      </c>
      <c r="BS317" s="312"/>
      <c r="BT317" s="311" t="s">
        <v>8</v>
      </c>
      <c r="BU317" s="312"/>
      <c r="BV317" s="311" t="s">
        <v>9</v>
      </c>
      <c r="BW317" s="312"/>
      <c r="BX317" s="311" t="s">
        <v>10</v>
      </c>
      <c r="BY317" s="312"/>
      <c r="BZ317" s="311" t="s">
        <v>11</v>
      </c>
      <c r="CA317" s="312"/>
      <c r="CB317" s="311" t="s">
        <v>12</v>
      </c>
      <c r="CC317" s="312"/>
      <c r="CD317" s="311" t="s">
        <v>13</v>
      </c>
      <c r="CE317" s="312"/>
      <c r="CF317" s="311" t="s">
        <v>14</v>
      </c>
      <c r="CG317" s="312"/>
      <c r="CH317" s="297" t="s">
        <v>15</v>
      </c>
      <c r="CI317" s="298"/>
      <c r="CJ317" s="311" t="s">
        <v>16</v>
      </c>
      <c r="CK317" s="312"/>
    </row>
    <row r="318" spans="1:89" ht="15" thickTop="1" thickBot="1">
      <c r="A318" s="315"/>
      <c r="B318" s="112" t="s">
        <v>17</v>
      </c>
      <c r="C318" s="113" t="s">
        <v>18</v>
      </c>
      <c r="D318" s="114" t="s">
        <v>17</v>
      </c>
      <c r="E318" s="115" t="s">
        <v>18</v>
      </c>
      <c r="F318" s="112" t="s">
        <v>17</v>
      </c>
      <c r="G318" s="113" t="s">
        <v>18</v>
      </c>
      <c r="H318" s="114" t="s">
        <v>17</v>
      </c>
      <c r="I318" s="115" t="s">
        <v>18</v>
      </c>
      <c r="J318" s="112" t="s">
        <v>17</v>
      </c>
      <c r="K318" s="113" t="s">
        <v>18</v>
      </c>
      <c r="L318" s="114" t="s">
        <v>17</v>
      </c>
      <c r="M318" s="112" t="s">
        <v>18</v>
      </c>
      <c r="N318" s="116" t="s">
        <v>17</v>
      </c>
      <c r="O318" s="117" t="s">
        <v>18</v>
      </c>
      <c r="P318" s="112" t="s">
        <v>17</v>
      </c>
      <c r="Q318" s="113" t="s">
        <v>18</v>
      </c>
      <c r="R318" s="114" t="s">
        <v>17</v>
      </c>
      <c r="S318" s="115" t="s">
        <v>18</v>
      </c>
      <c r="T318" s="112" t="s">
        <v>17</v>
      </c>
      <c r="U318" s="113" t="s">
        <v>18</v>
      </c>
      <c r="V318" s="114" t="s">
        <v>17</v>
      </c>
      <c r="W318" s="115" t="s">
        <v>18</v>
      </c>
      <c r="X318" s="112" t="s">
        <v>17</v>
      </c>
      <c r="Y318" s="113" t="s">
        <v>18</v>
      </c>
      <c r="Z318" s="25" t="s">
        <v>17</v>
      </c>
      <c r="AA318" s="118" t="s">
        <v>18</v>
      </c>
      <c r="AB318" s="172" t="s">
        <v>17</v>
      </c>
      <c r="AC318" s="173" t="s">
        <v>18</v>
      </c>
      <c r="AE318" s="310"/>
      <c r="AF318" s="235" t="s">
        <v>17</v>
      </c>
      <c r="AG318" s="236" t="s">
        <v>18</v>
      </c>
      <c r="AH318" s="237" t="s">
        <v>17</v>
      </c>
      <c r="AI318" s="238" t="s">
        <v>18</v>
      </c>
      <c r="AJ318" s="235" t="s">
        <v>17</v>
      </c>
      <c r="AK318" s="236" t="s">
        <v>18</v>
      </c>
      <c r="AL318" s="237" t="s">
        <v>17</v>
      </c>
      <c r="AM318" s="238" t="s">
        <v>18</v>
      </c>
      <c r="AN318" s="235" t="s">
        <v>17</v>
      </c>
      <c r="AO318" s="236" t="s">
        <v>18</v>
      </c>
      <c r="AP318" s="237" t="s">
        <v>17</v>
      </c>
      <c r="AQ318" s="235" t="s">
        <v>18</v>
      </c>
      <c r="AR318" s="239" t="s">
        <v>17</v>
      </c>
      <c r="AS318" s="240" t="s">
        <v>18</v>
      </c>
      <c r="AT318" s="235" t="s">
        <v>17</v>
      </c>
      <c r="AU318" s="236" t="s">
        <v>18</v>
      </c>
      <c r="AV318" s="237" t="s">
        <v>17</v>
      </c>
      <c r="AW318" s="238" t="s">
        <v>18</v>
      </c>
      <c r="AX318" s="235" t="s">
        <v>17</v>
      </c>
      <c r="AY318" s="236" t="s">
        <v>18</v>
      </c>
      <c r="AZ318" s="237" t="s">
        <v>17</v>
      </c>
      <c r="BA318" s="238" t="s">
        <v>18</v>
      </c>
      <c r="BB318" s="235" t="s">
        <v>17</v>
      </c>
      <c r="BC318" s="236" t="s">
        <v>18</v>
      </c>
      <c r="BD318" s="241" t="s">
        <v>17</v>
      </c>
      <c r="BE318" s="242" t="s">
        <v>18</v>
      </c>
      <c r="BF318" s="243" t="s">
        <v>17</v>
      </c>
      <c r="BG318" s="244" t="s">
        <v>18</v>
      </c>
      <c r="BI318" s="315"/>
      <c r="BJ318" s="112" t="s">
        <v>17</v>
      </c>
      <c r="BK318" s="113" t="s">
        <v>18</v>
      </c>
      <c r="BL318" s="114" t="s">
        <v>17</v>
      </c>
      <c r="BM318" s="115" t="s">
        <v>18</v>
      </c>
      <c r="BN318" s="112" t="s">
        <v>17</v>
      </c>
      <c r="BO318" s="113" t="s">
        <v>18</v>
      </c>
      <c r="BP318" s="114" t="s">
        <v>17</v>
      </c>
      <c r="BQ318" s="115" t="s">
        <v>18</v>
      </c>
      <c r="BR318" s="112" t="s">
        <v>17</v>
      </c>
      <c r="BS318" s="113" t="s">
        <v>18</v>
      </c>
      <c r="BT318" s="114" t="s">
        <v>17</v>
      </c>
      <c r="BU318" s="112" t="s">
        <v>18</v>
      </c>
      <c r="BV318" s="116" t="s">
        <v>17</v>
      </c>
      <c r="BW318" s="117" t="s">
        <v>18</v>
      </c>
      <c r="BX318" s="112" t="s">
        <v>17</v>
      </c>
      <c r="BY318" s="113" t="s">
        <v>18</v>
      </c>
      <c r="BZ318" s="114" t="s">
        <v>17</v>
      </c>
      <c r="CA318" s="115" t="s">
        <v>18</v>
      </c>
      <c r="CB318" s="112" t="s">
        <v>17</v>
      </c>
      <c r="CC318" s="113" t="s">
        <v>18</v>
      </c>
      <c r="CD318" s="114" t="s">
        <v>17</v>
      </c>
      <c r="CE318" s="115" t="s">
        <v>18</v>
      </c>
      <c r="CF318" s="112" t="s">
        <v>17</v>
      </c>
      <c r="CG318" s="113" t="s">
        <v>18</v>
      </c>
      <c r="CH318" s="25" t="s">
        <v>17</v>
      </c>
      <c r="CI318" s="118" t="s">
        <v>18</v>
      </c>
      <c r="CJ318" s="116" t="s">
        <v>17</v>
      </c>
      <c r="CK318" s="117" t="s">
        <v>18</v>
      </c>
    </row>
    <row r="319" spans="1:89" ht="14.1" thickTop="1">
      <c r="A319" s="121" t="s">
        <v>19</v>
      </c>
      <c r="B319" s="122"/>
      <c r="C319" s="182"/>
      <c r="D319" s="123"/>
      <c r="E319" s="176"/>
      <c r="F319" s="122"/>
      <c r="G319" s="124"/>
      <c r="H319" s="123"/>
      <c r="I319" s="176"/>
      <c r="J319" s="122"/>
      <c r="K319" s="124"/>
      <c r="L319" s="123"/>
      <c r="M319" s="122"/>
      <c r="N319" s="175"/>
      <c r="O319" s="177"/>
      <c r="P319" s="122"/>
      <c r="Q319" s="124"/>
      <c r="R319" s="123"/>
      <c r="S319" s="176"/>
      <c r="T319" s="122"/>
      <c r="U319" s="124"/>
      <c r="V319" s="123"/>
      <c r="W319" s="176"/>
      <c r="X319" s="122"/>
      <c r="Y319" s="124"/>
      <c r="Z319" s="180"/>
      <c r="AA319" s="181"/>
      <c r="AB319" s="166">
        <f>B319+D319+F319+H319+J319+L319+N319+P319+R319+T319+V319+X319+Z319</f>
        <v>0</v>
      </c>
      <c r="AC319" s="167">
        <f>C319+E319+G319+I319+K319+M319+O319+Q319+S319+U319+W319+Y319+AA319</f>
        <v>0</v>
      </c>
      <c r="AE319" s="246" t="str">
        <f>$AE$9</f>
        <v>07:00 - 07:59</v>
      </c>
      <c r="AF319" s="247">
        <f>SUMIF($A$9:$A$32,$AE319,B$319:B$342)</f>
        <v>2966</v>
      </c>
      <c r="AG319" s="248">
        <f t="shared" ref="AG319:AV321" si="4999">SUMIF($A$9:$A$32,$AE319,C$319:C$342)</f>
        <v>714</v>
      </c>
      <c r="AH319" s="249">
        <f t="shared" si="4999"/>
        <v>1003</v>
      </c>
      <c r="AI319" s="250">
        <f t="shared" si="4999"/>
        <v>617</v>
      </c>
      <c r="AJ319" s="247">
        <f t="shared" si="4999"/>
        <v>287</v>
      </c>
      <c r="AK319" s="251">
        <f t="shared" si="4999"/>
        <v>286</v>
      </c>
      <c r="AL319" s="249">
        <f t="shared" si="4999"/>
        <v>976</v>
      </c>
      <c r="AM319" s="250">
        <f t="shared" si="4999"/>
        <v>1474</v>
      </c>
      <c r="AN319" s="247">
        <f t="shared" si="4999"/>
        <v>130</v>
      </c>
      <c r="AO319" s="251">
        <f t="shared" si="4999"/>
        <v>391</v>
      </c>
      <c r="AP319" s="249">
        <f t="shared" si="4999"/>
        <v>206</v>
      </c>
      <c r="AQ319" s="247">
        <f t="shared" si="4999"/>
        <v>848</v>
      </c>
      <c r="AR319" s="252">
        <f t="shared" si="4999"/>
        <v>1064</v>
      </c>
      <c r="AS319" s="253">
        <f t="shared" si="4999"/>
        <v>1577</v>
      </c>
      <c r="AT319" s="247">
        <f t="shared" si="4999"/>
        <v>731</v>
      </c>
      <c r="AU319" s="251">
        <f t="shared" si="4999"/>
        <v>770</v>
      </c>
      <c r="AV319" s="249">
        <f t="shared" si="4999"/>
        <v>1196</v>
      </c>
      <c r="AW319" s="250">
        <f t="shared" ref="AW319:BE321" si="5000">SUMIF($A$9:$A$32,$AE319,S$319:S$342)</f>
        <v>940</v>
      </c>
      <c r="AX319" s="247">
        <f t="shared" si="5000"/>
        <v>214</v>
      </c>
      <c r="AY319" s="251">
        <f t="shared" si="5000"/>
        <v>439</v>
      </c>
      <c r="AZ319" s="249">
        <f t="shared" si="5000"/>
        <v>776</v>
      </c>
      <c r="BA319" s="250">
        <f t="shared" si="5000"/>
        <v>1136</v>
      </c>
      <c r="BB319" s="247">
        <f t="shared" si="5000"/>
        <v>929</v>
      </c>
      <c r="BC319" s="251">
        <f t="shared" si="5000"/>
        <v>843</v>
      </c>
      <c r="BD319" s="20">
        <f t="shared" si="5000"/>
        <v>2513</v>
      </c>
      <c r="BE319" s="254">
        <f t="shared" si="5000"/>
        <v>1804</v>
      </c>
      <c r="BF319" s="255">
        <f>AF319+AH319+AJ319+AL319+AN319+AP319+AR319+AT319+AV319+AX319+AZ319+BB319+BD319</f>
        <v>12991</v>
      </c>
      <c r="BG319" s="256">
        <f>AG319+AI319+AK319+AM319+AO319+AQ319+AS319+AU319+AW319+AY319+BA319+BC319+BE319</f>
        <v>11839</v>
      </c>
      <c r="BI319" s="121" t="s">
        <v>19</v>
      </c>
      <c r="BJ319" s="125">
        <f>B319/B343</f>
        <v>0</v>
      </c>
      <c r="BK319" s="126">
        <f t="shared" ref="BK319" si="5001">C319/C343</f>
        <v>0</v>
      </c>
      <c r="BL319" s="127">
        <f t="shared" ref="BL319" si="5002">D319/D343</f>
        <v>0</v>
      </c>
      <c r="BM319" s="128">
        <f t="shared" ref="BM319" si="5003">E319/E343</f>
        <v>0</v>
      </c>
      <c r="BN319" s="125">
        <f t="shared" ref="BN319" si="5004">F319/F343</f>
        <v>0</v>
      </c>
      <c r="BO319" s="126">
        <f t="shared" ref="BO319" si="5005">G319/G343</f>
        <v>0</v>
      </c>
      <c r="BP319" s="127">
        <f t="shared" ref="BP319" si="5006">H319/H343</f>
        <v>0</v>
      </c>
      <c r="BQ319" s="128">
        <f t="shared" ref="BQ319" si="5007">I319/I343</f>
        <v>0</v>
      </c>
      <c r="BR319" s="125">
        <f t="shared" ref="BR319" si="5008">J319/J343</f>
        <v>0</v>
      </c>
      <c r="BS319" s="126">
        <f t="shared" ref="BS319" si="5009">K319/K343</f>
        <v>0</v>
      </c>
      <c r="BT319" s="127">
        <f t="shared" ref="BT319" si="5010">L319/L343</f>
        <v>0</v>
      </c>
      <c r="BU319" s="125">
        <f t="shared" ref="BU319" si="5011">M319/M343</f>
        <v>0</v>
      </c>
      <c r="BV319" s="129">
        <f t="shared" ref="BV319" si="5012">N319/N343</f>
        <v>0</v>
      </c>
      <c r="BW319" s="130">
        <f t="shared" ref="BW319" si="5013">O319/O343</f>
        <v>0</v>
      </c>
      <c r="BX319" s="125">
        <f t="shared" ref="BX319" si="5014">P319/P343</f>
        <v>0</v>
      </c>
      <c r="BY319" s="126">
        <f t="shared" ref="BY319" si="5015">Q319/Q343</f>
        <v>0</v>
      </c>
      <c r="BZ319" s="127">
        <f t="shared" ref="BZ319" si="5016">R319/R343</f>
        <v>0</v>
      </c>
      <c r="CA319" s="128">
        <f t="shared" ref="CA319" si="5017">S319/S343</f>
        <v>0</v>
      </c>
      <c r="CB319" s="125">
        <f t="shared" ref="CB319" si="5018">T319/T343</f>
        <v>0</v>
      </c>
      <c r="CC319" s="126">
        <f t="shared" ref="CC319" si="5019">U319/U343</f>
        <v>0</v>
      </c>
      <c r="CD319" s="127">
        <f t="shared" ref="CD319" si="5020">V319/V343</f>
        <v>0</v>
      </c>
      <c r="CE319" s="128">
        <f t="shared" ref="CE319" si="5021">W319/W343</f>
        <v>0</v>
      </c>
      <c r="CF319" s="125">
        <f t="shared" ref="CF319" si="5022">X319/X343</f>
        <v>0</v>
      </c>
      <c r="CG319" s="126">
        <f t="shared" ref="CG319" si="5023">Y319/Y343</f>
        <v>0</v>
      </c>
      <c r="CH319" s="127">
        <f t="shared" ref="CH319" si="5024">Z319/Z343</f>
        <v>0</v>
      </c>
      <c r="CI319" s="125">
        <f t="shared" ref="CI319" si="5025">AA319/AA343</f>
        <v>0</v>
      </c>
      <c r="CJ319" s="131">
        <f t="shared" ref="CJ319" si="5026">AB319/AB343</f>
        <v>0</v>
      </c>
      <c r="CK319" s="132">
        <f t="shared" ref="CK319" si="5027">AC319/AC343</f>
        <v>0</v>
      </c>
    </row>
    <row r="320" spans="1:89">
      <c r="A320" s="133" t="s">
        <v>20</v>
      </c>
      <c r="B320" s="185">
        <v>215</v>
      </c>
      <c r="C320" s="186">
        <v>0</v>
      </c>
      <c r="D320" s="187">
        <v>70</v>
      </c>
      <c r="E320" s="188">
        <v>0</v>
      </c>
      <c r="F320" s="185">
        <v>22</v>
      </c>
      <c r="G320" s="189">
        <v>0</v>
      </c>
      <c r="H320" s="187">
        <v>132</v>
      </c>
      <c r="I320" s="188">
        <v>3</v>
      </c>
      <c r="J320" s="185">
        <v>7</v>
      </c>
      <c r="K320" s="189">
        <v>1</v>
      </c>
      <c r="L320" s="187">
        <v>2</v>
      </c>
      <c r="M320" s="185">
        <v>0</v>
      </c>
      <c r="N320" s="190">
        <v>29</v>
      </c>
      <c r="O320" s="191">
        <v>0</v>
      </c>
      <c r="P320" s="185">
        <v>11</v>
      </c>
      <c r="Q320" s="189">
        <v>0</v>
      </c>
      <c r="R320" s="187">
        <v>0</v>
      </c>
      <c r="S320" s="188">
        <v>0</v>
      </c>
      <c r="T320" s="185">
        <v>0</v>
      </c>
      <c r="U320" s="189">
        <v>0</v>
      </c>
      <c r="V320" s="187">
        <v>0</v>
      </c>
      <c r="W320" s="188">
        <v>0</v>
      </c>
      <c r="X320" s="185">
        <v>0</v>
      </c>
      <c r="Y320" s="189">
        <v>0</v>
      </c>
      <c r="Z320" s="187">
        <v>0</v>
      </c>
      <c r="AA320" s="185">
        <v>0</v>
      </c>
      <c r="AB320" s="166">
        <f t="shared" ref="AB320:AB340" si="5028">B320+D320+F320+H320+J320+L320+N320+P320+R320+T320+V320+X320+Z320</f>
        <v>488</v>
      </c>
      <c r="AC320" s="167">
        <f t="shared" ref="AC320:AC341" si="5029">C320+E320+G320+I320+K320+M320+O320+Q320+S320+U320+W320+Y320+AA320</f>
        <v>4</v>
      </c>
      <c r="AE320" s="258" t="str">
        <f>$AE$10</f>
        <v>08:00 - 08:59</v>
      </c>
      <c r="AF320" s="247">
        <f>SUMIF($A$9:$A$32,$AE320,B$319:B$342)</f>
        <v>3355</v>
      </c>
      <c r="AG320" s="259">
        <f t="shared" si="4999"/>
        <v>1098</v>
      </c>
      <c r="AH320" s="260">
        <f t="shared" si="4999"/>
        <v>1197</v>
      </c>
      <c r="AI320" s="261">
        <f t="shared" si="4999"/>
        <v>638</v>
      </c>
      <c r="AJ320" s="262">
        <f t="shared" si="4999"/>
        <v>377</v>
      </c>
      <c r="AK320" s="263">
        <f t="shared" si="4999"/>
        <v>307</v>
      </c>
      <c r="AL320" s="260">
        <f t="shared" si="4999"/>
        <v>1143</v>
      </c>
      <c r="AM320" s="261">
        <f t="shared" si="4999"/>
        <v>2357</v>
      </c>
      <c r="AN320" s="262">
        <f t="shared" si="4999"/>
        <v>143</v>
      </c>
      <c r="AO320" s="263">
        <f t="shared" si="4999"/>
        <v>444</v>
      </c>
      <c r="AP320" s="260">
        <f t="shared" si="4999"/>
        <v>168</v>
      </c>
      <c r="AQ320" s="262">
        <f t="shared" si="4999"/>
        <v>1084</v>
      </c>
      <c r="AR320" s="264">
        <f t="shared" si="4999"/>
        <v>1192</v>
      </c>
      <c r="AS320" s="265">
        <f t="shared" si="4999"/>
        <v>1837</v>
      </c>
      <c r="AT320" s="262">
        <f t="shared" si="4999"/>
        <v>799</v>
      </c>
      <c r="AU320" s="263">
        <f t="shared" si="4999"/>
        <v>669</v>
      </c>
      <c r="AV320" s="260">
        <f t="shared" si="4999"/>
        <v>1345</v>
      </c>
      <c r="AW320" s="261">
        <f t="shared" si="5000"/>
        <v>823</v>
      </c>
      <c r="AX320" s="262">
        <f t="shared" si="5000"/>
        <v>214</v>
      </c>
      <c r="AY320" s="263">
        <f t="shared" si="5000"/>
        <v>536</v>
      </c>
      <c r="AZ320" s="260">
        <f t="shared" si="5000"/>
        <v>727</v>
      </c>
      <c r="BA320" s="261">
        <f t="shared" si="5000"/>
        <v>1397</v>
      </c>
      <c r="BB320" s="262">
        <f t="shared" si="5000"/>
        <v>861</v>
      </c>
      <c r="BC320" s="263">
        <f t="shared" si="5000"/>
        <v>813</v>
      </c>
      <c r="BD320" s="260">
        <f t="shared" si="5000"/>
        <v>2608</v>
      </c>
      <c r="BE320" s="262">
        <f t="shared" si="5000"/>
        <v>1777</v>
      </c>
      <c r="BF320" s="266">
        <f>SUM(AF320,AH320,AJ320,AL320,AN320,AP320,AR320,AT320,AV320,AX320,AZ320,BB320,BD320)</f>
        <v>14129</v>
      </c>
      <c r="BG320" s="16">
        <f>SUM(AG320,AI320,AK320,AM320,AO320,AQ320,AS320,AU320,AW320,AY320,BA320,BC320,BE320)</f>
        <v>13780</v>
      </c>
      <c r="BI320" s="133" t="s">
        <v>20</v>
      </c>
      <c r="BJ320" s="125" t="e">
        <f>#REF!/B343</f>
        <v>#REF!</v>
      </c>
      <c r="BK320" s="126">
        <f t="shared" ref="BK320" si="5030">C320/C343</f>
        <v>0</v>
      </c>
      <c r="BL320" s="127">
        <f t="shared" ref="BL320" si="5031">D320/D343</f>
        <v>4.6238192747209191E-3</v>
      </c>
      <c r="BM320" s="128">
        <f t="shared" ref="BM320" si="5032">E320/E343</f>
        <v>0</v>
      </c>
      <c r="BN320" s="125">
        <f t="shared" ref="BN320" si="5033">F320/F343</f>
        <v>3.7124535943300709E-3</v>
      </c>
      <c r="BO320" s="126">
        <f t="shared" ref="BO320" si="5034">G320/G343</f>
        <v>0</v>
      </c>
      <c r="BP320" s="127">
        <f t="shared" ref="BP320" si="5035">H320/H343</f>
        <v>5.4536440257808624E-3</v>
      </c>
      <c r="BQ320" s="128">
        <f t="shared" ref="BQ320" si="5036">I320/I343</f>
        <v>8.2086080936875799E-5</v>
      </c>
      <c r="BR320" s="125">
        <f t="shared" ref="BR320" si="5037">J320/J343</f>
        <v>2.0864381520119225E-3</v>
      </c>
      <c r="BS320" s="126">
        <f t="shared" ref="BS320" si="5038">K320/K343</f>
        <v>2.1258503401360543E-4</v>
      </c>
      <c r="BT320" s="127">
        <f t="shared" ref="BT320" si="5039">L320/L343</f>
        <v>3.3681374200067362E-4</v>
      </c>
      <c r="BU320" s="125">
        <f t="shared" ref="BU320" si="5040">M320/M343</f>
        <v>0</v>
      </c>
      <c r="BV320" s="129">
        <f t="shared" ref="BV320" si="5041">N320/N343</f>
        <v>1.4326647564469914E-3</v>
      </c>
      <c r="BW320" s="130">
        <f t="shared" ref="BW320" si="5042">O320/O343</f>
        <v>0</v>
      </c>
      <c r="BX320" s="125">
        <f t="shared" ref="BX320" si="5043">P320/P343</f>
        <v>9.197324414715719E-4</v>
      </c>
      <c r="BY320" s="126">
        <f t="shared" ref="BY320" si="5044">Q320/Q343</f>
        <v>0</v>
      </c>
      <c r="BZ320" s="127">
        <f t="shared" ref="BZ320" si="5045">R320/R343</f>
        <v>0</v>
      </c>
      <c r="CA320" s="128">
        <f t="shared" ref="CA320" si="5046">S320/S343</f>
        <v>0</v>
      </c>
      <c r="CB320" s="125">
        <f t="shared" ref="CB320" si="5047">T320/T343</f>
        <v>0</v>
      </c>
      <c r="CC320" s="126">
        <f t="shared" ref="CC320" si="5048">U320/U343</f>
        <v>0</v>
      </c>
      <c r="CD320" s="127">
        <f t="shared" ref="CD320" si="5049">V320/V343</f>
        <v>0</v>
      </c>
      <c r="CE320" s="128">
        <f t="shared" ref="CE320" si="5050">W320/W343</f>
        <v>0</v>
      </c>
      <c r="CF320" s="125">
        <f t="shared" ref="CF320" si="5051">X320/X343</f>
        <v>0</v>
      </c>
      <c r="CG320" s="126">
        <f t="shared" ref="CG320" si="5052">Y320/Y343</f>
        <v>0</v>
      </c>
      <c r="CH320" s="127">
        <f t="shared" ref="CH320" si="5053">Z320/Z343</f>
        <v>0</v>
      </c>
      <c r="CI320" s="125">
        <f t="shared" ref="CI320" si="5054">AA320/AA343</f>
        <v>0</v>
      </c>
      <c r="CJ320" s="131">
        <f t="shared" ref="CJ320" si="5055">AB320/AB343</f>
        <v>2.1810153341467447E-3</v>
      </c>
      <c r="CK320" s="132">
        <f t="shared" ref="CK320" si="5056">AC320/AC343</f>
        <v>1.7917213514954155E-5</v>
      </c>
    </row>
    <row r="321" spans="1:89" ht="14.1" thickBot="1">
      <c r="A321" s="142" t="s">
        <v>21</v>
      </c>
      <c r="B321" s="192">
        <v>1342</v>
      </c>
      <c r="C321" s="193">
        <v>0</v>
      </c>
      <c r="D321" s="194">
        <v>497</v>
      </c>
      <c r="E321" s="195">
        <v>2</v>
      </c>
      <c r="F321" s="192">
        <v>173</v>
      </c>
      <c r="G321" s="196">
        <v>1</v>
      </c>
      <c r="H321" s="194">
        <v>717</v>
      </c>
      <c r="I321" s="195">
        <v>53</v>
      </c>
      <c r="J321" s="192">
        <v>37</v>
      </c>
      <c r="K321" s="196">
        <v>22</v>
      </c>
      <c r="L321" s="194">
        <v>37</v>
      </c>
      <c r="M321" s="192">
        <v>136</v>
      </c>
      <c r="N321" s="197">
        <v>223</v>
      </c>
      <c r="O321" s="198">
        <v>233</v>
      </c>
      <c r="P321" s="192">
        <v>131</v>
      </c>
      <c r="Q321" s="196">
        <v>180</v>
      </c>
      <c r="R321" s="194">
        <v>213</v>
      </c>
      <c r="S321" s="195">
        <v>155</v>
      </c>
      <c r="T321" s="192">
        <v>38</v>
      </c>
      <c r="U321" s="196">
        <v>98</v>
      </c>
      <c r="V321" s="194">
        <v>123</v>
      </c>
      <c r="W321" s="195">
        <v>226</v>
      </c>
      <c r="X321" s="192">
        <v>182</v>
      </c>
      <c r="Y321" s="196">
        <v>225</v>
      </c>
      <c r="Z321" s="194">
        <v>610</v>
      </c>
      <c r="AA321" s="192">
        <v>323</v>
      </c>
      <c r="AB321" s="166">
        <f t="shared" si="5028"/>
        <v>4323</v>
      </c>
      <c r="AC321" s="167">
        <f t="shared" si="5029"/>
        <v>1654</v>
      </c>
      <c r="AE321" s="246" t="str">
        <f>$AE$11</f>
        <v>-</v>
      </c>
      <c r="AF321" s="247">
        <f>SUMIF($A$9:$A$32,$AE321,B$319:B$342)</f>
        <v>0</v>
      </c>
      <c r="AG321" s="267">
        <f t="shared" si="4999"/>
        <v>0</v>
      </c>
      <c r="AH321" s="268">
        <f t="shared" si="4999"/>
        <v>0</v>
      </c>
      <c r="AI321" s="269">
        <f t="shared" si="4999"/>
        <v>0</v>
      </c>
      <c r="AJ321" s="270">
        <f t="shared" si="4999"/>
        <v>0</v>
      </c>
      <c r="AK321" s="271">
        <f t="shared" si="4999"/>
        <v>0</v>
      </c>
      <c r="AL321" s="268">
        <f t="shared" si="4999"/>
        <v>0</v>
      </c>
      <c r="AM321" s="269">
        <f t="shared" si="4999"/>
        <v>0</v>
      </c>
      <c r="AN321" s="270">
        <f t="shared" si="4999"/>
        <v>0</v>
      </c>
      <c r="AO321" s="271">
        <f t="shared" si="4999"/>
        <v>0</v>
      </c>
      <c r="AP321" s="268">
        <f t="shared" si="4999"/>
        <v>0</v>
      </c>
      <c r="AQ321" s="270">
        <f t="shared" si="4999"/>
        <v>0</v>
      </c>
      <c r="AR321" s="272">
        <f t="shared" si="4999"/>
        <v>0</v>
      </c>
      <c r="AS321" s="273">
        <f t="shared" si="4999"/>
        <v>0</v>
      </c>
      <c r="AT321" s="270">
        <f t="shared" si="4999"/>
        <v>0</v>
      </c>
      <c r="AU321" s="271">
        <f t="shared" si="4999"/>
        <v>0</v>
      </c>
      <c r="AV321" s="268">
        <f t="shared" si="4999"/>
        <v>0</v>
      </c>
      <c r="AW321" s="269">
        <f t="shared" si="5000"/>
        <v>0</v>
      </c>
      <c r="AX321" s="270">
        <f t="shared" si="5000"/>
        <v>0</v>
      </c>
      <c r="AY321" s="271">
        <f t="shared" si="5000"/>
        <v>0</v>
      </c>
      <c r="AZ321" s="268">
        <f t="shared" si="5000"/>
        <v>0</v>
      </c>
      <c r="BA321" s="269">
        <f t="shared" si="5000"/>
        <v>0</v>
      </c>
      <c r="BB321" s="270">
        <f t="shared" si="5000"/>
        <v>0</v>
      </c>
      <c r="BC321" s="271">
        <f t="shared" si="5000"/>
        <v>0</v>
      </c>
      <c r="BD321" s="268">
        <f t="shared" si="5000"/>
        <v>0</v>
      </c>
      <c r="BE321" s="270">
        <f t="shared" si="5000"/>
        <v>0</v>
      </c>
      <c r="BF321" s="266">
        <f>SUM(AF321,AH321,AJ321,AL321,AN321,AP321,AR321,AT321,AV321,AX321,AZ321,BB321,BD321)</f>
        <v>0</v>
      </c>
      <c r="BG321" s="16">
        <f>SUM(AG321,AI321,AK321,AM321,AO321,AQ321,AS321,AU321,AW321,AY321,BA321,BC321,BE321)</f>
        <v>0</v>
      </c>
      <c r="BI321" s="142" t="s">
        <v>21</v>
      </c>
      <c r="BJ321" s="125">
        <f>B320/B343</f>
        <v>5.6914443032613296E-3</v>
      </c>
      <c r="BK321" s="126">
        <f t="shared" ref="BK321" si="5057">C321/C343</f>
        <v>0</v>
      </c>
      <c r="BL321" s="127">
        <f t="shared" ref="BL321" si="5058">D321/D343</f>
        <v>3.2829116850518529E-2</v>
      </c>
      <c r="BM321" s="128">
        <f t="shared" ref="BM321" si="5059">E321/E343</f>
        <v>1.5519515791107317E-4</v>
      </c>
      <c r="BN321" s="125">
        <f t="shared" ref="BN321" si="5060">F321/F343</f>
        <v>2.9193385082686468E-2</v>
      </c>
      <c r="BO321" s="126">
        <f t="shared" ref="BO321" si="5061">G321/G343</f>
        <v>2.0408163265306123E-4</v>
      </c>
      <c r="BP321" s="127">
        <f t="shared" ref="BP321" si="5062">H321/H343</f>
        <v>2.9623202776400594E-2</v>
      </c>
      <c r="BQ321" s="128">
        <f t="shared" ref="BQ321" si="5063">I321/I343</f>
        <v>1.4501874298848058E-3</v>
      </c>
      <c r="BR321" s="125">
        <f t="shared" ref="BR321" si="5064">J321/J343</f>
        <v>1.1028315946348734E-2</v>
      </c>
      <c r="BS321" s="126">
        <f t="shared" ref="BS321" si="5065">K321/K343</f>
        <v>4.6768707482993197E-3</v>
      </c>
      <c r="BT321" s="127">
        <f t="shared" ref="BT321" si="5066">L321/L343</f>
        <v>6.2310542270124624E-3</v>
      </c>
      <c r="BU321" s="125">
        <f t="shared" ref="BU321" si="5067">M321/M343</f>
        <v>1.0063637709042474E-2</v>
      </c>
      <c r="BV321" s="129">
        <f t="shared" ref="BV321" si="5068">N321/N343</f>
        <v>1.1016697954747554E-2</v>
      </c>
      <c r="BW321" s="130">
        <f t="shared" ref="BW321" si="5069">O321/O343</f>
        <v>8.9556828227697269E-3</v>
      </c>
      <c r="BX321" s="125">
        <f t="shared" ref="BX321" si="5070">P321/P343</f>
        <v>1.0953177257525084E-2</v>
      </c>
      <c r="BY321" s="126">
        <f t="shared" ref="BY321" si="5071">Q321/Q343</f>
        <v>1.5354431459524013E-2</v>
      </c>
      <c r="BZ321" s="127">
        <f t="shared" ref="BZ321" si="5072">R321/R343</f>
        <v>1.1204629142556549E-2</v>
      </c>
      <c r="CA321" s="128">
        <f t="shared" ref="CA321" si="5073">S321/S343</f>
        <v>8.9198365655751861E-3</v>
      </c>
      <c r="CB321" s="125">
        <f t="shared" ref="CB321" si="5074">T321/T343</f>
        <v>8.246527777777778E-3</v>
      </c>
      <c r="CC321" s="126">
        <f t="shared" ref="CC321" si="5075">U321/U343</f>
        <v>2.2156907076644812E-2</v>
      </c>
      <c r="CD321" s="127">
        <f t="shared" ref="CD321" si="5076">V321/V343</f>
        <v>6.9578006561828261E-3</v>
      </c>
      <c r="CE321" s="128">
        <f t="shared" ref="CE321" si="5077">W321/W343</f>
        <v>1.2648309827624804E-2</v>
      </c>
      <c r="CF321" s="125">
        <f t="shared" ref="CF321" si="5078">X321/X343</f>
        <v>1.1397795591182364E-2</v>
      </c>
      <c r="CG321" s="126">
        <f t="shared" ref="CG321" si="5079">Y321/Y343</f>
        <v>2.6718916993231208E-2</v>
      </c>
      <c r="CH321" s="127">
        <f t="shared" ref="CH321" si="5080">Z321/Z343</f>
        <v>1.4542853737036596E-2</v>
      </c>
      <c r="CI321" s="125">
        <f t="shared" ref="CI321" si="5081">AA321/AA343</f>
        <v>8.7812304597232414E-3</v>
      </c>
      <c r="CJ321" s="131">
        <f t="shared" ref="CJ321" si="5082">AB321/AB343</f>
        <v>1.932075674081225E-2</v>
      </c>
      <c r="CK321" s="132">
        <f t="shared" ref="CK321" si="5083">AC321/AC343</f>
        <v>7.4087677884335425E-3</v>
      </c>
    </row>
    <row r="322" spans="1:89" ht="15" thickTop="1" thickBot="1">
      <c r="A322" s="133" t="s">
        <v>22</v>
      </c>
      <c r="B322" s="185">
        <v>2216</v>
      </c>
      <c r="C322" s="186">
        <v>322</v>
      </c>
      <c r="D322" s="187">
        <v>844</v>
      </c>
      <c r="E322" s="188">
        <v>347</v>
      </c>
      <c r="F322" s="185">
        <v>256</v>
      </c>
      <c r="G322" s="189">
        <v>104</v>
      </c>
      <c r="H322" s="187">
        <v>830</v>
      </c>
      <c r="I322" s="188">
        <v>987</v>
      </c>
      <c r="J322" s="185">
        <v>87</v>
      </c>
      <c r="K322" s="189">
        <v>193</v>
      </c>
      <c r="L322" s="187">
        <v>142</v>
      </c>
      <c r="M322" s="185">
        <v>368</v>
      </c>
      <c r="N322" s="190">
        <v>701</v>
      </c>
      <c r="O322" s="191">
        <v>827</v>
      </c>
      <c r="P322" s="185">
        <v>512</v>
      </c>
      <c r="Q322" s="189">
        <v>367</v>
      </c>
      <c r="R322" s="187">
        <v>800</v>
      </c>
      <c r="S322" s="188">
        <v>581</v>
      </c>
      <c r="T322" s="185">
        <v>154</v>
      </c>
      <c r="U322" s="189">
        <v>275</v>
      </c>
      <c r="V322" s="187">
        <v>515</v>
      </c>
      <c r="W322" s="188">
        <v>621</v>
      </c>
      <c r="X322" s="185">
        <v>678</v>
      </c>
      <c r="Y322" s="189">
        <v>419</v>
      </c>
      <c r="Z322" s="187">
        <v>1714</v>
      </c>
      <c r="AA322" s="185">
        <v>1209</v>
      </c>
      <c r="AB322" s="166">
        <f t="shared" si="5028"/>
        <v>9449</v>
      </c>
      <c r="AC322" s="167">
        <f t="shared" si="5029"/>
        <v>6620</v>
      </c>
      <c r="AE322" s="295" t="s">
        <v>42</v>
      </c>
      <c r="AF322" s="12">
        <f t="shared" ref="AF322:BG322" si="5084">SUM(AF319:AF321)</f>
        <v>6321</v>
      </c>
      <c r="AG322" s="1">
        <f t="shared" si="5084"/>
        <v>1812</v>
      </c>
      <c r="AH322" s="12">
        <f t="shared" si="5084"/>
        <v>2200</v>
      </c>
      <c r="AI322" s="1">
        <f t="shared" si="5084"/>
        <v>1255</v>
      </c>
      <c r="AJ322" s="12">
        <f t="shared" si="5084"/>
        <v>664</v>
      </c>
      <c r="AK322" s="1">
        <f t="shared" si="5084"/>
        <v>593</v>
      </c>
      <c r="AL322" s="12">
        <f t="shared" si="5084"/>
        <v>2119</v>
      </c>
      <c r="AM322" s="1">
        <f t="shared" si="5084"/>
        <v>3831</v>
      </c>
      <c r="AN322" s="12">
        <f t="shared" si="5084"/>
        <v>273</v>
      </c>
      <c r="AO322" s="1">
        <f t="shared" si="5084"/>
        <v>835</v>
      </c>
      <c r="AP322" s="12">
        <f t="shared" si="5084"/>
        <v>374</v>
      </c>
      <c r="AQ322" s="1">
        <f t="shared" si="5084"/>
        <v>1932</v>
      </c>
      <c r="AR322" s="12">
        <f t="shared" si="5084"/>
        <v>2256</v>
      </c>
      <c r="AS322" s="1">
        <f t="shared" si="5084"/>
        <v>3414</v>
      </c>
      <c r="AT322" s="12">
        <f t="shared" si="5084"/>
        <v>1530</v>
      </c>
      <c r="AU322" s="1">
        <f t="shared" si="5084"/>
        <v>1439</v>
      </c>
      <c r="AV322" s="12">
        <f t="shared" si="5084"/>
        <v>2541</v>
      </c>
      <c r="AW322" s="1">
        <f t="shared" si="5084"/>
        <v>1763</v>
      </c>
      <c r="AX322" s="12">
        <f t="shared" si="5084"/>
        <v>428</v>
      </c>
      <c r="AY322" s="1">
        <f t="shared" si="5084"/>
        <v>975</v>
      </c>
      <c r="AZ322" s="12">
        <f t="shared" si="5084"/>
        <v>1503</v>
      </c>
      <c r="BA322" s="1">
        <f t="shared" si="5084"/>
        <v>2533</v>
      </c>
      <c r="BB322" s="12">
        <f t="shared" si="5084"/>
        <v>1790</v>
      </c>
      <c r="BC322" s="1">
        <f t="shared" si="5084"/>
        <v>1656</v>
      </c>
      <c r="BD322" s="12">
        <f t="shared" si="5084"/>
        <v>5121</v>
      </c>
      <c r="BE322" s="1">
        <f t="shared" si="5084"/>
        <v>3581</v>
      </c>
      <c r="BF322" s="51">
        <f t="shared" si="5084"/>
        <v>27120</v>
      </c>
      <c r="BG322" s="47">
        <f t="shared" si="5084"/>
        <v>25619</v>
      </c>
      <c r="BI322" s="133" t="s">
        <v>22</v>
      </c>
      <c r="BJ322" s="125">
        <f>B322/B343</f>
        <v>5.8661584074544686E-2</v>
      </c>
      <c r="BK322" s="126">
        <f t="shared" ref="BK322" si="5085">C322/C343</f>
        <v>1.1465194943920242E-2</v>
      </c>
      <c r="BL322" s="127">
        <f t="shared" ref="BL322" si="5086">D322/D343</f>
        <v>5.5750049540920797E-2</v>
      </c>
      <c r="BM322" s="128">
        <f t="shared" ref="BM322" si="5087">E322/E343</f>
        <v>2.6926359897571195E-2</v>
      </c>
      <c r="BN322" s="125">
        <f t="shared" ref="BN322" si="5088">F322/F343</f>
        <v>4.3199460006749915E-2</v>
      </c>
      <c r="BO322" s="126">
        <f t="shared" ref="BO322" si="5089">G322/G343</f>
        <v>2.1224489795918369E-2</v>
      </c>
      <c r="BP322" s="127">
        <f t="shared" ref="BP322" si="5090">H322/H343</f>
        <v>3.4291852586349363E-2</v>
      </c>
      <c r="BQ322" s="128">
        <f t="shared" ref="BQ322" si="5091">I322/I343</f>
        <v>2.700632062823214E-2</v>
      </c>
      <c r="BR322" s="125">
        <f t="shared" ref="BR322" si="5092">J322/J343</f>
        <v>2.5931445603576752E-2</v>
      </c>
      <c r="BS322" s="126">
        <f t="shared" ref="BS322" si="5093">K322/K343</f>
        <v>4.1028911564625847E-2</v>
      </c>
      <c r="BT322" s="127">
        <f t="shared" ref="BT322" si="5094">L322/L343</f>
        <v>2.3913775682047826E-2</v>
      </c>
      <c r="BU322" s="125">
        <f t="shared" ref="BU322" si="5095">M322/M343</f>
        <v>2.7231019683291401E-2</v>
      </c>
      <c r="BV322" s="129">
        <f t="shared" ref="BV322" si="5096">N322/N343</f>
        <v>3.4630965319632445E-2</v>
      </c>
      <c r="BW322" s="130">
        <f t="shared" ref="BW322" si="5097">O322/O343</f>
        <v>3.178690855978783E-2</v>
      </c>
      <c r="BX322" s="125">
        <f t="shared" ref="BX322" si="5098">P322/P343</f>
        <v>4.2809364548494981E-2</v>
      </c>
      <c r="BY322" s="126">
        <f t="shared" ref="BY322" si="5099">Q322/Q343</f>
        <v>3.1305979698029514E-2</v>
      </c>
      <c r="BZ322" s="127">
        <f t="shared" ref="BZ322" si="5100">R322/R343</f>
        <v>4.2083114150447132E-2</v>
      </c>
      <c r="CA322" s="128">
        <f t="shared" ref="CA322" si="5101">S322/S343</f>
        <v>3.343500028773666E-2</v>
      </c>
      <c r="CB322" s="125">
        <f t="shared" ref="CB322" si="5102">T322/T343</f>
        <v>3.3420138888888888E-2</v>
      </c>
      <c r="CC322" s="126">
        <f t="shared" ref="CC322" si="5103">U322/U343</f>
        <v>6.2174994347727788E-2</v>
      </c>
      <c r="CD322" s="127">
        <f t="shared" ref="CD322" si="5104">V322/V343</f>
        <v>2.9132254779952484E-2</v>
      </c>
      <c r="CE322" s="128">
        <f t="shared" ref="CE322" si="5105">W322/W343</f>
        <v>3.4754869039623909E-2</v>
      </c>
      <c r="CF322" s="125">
        <f t="shared" ref="CF322" si="5106">X322/X343</f>
        <v>4.245991983967936E-2</v>
      </c>
      <c r="CG322" s="126">
        <f t="shared" ref="CG322" si="5107">Y322/Y343</f>
        <v>4.9756560978506115E-2</v>
      </c>
      <c r="CH322" s="127">
        <f t="shared" ref="CH322" si="5108">Z322/Z343</f>
        <v>4.0863034926689711E-2</v>
      </c>
      <c r="CI322" s="125">
        <f t="shared" ref="CI322" si="5109">AA322/AA343</f>
        <v>3.2868444661936218E-2</v>
      </c>
      <c r="CJ322" s="131">
        <f t="shared" ref="CJ322" si="5110">AB322/AB343</f>
        <v>4.2230356336788094E-2</v>
      </c>
      <c r="CK322" s="132">
        <f t="shared" ref="CK322" si="5111">AC322/AC343</f>
        <v>2.9652988367249125E-2</v>
      </c>
    </row>
    <row r="323" spans="1:89" ht="14.1" thickTop="1">
      <c r="A323" s="142" t="s">
        <v>23</v>
      </c>
      <c r="B323" s="192">
        <v>2966</v>
      </c>
      <c r="C323" s="193">
        <v>714</v>
      </c>
      <c r="D323" s="194">
        <v>1003</v>
      </c>
      <c r="E323" s="195">
        <v>617</v>
      </c>
      <c r="F323" s="192">
        <v>287</v>
      </c>
      <c r="G323" s="196">
        <v>286</v>
      </c>
      <c r="H323" s="194">
        <v>976</v>
      </c>
      <c r="I323" s="195">
        <v>1474</v>
      </c>
      <c r="J323" s="192">
        <v>130</v>
      </c>
      <c r="K323" s="196">
        <v>391</v>
      </c>
      <c r="L323" s="194">
        <v>206</v>
      </c>
      <c r="M323" s="192">
        <v>848</v>
      </c>
      <c r="N323" s="197">
        <v>1064</v>
      </c>
      <c r="O323" s="198">
        <v>1577</v>
      </c>
      <c r="P323" s="192">
        <v>731</v>
      </c>
      <c r="Q323" s="196">
        <v>770</v>
      </c>
      <c r="R323" s="194">
        <v>1196</v>
      </c>
      <c r="S323" s="195">
        <v>940</v>
      </c>
      <c r="T323" s="192">
        <v>214</v>
      </c>
      <c r="U323" s="196">
        <v>439</v>
      </c>
      <c r="V323" s="194">
        <v>776</v>
      </c>
      <c r="W323" s="195">
        <v>1136</v>
      </c>
      <c r="X323" s="192">
        <v>929</v>
      </c>
      <c r="Y323" s="196">
        <v>843</v>
      </c>
      <c r="Z323" s="194">
        <v>2513</v>
      </c>
      <c r="AA323" s="192">
        <v>1804</v>
      </c>
      <c r="AB323" s="166">
        <f t="shared" si="5028"/>
        <v>12991</v>
      </c>
      <c r="AC323" s="167">
        <f t="shared" si="5029"/>
        <v>11839</v>
      </c>
      <c r="BI323" s="142" t="s">
        <v>23</v>
      </c>
      <c r="BJ323" s="125">
        <f>B323/B343</f>
        <v>7.8515459551037697E-2</v>
      </c>
      <c r="BK323" s="126">
        <f t="shared" ref="BK323" si="5112">C323/C343</f>
        <v>2.5422823571301406E-2</v>
      </c>
      <c r="BL323" s="127">
        <f t="shared" ref="BL323" si="5113">D323/D343</f>
        <v>6.6252724750644032E-2</v>
      </c>
      <c r="BM323" s="128">
        <f t="shared" ref="BM323" si="5114">E323/E343</f>
        <v>4.7877706215566071E-2</v>
      </c>
      <c r="BN323" s="125">
        <f t="shared" ref="BN323" si="5115">F323/F343</f>
        <v>4.8430644616942291E-2</v>
      </c>
      <c r="BO323" s="126">
        <f t="shared" ref="BO323" si="5116">G323/G343</f>
        <v>5.8367346938775509E-2</v>
      </c>
      <c r="BP323" s="127">
        <f t="shared" ref="BP323" si="5117">H323/H343</f>
        <v>4.0323913402743349E-2</v>
      </c>
      <c r="BQ323" s="128">
        <f t="shared" ref="BQ323" si="5118">I323/I343</f>
        <v>4.0331627766984977E-2</v>
      </c>
      <c r="BR323" s="125">
        <f t="shared" ref="BR323" si="5119">J323/J343</f>
        <v>3.8748137108792845E-2</v>
      </c>
      <c r="BS323" s="126">
        <f t="shared" ref="BS323" si="5120">K323/K343</f>
        <v>8.312074829931973E-2</v>
      </c>
      <c r="BT323" s="127">
        <f t="shared" ref="BT323" si="5121">L323/L343</f>
        <v>3.4691815426069382E-2</v>
      </c>
      <c r="BU323" s="125">
        <f t="shared" ref="BU323" si="5122">M323/M343</f>
        <v>6.2749741009323665E-2</v>
      </c>
      <c r="BV323" s="129">
        <f t="shared" ref="BV323" si="5123">N323/N343</f>
        <v>5.2563975891710309E-2</v>
      </c>
      <c r="BW323" s="130">
        <f t="shared" ref="BW323" si="5124">O323/O343</f>
        <v>6.061421378329554E-2</v>
      </c>
      <c r="BX323" s="125">
        <f t="shared" ref="BX323" si="5125">P323/P343</f>
        <v>6.1120401337792639E-2</v>
      </c>
      <c r="BY323" s="126">
        <f t="shared" ref="BY323" si="5126">Q323/Q343</f>
        <v>6.5682845687963828E-2</v>
      </c>
      <c r="BZ323" s="127">
        <f t="shared" ref="BZ323" si="5127">R323/R343</f>
        <v>6.2914255654918469E-2</v>
      </c>
      <c r="CA323" s="128">
        <f t="shared" ref="CA323" si="5128">S323/S343</f>
        <v>5.4094492720262413E-2</v>
      </c>
      <c r="CB323" s="125">
        <f t="shared" ref="CB323" si="5129">T323/T343</f>
        <v>4.6440972222222224E-2</v>
      </c>
      <c r="CC323" s="126">
        <f t="shared" ref="CC323" si="5130">U323/U343</f>
        <v>9.9253900067827264E-2</v>
      </c>
      <c r="CD323" s="127">
        <f t="shared" ref="CD323" si="5131">V323/V343</f>
        <v>4.3896368367462385E-2</v>
      </c>
      <c r="CE323" s="128">
        <f t="shared" ref="CE323" si="5132">W323/W343</f>
        <v>6.3577344974255656E-2</v>
      </c>
      <c r="CF323" s="125">
        <f t="shared" ref="CF323" si="5133">X323/X343</f>
        <v>5.8178857715430861E-2</v>
      </c>
      <c r="CG323" s="126">
        <f t="shared" ref="CG323" si="5134">Y323/Y343</f>
        <v>0.10010687566797292</v>
      </c>
      <c r="CH323" s="127">
        <f t="shared" ref="CH323" si="5135">Z323/Z343</f>
        <v>5.9911789247824532E-2</v>
      </c>
      <c r="CI323" s="125">
        <f t="shared" ref="CI323" si="5136">AA323/AA343</f>
        <v>4.9044395508794823E-2</v>
      </c>
      <c r="CJ323" s="131">
        <f t="shared" ref="CJ323" si="5137">AB323/AB343</f>
        <v>5.8060594684222054E-2</v>
      </c>
      <c r="CK323" s="132">
        <f t="shared" ref="CK323" si="5138">AC323/AC343</f>
        <v>5.303047270088556E-2</v>
      </c>
    </row>
    <row r="324" spans="1:89" ht="14.1" thickBot="1">
      <c r="A324" s="133" t="s">
        <v>24</v>
      </c>
      <c r="B324" s="185">
        <v>3355</v>
      </c>
      <c r="C324" s="186">
        <v>1098</v>
      </c>
      <c r="D324" s="187">
        <v>1197</v>
      </c>
      <c r="E324" s="188">
        <v>638</v>
      </c>
      <c r="F324" s="185">
        <v>377</v>
      </c>
      <c r="G324" s="189">
        <v>307</v>
      </c>
      <c r="H324" s="187">
        <v>1143</v>
      </c>
      <c r="I324" s="188">
        <v>2357</v>
      </c>
      <c r="J324" s="185">
        <v>143</v>
      </c>
      <c r="K324" s="189">
        <v>444</v>
      </c>
      <c r="L324" s="187">
        <v>168</v>
      </c>
      <c r="M324" s="185">
        <v>1084</v>
      </c>
      <c r="N324" s="190">
        <v>1192</v>
      </c>
      <c r="O324" s="191">
        <v>1837</v>
      </c>
      <c r="P324" s="185">
        <v>799</v>
      </c>
      <c r="Q324" s="189">
        <v>669</v>
      </c>
      <c r="R324" s="187">
        <v>1345</v>
      </c>
      <c r="S324" s="188">
        <v>823</v>
      </c>
      <c r="T324" s="185">
        <v>214</v>
      </c>
      <c r="U324" s="189">
        <v>536</v>
      </c>
      <c r="V324" s="187">
        <v>727</v>
      </c>
      <c r="W324" s="188">
        <v>1397</v>
      </c>
      <c r="X324" s="185">
        <v>861</v>
      </c>
      <c r="Y324" s="189">
        <v>813</v>
      </c>
      <c r="Z324" s="187">
        <v>2608</v>
      </c>
      <c r="AA324" s="185">
        <v>1777</v>
      </c>
      <c r="AB324" s="166">
        <f t="shared" si="5028"/>
        <v>14129</v>
      </c>
      <c r="AC324" s="167">
        <f t="shared" si="5029"/>
        <v>13780</v>
      </c>
      <c r="AE324" t="s">
        <v>51</v>
      </c>
      <c r="BI324" s="133" t="s">
        <v>24</v>
      </c>
      <c r="BJ324" s="125">
        <f>B324/B343</f>
        <v>8.88130029648454E-2</v>
      </c>
      <c r="BK324" s="126">
        <f t="shared" ref="BK324" si="5139">C324/C343</f>
        <v>3.9095602634858465E-2</v>
      </c>
      <c r="BL324" s="127">
        <f t="shared" ref="BL324" si="5140">D324/D343</f>
        <v>7.9067309597727717E-2</v>
      </c>
      <c r="BM324" s="128">
        <f t="shared" ref="BM324" si="5141">E324/E343</f>
        <v>4.950725537363234E-2</v>
      </c>
      <c r="BN324" s="125">
        <f t="shared" ref="BN324" si="5142">F324/F343</f>
        <v>6.3617954775565311E-2</v>
      </c>
      <c r="BO324" s="126">
        <f t="shared" ref="BO324" si="5143">G324/G343</f>
        <v>6.2653061224489798E-2</v>
      </c>
      <c r="BP324" s="127">
        <f t="shared" ref="BP324" si="5144">H324/H343</f>
        <v>4.7223599405057014E-2</v>
      </c>
      <c r="BQ324" s="128">
        <f t="shared" ref="BQ324" si="5145">I324/I343</f>
        <v>6.4492297589405417E-2</v>
      </c>
      <c r="BR324" s="125">
        <f t="shared" ref="BR324" si="5146">J324/J343</f>
        <v>4.2622950819672129E-2</v>
      </c>
      <c r="BS324" s="126">
        <f t="shared" ref="BS324" si="5147">K324/K343</f>
        <v>9.438775510204081E-2</v>
      </c>
      <c r="BT324" s="127">
        <f t="shared" ref="BT324" si="5148">L324/L343</f>
        <v>2.8292354328056584E-2</v>
      </c>
      <c r="BU324" s="125">
        <f t="shared" ref="BU324" si="5149">M324/M343</f>
        <v>8.0213112327956193E-2</v>
      </c>
      <c r="BV324" s="129">
        <f t="shared" ref="BV324" si="5150">N324/N343</f>
        <v>5.8887461713269439E-2</v>
      </c>
      <c r="BW324" s="130">
        <f t="shared" ref="BW324" si="5151">O324/O343</f>
        <v>7.0607679594111544E-2</v>
      </c>
      <c r="BX324" s="125">
        <f t="shared" ref="BX324" si="5152">P324/P343</f>
        <v>6.6806020066889626E-2</v>
      </c>
      <c r="BY324" s="126">
        <f t="shared" ref="BY324" si="5153">Q324/Q343</f>
        <v>5.7067303591230911E-2</v>
      </c>
      <c r="BZ324" s="127">
        <f t="shared" ref="BZ324" si="5154">R324/R343</f>
        <v>7.0752235665439242E-2</v>
      </c>
      <c r="CA324" s="128">
        <f t="shared" ref="CA324" si="5155">S324/S343</f>
        <v>4.7361454796570182E-2</v>
      </c>
      <c r="CB324" s="125">
        <f t="shared" ref="CB324" si="5156">T324/T343</f>
        <v>4.6440972222222224E-2</v>
      </c>
      <c r="CC324" s="126">
        <f t="shared" ref="CC324" si="5157">U324/U343</f>
        <v>0.12118471625593488</v>
      </c>
      <c r="CD324" s="127">
        <f t="shared" ref="CD324" si="5158">V324/V343</f>
        <v>4.1124561601991176E-2</v>
      </c>
      <c r="CE324" s="128">
        <f t="shared" ref="CE324" si="5159">W324/W343</f>
        <v>7.8184463845981642E-2</v>
      </c>
      <c r="CF324" s="125">
        <f t="shared" ref="CF324" si="5160">X324/X343</f>
        <v>5.3920340681362727E-2</v>
      </c>
      <c r="CG324" s="126">
        <f t="shared" ref="CG324" si="5161">Y324/Y343</f>
        <v>9.6544353402208766E-2</v>
      </c>
      <c r="CH324" s="127">
        <f t="shared" ref="CH324" si="5162">Z324/Z343</f>
        <v>6.217665991178925E-2</v>
      </c>
      <c r="CI324" s="125">
        <f t="shared" ref="CI324" si="5163">AA324/AA343</f>
        <v>4.8310360764483591E-2</v>
      </c>
      <c r="CJ324" s="131">
        <f t="shared" ref="CJ324" si="5164">AB324/AB343</f>
        <v>6.3146650934752788E-2</v>
      </c>
      <c r="CK324" s="132">
        <f t="shared" ref="CK324" si="5165">AC324/AC343</f>
        <v>6.1724800559017065E-2</v>
      </c>
    </row>
    <row r="325" spans="1:89" ht="15" thickTop="1" thickBot="1">
      <c r="A325" s="142" t="s">
        <v>25</v>
      </c>
      <c r="B325" s="192">
        <v>2798</v>
      </c>
      <c r="C325" s="193">
        <v>1185</v>
      </c>
      <c r="D325" s="194">
        <v>1004</v>
      </c>
      <c r="E325" s="195">
        <v>703</v>
      </c>
      <c r="F325" s="192">
        <v>352</v>
      </c>
      <c r="G325" s="196">
        <v>280</v>
      </c>
      <c r="H325" s="194">
        <v>1191</v>
      </c>
      <c r="I325" s="195">
        <v>2079</v>
      </c>
      <c r="J325" s="192">
        <v>160</v>
      </c>
      <c r="K325" s="196">
        <v>480</v>
      </c>
      <c r="L325" s="194">
        <v>204</v>
      </c>
      <c r="M325" s="192">
        <v>1100</v>
      </c>
      <c r="N325" s="197">
        <v>1124</v>
      </c>
      <c r="O325" s="198">
        <v>1983</v>
      </c>
      <c r="P325" s="192">
        <v>761</v>
      </c>
      <c r="Q325" s="196">
        <v>695</v>
      </c>
      <c r="R325" s="194">
        <v>1339</v>
      </c>
      <c r="S325" s="195">
        <v>998</v>
      </c>
      <c r="T325" s="192">
        <v>213</v>
      </c>
      <c r="U325" s="196">
        <v>383</v>
      </c>
      <c r="V325" s="194">
        <v>696</v>
      </c>
      <c r="W325" s="195">
        <v>1380</v>
      </c>
      <c r="X325" s="192">
        <v>783</v>
      </c>
      <c r="Y325" s="196">
        <v>686</v>
      </c>
      <c r="Z325" s="194">
        <v>2484</v>
      </c>
      <c r="AA325" s="192">
        <v>2087</v>
      </c>
      <c r="AB325" s="166">
        <f t="shared" si="5028"/>
        <v>13109</v>
      </c>
      <c r="AC325" s="167">
        <f t="shared" si="5029"/>
        <v>14039</v>
      </c>
      <c r="AE325" s="309" t="s">
        <v>2</v>
      </c>
      <c r="AF325" s="303" t="s">
        <v>3</v>
      </c>
      <c r="AG325" s="304"/>
      <c r="AH325" s="303" t="s">
        <v>4</v>
      </c>
      <c r="AI325" s="304"/>
      <c r="AJ325" s="303" t="s">
        <v>5</v>
      </c>
      <c r="AK325" s="304"/>
      <c r="AL325" s="303" t="s">
        <v>6</v>
      </c>
      <c r="AM325" s="304"/>
      <c r="AN325" s="303" t="s">
        <v>7</v>
      </c>
      <c r="AO325" s="304"/>
      <c r="AP325" s="303" t="s">
        <v>8</v>
      </c>
      <c r="AQ325" s="304"/>
      <c r="AR325" s="303" t="s">
        <v>9</v>
      </c>
      <c r="AS325" s="304"/>
      <c r="AT325" s="303" t="s">
        <v>10</v>
      </c>
      <c r="AU325" s="304"/>
      <c r="AV325" s="303" t="s">
        <v>11</v>
      </c>
      <c r="AW325" s="304"/>
      <c r="AX325" s="303" t="s">
        <v>12</v>
      </c>
      <c r="AY325" s="304"/>
      <c r="AZ325" s="303" t="s">
        <v>13</v>
      </c>
      <c r="BA325" s="304"/>
      <c r="BB325" s="303" t="s">
        <v>14</v>
      </c>
      <c r="BC325" s="304"/>
      <c r="BD325" s="305" t="s">
        <v>15</v>
      </c>
      <c r="BE325" s="306"/>
      <c r="BF325" s="307" t="s">
        <v>16</v>
      </c>
      <c r="BG325" s="308"/>
      <c r="BI325" s="142" t="s">
        <v>25</v>
      </c>
      <c r="BJ325" s="125">
        <f>B325/B343</f>
        <v>7.4068191444303266E-2</v>
      </c>
      <c r="BK325" s="126">
        <f t="shared" ref="BK325" si="5166">C325/C343</f>
        <v>4.2193341641445614E-2</v>
      </c>
      <c r="BL325" s="127">
        <f t="shared" ref="BL325" si="5167">D325/D343</f>
        <v>6.631877931171147E-2</v>
      </c>
      <c r="BM325" s="128">
        <f t="shared" ref="BM325" si="5168">E325/E343</f>
        <v>5.4551098005742218E-2</v>
      </c>
      <c r="BN325" s="125">
        <f t="shared" ref="BN325" si="5169">F325/F343</f>
        <v>5.9399257509281135E-2</v>
      </c>
      <c r="BO325" s="126">
        <f t="shared" ref="BO325" si="5170">G325/G343</f>
        <v>5.7142857142857141E-2</v>
      </c>
      <c r="BP325" s="127">
        <f t="shared" ref="BP325" si="5171">H325/H343</f>
        <v>4.9206742687159147E-2</v>
      </c>
      <c r="BQ325" s="128">
        <f t="shared" ref="BQ325" si="5172">I325/I343</f>
        <v>5.6885654089254931E-2</v>
      </c>
      <c r="BR325" s="125">
        <f t="shared" ref="BR325" si="5173">J325/J343</f>
        <v>4.7690014903129657E-2</v>
      </c>
      <c r="BS325" s="126">
        <f t="shared" ref="BS325" si="5174">K325/K343</f>
        <v>0.10204081632653061</v>
      </c>
      <c r="BT325" s="127">
        <f t="shared" ref="BT325" si="5175">L325/L343</f>
        <v>3.4355001684068708E-2</v>
      </c>
      <c r="BU325" s="125">
        <f t="shared" ref="BU325" si="5176">M325/M343</f>
        <v>8.1397069705490599E-2</v>
      </c>
      <c r="BV325" s="129">
        <f t="shared" ref="BV325" si="5177">N325/N343</f>
        <v>5.5528109870566153E-2</v>
      </c>
      <c r="BW325" s="130">
        <f t="shared" ref="BW325" si="5178">O325/O343</f>
        <v>7.6219395010954372E-2</v>
      </c>
      <c r="BX325" s="125">
        <f t="shared" ref="BX325" si="5179">P325/P343</f>
        <v>6.3628762541806022E-2</v>
      </c>
      <c r="BY325" s="126">
        <f t="shared" ref="BY325" si="5180">Q325/Q343</f>
        <v>5.9285165913162158E-2</v>
      </c>
      <c r="BZ325" s="127">
        <f t="shared" ref="BZ325" si="5181">R325/R343</f>
        <v>7.0436612309310892E-2</v>
      </c>
      <c r="CA325" s="128">
        <f t="shared" ref="CA325" si="5182">S325/S343</f>
        <v>5.7432238015767967E-2</v>
      </c>
      <c r="CB325" s="125">
        <f t="shared" ref="CB325" si="5183">T325/T343</f>
        <v>4.6223958333333336E-2</v>
      </c>
      <c r="CC325" s="126">
        <f t="shared" ref="CC325" si="5184">U325/U343</f>
        <v>8.6592810309744514E-2</v>
      </c>
      <c r="CD325" s="127">
        <f t="shared" ref="CD325" si="5185">V325/V343</f>
        <v>3.9370969566693066E-2</v>
      </c>
      <c r="CE325" s="128">
        <f t="shared" ref="CE325" si="5186">W325/W343</f>
        <v>7.7233042310275349E-2</v>
      </c>
      <c r="CF325" s="125">
        <f t="shared" ref="CF325" si="5187">X325/X343</f>
        <v>4.9035571142284566E-2</v>
      </c>
      <c r="CG325" s="126">
        <f t="shared" ref="CG325" si="5188">Y325/Y343</f>
        <v>8.146300914380715E-2</v>
      </c>
      <c r="CH325" s="127">
        <f t="shared" ref="CH325" si="5189">Z325/Z343</f>
        <v>5.9220407676719516E-2</v>
      </c>
      <c r="CI325" s="125">
        <f t="shared" ref="CI325" si="5190">AA325/AA343</f>
        <v>5.6738167088056984E-2</v>
      </c>
      <c r="CJ325" s="131">
        <f t="shared" ref="CJ325" si="5191">AB325/AB343</f>
        <v>5.8587971342888685E-2</v>
      </c>
      <c r="CK325" s="132">
        <f t="shared" ref="CK325" si="5192">AC325/AC343</f>
        <v>6.2884940134110348E-2</v>
      </c>
    </row>
    <row r="326" spans="1:89" ht="15" thickTop="1" thickBot="1">
      <c r="A326" s="133" t="s">
        <v>26</v>
      </c>
      <c r="B326" s="185">
        <v>2568</v>
      </c>
      <c r="C326" s="186">
        <v>1351</v>
      </c>
      <c r="D326" s="187">
        <v>944</v>
      </c>
      <c r="E326" s="188">
        <v>596</v>
      </c>
      <c r="F326" s="185">
        <v>410</v>
      </c>
      <c r="G326" s="189">
        <v>250</v>
      </c>
      <c r="H326" s="187">
        <v>1329</v>
      </c>
      <c r="I326" s="188">
        <v>1873</v>
      </c>
      <c r="J326" s="185">
        <v>160</v>
      </c>
      <c r="K326" s="189">
        <v>510</v>
      </c>
      <c r="L326" s="187">
        <v>165</v>
      </c>
      <c r="M326" s="185">
        <v>934</v>
      </c>
      <c r="N326" s="190">
        <v>1148</v>
      </c>
      <c r="O326" s="191">
        <v>1717</v>
      </c>
      <c r="P326" s="185">
        <v>693</v>
      </c>
      <c r="Q326" s="189">
        <v>542</v>
      </c>
      <c r="R326" s="187">
        <v>1258</v>
      </c>
      <c r="S326" s="188">
        <v>872</v>
      </c>
      <c r="T326" s="185">
        <v>214</v>
      </c>
      <c r="U326" s="189">
        <v>284</v>
      </c>
      <c r="V326" s="187">
        <v>695</v>
      </c>
      <c r="W326" s="188">
        <v>1217</v>
      </c>
      <c r="X326" s="185">
        <v>848</v>
      </c>
      <c r="Y326" s="189">
        <v>513</v>
      </c>
      <c r="Z326" s="187">
        <v>2358</v>
      </c>
      <c r="AA326" s="185">
        <v>2050</v>
      </c>
      <c r="AB326" s="166">
        <f t="shared" si="5028"/>
        <v>12790</v>
      </c>
      <c r="AC326" s="167">
        <f t="shared" si="5029"/>
        <v>12709</v>
      </c>
      <c r="AE326" s="310"/>
      <c r="AF326" s="235" t="s">
        <v>17</v>
      </c>
      <c r="AG326" s="236" t="s">
        <v>18</v>
      </c>
      <c r="AH326" s="237" t="s">
        <v>17</v>
      </c>
      <c r="AI326" s="238" t="s">
        <v>18</v>
      </c>
      <c r="AJ326" s="235" t="s">
        <v>17</v>
      </c>
      <c r="AK326" s="236" t="s">
        <v>18</v>
      </c>
      <c r="AL326" s="237" t="s">
        <v>17</v>
      </c>
      <c r="AM326" s="238" t="s">
        <v>18</v>
      </c>
      <c r="AN326" s="235" t="s">
        <v>17</v>
      </c>
      <c r="AO326" s="236" t="s">
        <v>18</v>
      </c>
      <c r="AP326" s="237" t="s">
        <v>17</v>
      </c>
      <c r="AQ326" s="235" t="s">
        <v>18</v>
      </c>
      <c r="AR326" s="239" t="s">
        <v>17</v>
      </c>
      <c r="AS326" s="240" t="s">
        <v>18</v>
      </c>
      <c r="AT326" s="235" t="s">
        <v>17</v>
      </c>
      <c r="AU326" s="236" t="s">
        <v>18</v>
      </c>
      <c r="AV326" s="237" t="s">
        <v>17</v>
      </c>
      <c r="AW326" s="238" t="s">
        <v>18</v>
      </c>
      <c r="AX326" s="235" t="s">
        <v>17</v>
      </c>
      <c r="AY326" s="236" t="s">
        <v>18</v>
      </c>
      <c r="AZ326" s="237" t="s">
        <v>17</v>
      </c>
      <c r="BA326" s="238" t="s">
        <v>18</v>
      </c>
      <c r="BB326" s="235" t="s">
        <v>17</v>
      </c>
      <c r="BC326" s="236" t="s">
        <v>18</v>
      </c>
      <c r="BD326" s="241" t="s">
        <v>17</v>
      </c>
      <c r="BE326" s="242" t="s">
        <v>18</v>
      </c>
      <c r="BF326" s="243" t="s">
        <v>17</v>
      </c>
      <c r="BG326" s="244" t="s">
        <v>18</v>
      </c>
      <c r="BI326" s="133" t="s">
        <v>26</v>
      </c>
      <c r="BJ326" s="125">
        <f>B326/B343</f>
        <v>6.7979669631512071E-2</v>
      </c>
      <c r="BK326" s="126">
        <f t="shared" ref="BK326" si="5193">C326/C343</f>
        <v>4.8103970090795797E-2</v>
      </c>
      <c r="BL326" s="127">
        <f t="shared" ref="BL326" si="5194">D326/D343</f>
        <v>6.2355505647664969E-2</v>
      </c>
      <c r="BM326" s="128">
        <f t="shared" ref="BM326" si="5195">E326/E343</f>
        <v>4.6248157057499809E-2</v>
      </c>
      <c r="BN326" s="125">
        <f t="shared" ref="BN326" si="5196">F326/F343</f>
        <v>6.9186635167060417E-2</v>
      </c>
      <c r="BO326" s="126">
        <f t="shared" ref="BO326" si="5197">G326/G343</f>
        <v>5.1020408163265307E-2</v>
      </c>
      <c r="BP326" s="127">
        <f t="shared" ref="BP326" si="5198">H326/H343</f>
        <v>5.4908279623202778E-2</v>
      </c>
      <c r="BQ326" s="128">
        <f t="shared" ref="BQ326" si="5199">I326/I343</f>
        <v>5.1249076531589458E-2</v>
      </c>
      <c r="BR326" s="125">
        <f t="shared" ref="BR326" si="5200">J326/J343</f>
        <v>4.7690014903129657E-2</v>
      </c>
      <c r="BS326" s="126">
        <f t="shared" ref="BS326" si="5201">K326/K343</f>
        <v>0.10841836734693877</v>
      </c>
      <c r="BT326" s="127">
        <f t="shared" ref="BT326" si="5202">L326/L343</f>
        <v>2.7787133715055576E-2</v>
      </c>
      <c r="BU326" s="125">
        <f t="shared" ref="BU326" si="5203">M326/M343</f>
        <v>6.911351191357111E-2</v>
      </c>
      <c r="BV326" s="129">
        <f t="shared" ref="BV326" si="5204">N326/N343</f>
        <v>5.6713763462108491E-2</v>
      </c>
      <c r="BW326" s="130">
        <f t="shared" ref="BW326" si="5205">O326/O343</f>
        <v>6.5995310758350315E-2</v>
      </c>
      <c r="BX326" s="125">
        <f t="shared" ref="BX326" si="5206">P326/P343</f>
        <v>5.7943143812709028E-2</v>
      </c>
      <c r="BY326" s="126">
        <f t="shared" ref="BY326" si="5207">Q326/Q343</f>
        <v>4.6233899172566748E-2</v>
      </c>
      <c r="BZ326" s="127">
        <f t="shared" ref="BZ326" si="5208">R326/R343</f>
        <v>6.6175697001578118E-2</v>
      </c>
      <c r="CA326" s="128">
        <f t="shared" ref="CA326" si="5209">S326/S343</f>
        <v>5.0181274097945559E-2</v>
      </c>
      <c r="CB326" s="125">
        <f t="shared" ref="CB326" si="5210">T326/T343</f>
        <v>4.6440972222222224E-2</v>
      </c>
      <c r="CC326" s="126">
        <f t="shared" ref="CC326" si="5211">U326/U343</f>
        <v>6.4209812344562509E-2</v>
      </c>
      <c r="CD326" s="127">
        <f t="shared" ref="CD326" si="5212">V326/V343</f>
        <v>3.931440208168345E-2</v>
      </c>
      <c r="CE326" s="128">
        <f t="shared" ref="CE326" si="5213">W326/W343</f>
        <v>6.8110588762032687E-2</v>
      </c>
      <c r="CF326" s="125">
        <f t="shared" ref="CF326" si="5214">X326/X343</f>
        <v>5.3106212424849697E-2</v>
      </c>
      <c r="CG326" s="126">
        <f t="shared" ref="CG326" si="5215">Y326/Y343</f>
        <v>6.0919130744567153E-2</v>
      </c>
      <c r="CH326" s="127">
        <f t="shared" ref="CH326" si="5216">Z326/Z343</f>
        <v>5.6216473953987364E-2</v>
      </c>
      <c r="CI326" s="125">
        <f t="shared" ref="CI326" si="5217">AA326/AA343</f>
        <v>5.5732267623630483E-2</v>
      </c>
      <c r="CJ326" s="131">
        <f t="shared" ref="CJ326" si="5218">AB326/AB343</f>
        <v>5.7162266647001775E-2</v>
      </c>
      <c r="CK326" s="132">
        <f t="shared" ref="CK326" si="5219">AC326/AC343</f>
        <v>5.6927466640388086E-2</v>
      </c>
    </row>
    <row r="327" spans="1:89" ht="14.1" thickTop="1">
      <c r="A327" s="142" t="s">
        <v>27</v>
      </c>
      <c r="B327" s="199">
        <v>2762</v>
      </c>
      <c r="C327" s="193">
        <v>1428</v>
      </c>
      <c r="D327" s="194">
        <v>1105</v>
      </c>
      <c r="E327" s="195">
        <v>548</v>
      </c>
      <c r="F327" s="192">
        <v>407</v>
      </c>
      <c r="G327" s="196">
        <v>244</v>
      </c>
      <c r="H327" s="194">
        <v>1610</v>
      </c>
      <c r="I327" s="195">
        <v>2095</v>
      </c>
      <c r="J327" s="192">
        <v>154</v>
      </c>
      <c r="K327" s="196">
        <v>363</v>
      </c>
      <c r="L327" s="194">
        <v>201</v>
      </c>
      <c r="M327" s="192">
        <v>1087</v>
      </c>
      <c r="N327" s="197">
        <v>1082</v>
      </c>
      <c r="O327" s="200">
        <v>1687</v>
      </c>
      <c r="P327" s="192">
        <v>878</v>
      </c>
      <c r="Q327" s="196">
        <v>563</v>
      </c>
      <c r="R327" s="194">
        <v>1419</v>
      </c>
      <c r="S327" s="195">
        <v>902</v>
      </c>
      <c r="T327" s="192">
        <v>244</v>
      </c>
      <c r="U327" s="196">
        <v>254</v>
      </c>
      <c r="V327" s="194">
        <v>828</v>
      </c>
      <c r="W327" s="201">
        <v>1386</v>
      </c>
      <c r="X327" s="192">
        <v>791</v>
      </c>
      <c r="Y327" s="196">
        <v>460</v>
      </c>
      <c r="Z327" s="194">
        <v>2506</v>
      </c>
      <c r="AA327" s="192">
        <v>2017</v>
      </c>
      <c r="AB327" s="166">
        <f t="shared" si="5028"/>
        <v>13987</v>
      </c>
      <c r="AC327" s="167">
        <f t="shared" si="5029"/>
        <v>13034</v>
      </c>
      <c r="AE327" s="246" t="str">
        <f>$AE$17</f>
        <v>17:00 - 17:59</v>
      </c>
      <c r="AF327" s="247">
        <f t="shared" ref="AF327:AU329" si="5220">SUMIF($A$9:$A$32,$AE327,B$319:B$342)</f>
        <v>2216</v>
      </c>
      <c r="AG327" s="248">
        <f t="shared" si="5220"/>
        <v>2801</v>
      </c>
      <c r="AH327" s="249">
        <f t="shared" si="5220"/>
        <v>1169</v>
      </c>
      <c r="AI327" s="250">
        <f t="shared" si="5220"/>
        <v>1202</v>
      </c>
      <c r="AJ327" s="247">
        <f t="shared" si="5220"/>
        <v>499</v>
      </c>
      <c r="AK327" s="251">
        <f t="shared" si="5220"/>
        <v>456</v>
      </c>
      <c r="AL327" s="249">
        <f t="shared" si="5220"/>
        <v>1983</v>
      </c>
      <c r="AM327" s="250">
        <f t="shared" si="5220"/>
        <v>3573</v>
      </c>
      <c r="AN327" s="247">
        <f t="shared" si="5220"/>
        <v>394</v>
      </c>
      <c r="AO327" s="251">
        <f t="shared" si="5220"/>
        <v>227</v>
      </c>
      <c r="AP327" s="249">
        <f t="shared" si="5220"/>
        <v>648</v>
      </c>
      <c r="AQ327" s="247">
        <f t="shared" si="5220"/>
        <v>812</v>
      </c>
      <c r="AR327" s="252">
        <f t="shared" si="5220"/>
        <v>1738</v>
      </c>
      <c r="AS327" s="253">
        <f t="shared" si="5220"/>
        <v>1850</v>
      </c>
      <c r="AT327" s="247">
        <f t="shared" si="5220"/>
        <v>882</v>
      </c>
      <c r="AU327" s="251">
        <f t="shared" si="5220"/>
        <v>1037</v>
      </c>
      <c r="AV327" s="249">
        <f t="shared" ref="AP327:BE329" si="5221">SUMIF($A$9:$A$32,$AE327,R$319:R$342)</f>
        <v>1399</v>
      </c>
      <c r="AW327" s="250">
        <f t="shared" si="5221"/>
        <v>1631</v>
      </c>
      <c r="AX327" s="247">
        <f t="shared" si="5221"/>
        <v>477</v>
      </c>
      <c r="AY327" s="251">
        <f t="shared" si="5221"/>
        <v>237</v>
      </c>
      <c r="AZ327" s="249">
        <f t="shared" si="5221"/>
        <v>1475</v>
      </c>
      <c r="BA327" s="250">
        <f t="shared" si="5221"/>
        <v>1095</v>
      </c>
      <c r="BB327" s="247">
        <f t="shared" si="5221"/>
        <v>1477</v>
      </c>
      <c r="BC327" s="251">
        <f t="shared" si="5221"/>
        <v>481</v>
      </c>
      <c r="BD327" s="20">
        <f t="shared" si="5221"/>
        <v>3519</v>
      </c>
      <c r="BE327" s="254">
        <f t="shared" si="5221"/>
        <v>2835</v>
      </c>
      <c r="BF327" s="255">
        <f>AF327+AH327+AJ327+AL327+AN327+AP327+AR327+AT327+AV327+AX327+AZ327+BB327+BD327</f>
        <v>17876</v>
      </c>
      <c r="BG327" s="256">
        <f>AG327+AI327+AK327+AM327+AO327+AQ327+AS327+AU327+AW327+AY327+BA327+BC327+BE327</f>
        <v>18237</v>
      </c>
      <c r="BI327" s="142" t="s">
        <v>27</v>
      </c>
      <c r="BJ327" s="125">
        <f>B327/B343</f>
        <v>7.3115205421431601E-2</v>
      </c>
      <c r="BK327" s="126">
        <f t="shared" ref="BK327" si="5222">C327/C343</f>
        <v>5.0845647142602812E-2</v>
      </c>
      <c r="BL327" s="127">
        <f t="shared" ref="BL327" si="5223">D327/D343</f>
        <v>7.2990289979523088E-2</v>
      </c>
      <c r="BM327" s="128">
        <f t="shared" ref="BM327" si="5224">E327/E343</f>
        <v>4.2523473267634053E-2</v>
      </c>
      <c r="BN327" s="125">
        <f t="shared" ref="BN327" si="5225">F327/F343</f>
        <v>6.868039149510631E-2</v>
      </c>
      <c r="BO327" s="126">
        <f t="shared" ref="BO327" si="5226">G327/G343</f>
        <v>4.9795918367346939E-2</v>
      </c>
      <c r="BP327" s="127">
        <f t="shared" ref="BP327" si="5227">H327/H343</f>
        <v>6.6517930920509005E-2</v>
      </c>
      <c r="BQ327" s="128">
        <f t="shared" ref="BQ327" si="5228">I327/I343</f>
        <v>5.7323446520918267E-2</v>
      </c>
      <c r="BR327" s="125">
        <f t="shared" ref="BR327" si="5229">J327/J343</f>
        <v>4.5901639344262293E-2</v>
      </c>
      <c r="BS327" s="126">
        <f t="shared" ref="BS327" si="5230">K327/K343</f>
        <v>7.7168367346938771E-2</v>
      </c>
      <c r="BT327" s="127">
        <f t="shared" ref="BT327" si="5231">L327/L343</f>
        <v>3.3849781071067703E-2</v>
      </c>
      <c r="BU327" s="125">
        <f t="shared" ref="BU327" si="5232">M327/M343</f>
        <v>8.0435104336243901E-2</v>
      </c>
      <c r="BV327" s="129">
        <f t="shared" ref="BV327" si="5233">N327/N343</f>
        <v>5.3453216085367058E-2</v>
      </c>
      <c r="BW327" s="130">
        <f t="shared" ref="BW327" si="5234">O327/O343</f>
        <v>6.4842218549409997E-2</v>
      </c>
      <c r="BX327" s="125">
        <f t="shared" ref="BX327" si="5235">P327/P343</f>
        <v>7.3411371237458195E-2</v>
      </c>
      <c r="BY327" s="126">
        <f t="shared" ref="BY327" si="5236">Q327/Q343</f>
        <v>4.8025249509511217E-2</v>
      </c>
      <c r="BZ327" s="127">
        <f t="shared" ref="BZ327" si="5237">R327/R343</f>
        <v>7.4644923724355605E-2</v>
      </c>
      <c r="CA327" s="128">
        <f t="shared" ref="CA327" si="5238">S327/S343</f>
        <v>5.1907694078379467E-2</v>
      </c>
      <c r="CB327" s="125">
        <f t="shared" ref="CB327" si="5239">T327/T343</f>
        <v>5.2951388888888888E-2</v>
      </c>
      <c r="CC327" s="126">
        <f t="shared" ref="CC327" si="5240">U327/U343</f>
        <v>5.7427085688446754E-2</v>
      </c>
      <c r="CD327" s="127">
        <f t="shared" ref="CD327" si="5241">V327/V343</f>
        <v>4.6837877587962443E-2</v>
      </c>
      <c r="CE327" s="128">
        <f t="shared" ref="CE327" si="5242">W327/W343</f>
        <v>7.7568838146406985E-2</v>
      </c>
      <c r="CF327" s="125">
        <f t="shared" ref="CF327" si="5243">X327/X343</f>
        <v>4.9536573146292583E-2</v>
      </c>
      <c r="CG327" s="126">
        <f t="shared" ref="CG327" si="5244">Y327/Y343</f>
        <v>5.46253414083838E-2</v>
      </c>
      <c r="CH327" s="127">
        <f t="shared" ref="CH327" si="5245">Z327/Z343</f>
        <v>5.9744904041006082E-2</v>
      </c>
      <c r="CI327" s="125">
        <f t="shared" ref="CI327" si="5246">AA327/AA343</f>
        <v>5.483511404725009E-2</v>
      </c>
      <c r="CJ327" s="131">
        <f t="shared" ref="CJ327" si="5247">AB327/AB343</f>
        <v>6.2512011226865824E-2</v>
      </c>
      <c r="CK327" s="132">
        <f t="shared" ref="CK327" si="5248">AC327/AC343</f>
        <v>5.8383240238478115E-2</v>
      </c>
    </row>
    <row r="328" spans="1:89">
      <c r="A328" s="133" t="s">
        <v>28</v>
      </c>
      <c r="B328" s="202">
        <v>3215</v>
      </c>
      <c r="C328" s="186">
        <v>1813</v>
      </c>
      <c r="D328" s="187">
        <v>1249</v>
      </c>
      <c r="E328" s="188">
        <v>620</v>
      </c>
      <c r="F328" s="185">
        <v>525</v>
      </c>
      <c r="G328" s="189">
        <v>220</v>
      </c>
      <c r="H328" s="187">
        <v>1847</v>
      </c>
      <c r="I328" s="188">
        <v>2193</v>
      </c>
      <c r="J328" s="185">
        <v>253</v>
      </c>
      <c r="K328" s="186">
        <v>400</v>
      </c>
      <c r="L328" s="187">
        <v>429</v>
      </c>
      <c r="M328" s="185">
        <v>1343</v>
      </c>
      <c r="N328" s="190">
        <v>1295</v>
      </c>
      <c r="O328" s="203">
        <v>1919</v>
      </c>
      <c r="P328" s="185">
        <v>981</v>
      </c>
      <c r="Q328" s="186">
        <v>726</v>
      </c>
      <c r="R328" s="187">
        <v>1397</v>
      </c>
      <c r="S328" s="188">
        <v>970</v>
      </c>
      <c r="T328" s="194">
        <v>330</v>
      </c>
      <c r="U328" s="185">
        <v>276</v>
      </c>
      <c r="V328" s="187">
        <v>966</v>
      </c>
      <c r="W328" s="204">
        <v>1507</v>
      </c>
      <c r="X328" s="185">
        <v>1162</v>
      </c>
      <c r="Y328" s="189">
        <v>498</v>
      </c>
      <c r="Z328" s="187">
        <v>2809</v>
      </c>
      <c r="AA328" s="185">
        <v>2503</v>
      </c>
      <c r="AB328" s="166">
        <f t="shared" si="5028"/>
        <v>16458</v>
      </c>
      <c r="AC328" s="167">
        <f t="shared" si="5029"/>
        <v>14988</v>
      </c>
      <c r="AE328" s="258" t="str">
        <f>$AE$18</f>
        <v>18:00 - 18:59</v>
      </c>
      <c r="AF328" s="247">
        <f t="shared" si="5220"/>
        <v>2073</v>
      </c>
      <c r="AG328" s="259">
        <f t="shared" si="5220"/>
        <v>2873</v>
      </c>
      <c r="AH328" s="260">
        <f t="shared" si="5220"/>
        <v>873</v>
      </c>
      <c r="AI328" s="261">
        <f t="shared" si="5220"/>
        <v>1257</v>
      </c>
      <c r="AJ328" s="262">
        <f t="shared" si="5220"/>
        <v>374</v>
      </c>
      <c r="AK328" s="263">
        <f t="shared" si="5220"/>
        <v>464</v>
      </c>
      <c r="AL328" s="260">
        <f t="shared" si="5220"/>
        <v>1802</v>
      </c>
      <c r="AM328" s="261">
        <f t="shared" si="5220"/>
        <v>2913</v>
      </c>
      <c r="AN328" s="262">
        <f t="shared" si="5220"/>
        <v>295</v>
      </c>
      <c r="AO328" s="263">
        <f t="shared" si="5220"/>
        <v>181</v>
      </c>
      <c r="AP328" s="260">
        <f t="shared" si="5221"/>
        <v>600</v>
      </c>
      <c r="AQ328" s="262">
        <f t="shared" si="5221"/>
        <v>754</v>
      </c>
      <c r="AR328" s="264">
        <f t="shared" si="5221"/>
        <v>1582</v>
      </c>
      <c r="AS328" s="265">
        <f t="shared" si="5221"/>
        <v>1584</v>
      </c>
      <c r="AT328" s="262">
        <f t="shared" si="5221"/>
        <v>747</v>
      </c>
      <c r="AU328" s="263">
        <f t="shared" si="5221"/>
        <v>903</v>
      </c>
      <c r="AV328" s="260">
        <f t="shared" si="5221"/>
        <v>1158</v>
      </c>
      <c r="AW328" s="261">
        <f t="shared" si="5221"/>
        <v>1528</v>
      </c>
      <c r="AX328" s="262">
        <f t="shared" si="5221"/>
        <v>342</v>
      </c>
      <c r="AY328" s="263">
        <f t="shared" si="5221"/>
        <v>207</v>
      </c>
      <c r="AZ328" s="260">
        <f t="shared" si="5221"/>
        <v>1437</v>
      </c>
      <c r="BA328" s="261">
        <f t="shared" si="5221"/>
        <v>1024</v>
      </c>
      <c r="BB328" s="262">
        <f t="shared" si="5221"/>
        <v>1221</v>
      </c>
      <c r="BC328" s="263">
        <f t="shared" si="5221"/>
        <v>571</v>
      </c>
      <c r="BD328" s="260">
        <f t="shared" si="5221"/>
        <v>2978</v>
      </c>
      <c r="BE328" s="262">
        <f t="shared" si="5221"/>
        <v>3354</v>
      </c>
      <c r="BF328" s="266">
        <f>SUM(AF328,AH328,AJ328,AL328,AN328,AP328,AR328,AT328,AV328,AX328,AZ328,BB328,BD328)</f>
        <v>15482</v>
      </c>
      <c r="BG328" s="16">
        <f>SUM(AG328,AI328,AK328,AM328,AO328,AQ328,AS328,AU328,AW328,AY328,BA328,BC328,BE328)</f>
        <v>17613</v>
      </c>
      <c r="BI328" s="133" t="s">
        <v>28</v>
      </c>
      <c r="BJ328" s="125">
        <f>B328/B343</f>
        <v>8.510694620923337E-2</v>
      </c>
      <c r="BK328" s="126">
        <f t="shared" ref="BK328" si="5249">C328/C343</f>
        <v>6.4554032401637887E-2</v>
      </c>
      <c r="BL328" s="127">
        <f t="shared" ref="BL328" si="5250">D328/D343</f>
        <v>8.2502146773234697E-2</v>
      </c>
      <c r="BM328" s="128">
        <f t="shared" ref="BM328" si="5251">E328/E343</f>
        <v>4.8110498952432683E-2</v>
      </c>
      <c r="BN328" s="125">
        <f t="shared" ref="BN328" si="5252">F328/F343</f>
        <v>8.8592642591967599E-2</v>
      </c>
      <c r="BO328" s="126">
        <f t="shared" ref="BO328" si="5253">G328/G343</f>
        <v>4.4897959183673466E-2</v>
      </c>
      <c r="BP328" s="127">
        <f t="shared" ref="BP328" si="5254">H328/H343</f>
        <v>7.6309700875888287E-2</v>
      </c>
      <c r="BQ328" s="128">
        <f t="shared" ref="BQ328" si="5255">I328/I343</f>
        <v>6.0004925164856213E-2</v>
      </c>
      <c r="BR328" s="125">
        <f t="shared" ref="BR328" si="5256">J328/J343</f>
        <v>7.5409836065573776E-2</v>
      </c>
      <c r="BS328" s="126">
        <f t="shared" ref="BS328" si="5257">K328/K343</f>
        <v>8.5034013605442174E-2</v>
      </c>
      <c r="BT328" s="127">
        <f t="shared" ref="BT328" si="5258">L328/L343</f>
        <v>7.2246547659144497E-2</v>
      </c>
      <c r="BU328" s="125">
        <f t="shared" ref="BU328" si="5259">M328/M343</f>
        <v>9.9378422376794437E-2</v>
      </c>
      <c r="BV328" s="129">
        <f t="shared" ref="BV328" si="5260">N328/N343</f>
        <v>6.3975891710305308E-2</v>
      </c>
      <c r="BW328" s="130">
        <f t="shared" ref="BW328" si="5261">O328/O343</f>
        <v>7.3759464965215057E-2</v>
      </c>
      <c r="BX328" s="125">
        <f t="shared" ref="BX328" si="5262">P328/P343</f>
        <v>8.2023411371237462E-2</v>
      </c>
      <c r="BY328" s="126">
        <f t="shared" ref="BY328" si="5263">Q328/Q343</f>
        <v>6.1929540220080181E-2</v>
      </c>
      <c r="BZ328" s="127">
        <f t="shared" ref="BZ328" si="5264">R328/R343</f>
        <v>7.3487638085218313E-2</v>
      </c>
      <c r="CA328" s="128">
        <f t="shared" ref="CA328" si="5265">S328/S343</f>
        <v>5.5820912700696321E-2</v>
      </c>
      <c r="CB328" s="125">
        <f t="shared" ref="CB328" si="5266">T328/T343</f>
        <v>7.1614583333333329E-2</v>
      </c>
      <c r="CC328" s="126">
        <f t="shared" ref="CC328" si="5267">U328/U343</f>
        <v>6.2401085236264982E-2</v>
      </c>
      <c r="CD328" s="127">
        <f t="shared" ref="CD328" si="5268">V328/V343</f>
        <v>5.4644190519289509E-2</v>
      </c>
      <c r="CE328" s="128">
        <f t="shared" ref="CE328" si="5269">W328/W343</f>
        <v>8.4340720841728223E-2</v>
      </c>
      <c r="CF328" s="125">
        <f t="shared" ref="CF328" si="5270">X328/X343</f>
        <v>7.2770541082164325E-2</v>
      </c>
      <c r="CG328" s="126">
        <f t="shared" ref="CG328" si="5271">Y328/Y343</f>
        <v>5.9137869611685073E-2</v>
      </c>
      <c r="CH328" s="127">
        <f t="shared" ref="CH328" si="5272">Z328/Z343</f>
        <v>6.6968649421861967E-2</v>
      </c>
      <c r="CI328" s="125">
        <f t="shared" ref="CI328" si="5273">AA328/AA343</f>
        <v>6.8047739444852248E-2</v>
      </c>
      <c r="CJ328" s="131">
        <f t="shared" ref="CJ328" si="5274">AB328/AB343</f>
        <v>7.355563600284247E-2</v>
      </c>
      <c r="CK328" s="132">
        <f t="shared" ref="CK328" si="5275">AC328/AC343</f>
        <v>6.7135799040533212E-2</v>
      </c>
    </row>
    <row r="329" spans="1:89" ht="14.1" thickBot="1">
      <c r="A329" s="142" t="s">
        <v>29</v>
      </c>
      <c r="B329" s="199">
        <v>2348</v>
      </c>
      <c r="C329" s="193">
        <v>1863</v>
      </c>
      <c r="D329" s="194">
        <v>924</v>
      </c>
      <c r="E329" s="195">
        <v>898</v>
      </c>
      <c r="F329" s="192">
        <v>389</v>
      </c>
      <c r="G329" s="196">
        <v>348</v>
      </c>
      <c r="H329" s="194">
        <v>1868</v>
      </c>
      <c r="I329" s="195">
        <v>2332</v>
      </c>
      <c r="J329" s="192">
        <v>182</v>
      </c>
      <c r="K329" s="193">
        <v>348</v>
      </c>
      <c r="L329" s="194">
        <v>424</v>
      </c>
      <c r="M329" s="192">
        <v>1246</v>
      </c>
      <c r="N329" s="197">
        <v>1374</v>
      </c>
      <c r="O329" s="200">
        <v>2060</v>
      </c>
      <c r="P329" s="192">
        <v>848</v>
      </c>
      <c r="Q329" s="193">
        <v>714</v>
      </c>
      <c r="R329" s="194">
        <v>1491</v>
      </c>
      <c r="S329" s="195">
        <v>1099</v>
      </c>
      <c r="T329" s="192">
        <v>347</v>
      </c>
      <c r="U329" s="196">
        <v>307</v>
      </c>
      <c r="V329" s="194">
        <v>1143</v>
      </c>
      <c r="W329" s="201">
        <v>1631</v>
      </c>
      <c r="X329" s="192">
        <v>929</v>
      </c>
      <c r="Y329" s="196">
        <v>575</v>
      </c>
      <c r="Z329" s="194">
        <v>2661</v>
      </c>
      <c r="AA329" s="192">
        <v>2579</v>
      </c>
      <c r="AB329" s="166">
        <f t="shared" si="5028"/>
        <v>14928</v>
      </c>
      <c r="AC329" s="167">
        <f t="shared" si="5029"/>
        <v>16000</v>
      </c>
      <c r="AE329" s="246" t="str">
        <f>$AE$19</f>
        <v>-</v>
      </c>
      <c r="AF329" s="247">
        <f t="shared" si="5220"/>
        <v>0</v>
      </c>
      <c r="AG329" s="267">
        <f t="shared" si="5220"/>
        <v>0</v>
      </c>
      <c r="AH329" s="268">
        <f t="shared" si="5220"/>
        <v>0</v>
      </c>
      <c r="AI329" s="269">
        <f t="shared" si="5220"/>
        <v>0</v>
      </c>
      <c r="AJ329" s="270">
        <f t="shared" si="5220"/>
        <v>0</v>
      </c>
      <c r="AK329" s="271">
        <f t="shared" si="5220"/>
        <v>0</v>
      </c>
      <c r="AL329" s="268">
        <f t="shared" si="5220"/>
        <v>0</v>
      </c>
      <c r="AM329" s="269">
        <f t="shared" si="5220"/>
        <v>0</v>
      </c>
      <c r="AN329" s="270">
        <f t="shared" si="5220"/>
        <v>0</v>
      </c>
      <c r="AO329" s="271">
        <f t="shared" si="5220"/>
        <v>0</v>
      </c>
      <c r="AP329" s="268">
        <f t="shared" si="5221"/>
        <v>0</v>
      </c>
      <c r="AQ329" s="270">
        <f t="shared" si="5221"/>
        <v>0</v>
      </c>
      <c r="AR329" s="272">
        <f t="shared" si="5221"/>
        <v>0</v>
      </c>
      <c r="AS329" s="273">
        <f t="shared" si="5221"/>
        <v>0</v>
      </c>
      <c r="AT329" s="270">
        <f t="shared" si="5221"/>
        <v>0</v>
      </c>
      <c r="AU329" s="271">
        <f t="shared" si="5221"/>
        <v>0</v>
      </c>
      <c r="AV329" s="268">
        <f t="shared" si="5221"/>
        <v>0</v>
      </c>
      <c r="AW329" s="269">
        <f t="shared" si="5221"/>
        <v>0</v>
      </c>
      <c r="AX329" s="270">
        <f t="shared" si="5221"/>
        <v>0</v>
      </c>
      <c r="AY329" s="271">
        <f t="shared" si="5221"/>
        <v>0</v>
      </c>
      <c r="AZ329" s="268">
        <f t="shared" si="5221"/>
        <v>0</v>
      </c>
      <c r="BA329" s="269">
        <f t="shared" si="5221"/>
        <v>0</v>
      </c>
      <c r="BB329" s="270">
        <f t="shared" si="5221"/>
        <v>0</v>
      </c>
      <c r="BC329" s="271">
        <f t="shared" si="5221"/>
        <v>0</v>
      </c>
      <c r="BD329" s="268">
        <f t="shared" si="5221"/>
        <v>0</v>
      </c>
      <c r="BE329" s="270">
        <f t="shared" si="5221"/>
        <v>0</v>
      </c>
      <c r="BF329" s="266">
        <f>SUM(AF329,AH329,AJ329,AL329,AN329,AP329,AR329,AT329,AV329,AX329,AZ329,BB329,BD329)</f>
        <v>0</v>
      </c>
      <c r="BG329" s="16">
        <f>SUM(AG329,AI329,AK329,AM329,AO329,AQ329,AS329,AU329,AW329,AY329,BA329,BC329,BE329)</f>
        <v>0</v>
      </c>
      <c r="BI329" s="142" t="s">
        <v>29</v>
      </c>
      <c r="BJ329" s="125">
        <f>B329/B343</f>
        <v>6.2155866158407458E-2</v>
      </c>
      <c r="BK329" s="126">
        <f t="shared" ref="BK329" si="5276">C329/C343</f>
        <v>6.6334342175538547E-2</v>
      </c>
      <c r="BL329" s="127">
        <f t="shared" ref="BL329" si="5277">D329/D343</f>
        <v>6.1034414426316137E-2</v>
      </c>
      <c r="BM329" s="128">
        <f t="shared" ref="BM329" si="5278">E329/E343</f>
        <v>6.968262590207186E-2</v>
      </c>
      <c r="BN329" s="125">
        <f t="shared" ref="BN329" si="5279">F329/F343</f>
        <v>6.5642929463381711E-2</v>
      </c>
      <c r="BO329" s="126">
        <f t="shared" ref="BO329" si="5280">G329/G343</f>
        <v>7.1020408163265311E-2</v>
      </c>
      <c r="BP329" s="127">
        <f t="shared" ref="BP329" si="5281">H329/H343</f>
        <v>7.7177326061807966E-2</v>
      </c>
      <c r="BQ329" s="128">
        <f t="shared" ref="BQ329" si="5282">I329/I343</f>
        <v>6.3808246914931463E-2</v>
      </c>
      <c r="BR329" s="125">
        <f t="shared" ref="BR329" si="5283">J329/J343</f>
        <v>5.4247391952309987E-2</v>
      </c>
      <c r="BS329" s="126">
        <f t="shared" ref="BS329" si="5284">K329/K343</f>
        <v>7.3979591836734693E-2</v>
      </c>
      <c r="BT329" s="127">
        <f t="shared" ref="BT329" si="5285">L329/L343</f>
        <v>7.1404513304142811E-2</v>
      </c>
      <c r="BU329" s="125">
        <f t="shared" ref="BU329" si="5286">M329/M343</f>
        <v>9.220068077549208E-2</v>
      </c>
      <c r="BV329" s="129">
        <f t="shared" ref="BV329" si="5287">N329/N343</f>
        <v>6.7878668115798832E-2</v>
      </c>
      <c r="BW329" s="130">
        <f t="shared" ref="BW329" si="5288">O329/O343</f>
        <v>7.9178998347234505E-2</v>
      </c>
      <c r="BX329" s="125">
        <f t="shared" ref="BX329" si="5289">P329/P343</f>
        <v>7.0903010033444819E-2</v>
      </c>
      <c r="BY329" s="126">
        <f t="shared" ref="BY329" si="5290">Q329/Q343</f>
        <v>6.0905911456111919E-2</v>
      </c>
      <c r="BZ329" s="127">
        <f t="shared" ref="BZ329" si="5291">R329/R343</f>
        <v>7.8432403997895847E-2</v>
      </c>
      <c r="CA329" s="128">
        <f t="shared" ref="CA329" si="5292">S329/S343</f>
        <v>6.324451861656212E-2</v>
      </c>
      <c r="CB329" s="125">
        <f t="shared" ref="CB329" si="5293">T329/T343</f>
        <v>7.5303819444444448E-2</v>
      </c>
      <c r="CC329" s="126">
        <f t="shared" ref="CC329" si="5294">U329/U343</f>
        <v>6.9409902780917923E-2</v>
      </c>
      <c r="CD329" s="127">
        <f t="shared" ref="CD329" si="5295">V329/V343</f>
        <v>6.465663536599163E-2</v>
      </c>
      <c r="CE329" s="128">
        <f t="shared" ref="CE329" si="5296">W329/W343</f>
        <v>9.1280501455115293E-2</v>
      </c>
      <c r="CF329" s="125">
        <f t="shared" ref="CF329" si="5297">X329/X343</f>
        <v>5.8178857715430861E-2</v>
      </c>
      <c r="CG329" s="126">
        <f t="shared" ref="CG329" si="5298">Y329/Y343</f>
        <v>6.8281676760479748E-2</v>
      </c>
      <c r="CH329" s="127">
        <f t="shared" ref="CH329" si="5299">Z329/Z343</f>
        <v>6.3440219334843242E-2</v>
      </c>
      <c r="CI329" s="125">
        <f t="shared" ref="CI329" si="5300">AA329/AA343</f>
        <v>7.0113911317728303E-2</v>
      </c>
      <c r="CJ329" s="131">
        <f t="shared" ref="CJ329" si="5301">AB329/AB343</f>
        <v>6.6717616615046327E-2</v>
      </c>
      <c r="CK329" s="132">
        <f t="shared" ref="CK329" si="5302">AC329/AC343</f>
        <v>7.1668854059816614E-2</v>
      </c>
    </row>
    <row r="330" spans="1:89" ht="15" thickTop="1" thickBot="1">
      <c r="A330" s="133" t="s">
        <v>30</v>
      </c>
      <c r="B330" s="202">
        <v>2198</v>
      </c>
      <c r="C330" s="186">
        <v>1911</v>
      </c>
      <c r="D330" s="187">
        <v>892</v>
      </c>
      <c r="E330" s="188">
        <v>808</v>
      </c>
      <c r="F330" s="185">
        <v>403</v>
      </c>
      <c r="G330" s="189">
        <v>334</v>
      </c>
      <c r="H330" s="187">
        <v>1829</v>
      </c>
      <c r="I330" s="188">
        <v>2609</v>
      </c>
      <c r="J330" s="185">
        <v>261</v>
      </c>
      <c r="K330" s="186">
        <v>282</v>
      </c>
      <c r="L330" s="187">
        <v>451</v>
      </c>
      <c r="M330" s="185">
        <v>976</v>
      </c>
      <c r="N330" s="190">
        <v>1504</v>
      </c>
      <c r="O330" s="203">
        <v>1790</v>
      </c>
      <c r="P330" s="185">
        <v>826</v>
      </c>
      <c r="Q330" s="186">
        <v>705</v>
      </c>
      <c r="R330" s="187">
        <v>1329</v>
      </c>
      <c r="S330" s="188">
        <v>1121</v>
      </c>
      <c r="T330" s="185">
        <v>353</v>
      </c>
      <c r="U330" s="189">
        <v>237</v>
      </c>
      <c r="V330" s="187">
        <v>1310</v>
      </c>
      <c r="W330" s="204">
        <v>1239</v>
      </c>
      <c r="X330" s="185">
        <v>1116</v>
      </c>
      <c r="Y330" s="189">
        <v>417</v>
      </c>
      <c r="Z330" s="187">
        <v>2676</v>
      </c>
      <c r="AA330" s="185">
        <v>2925</v>
      </c>
      <c r="AB330" s="166">
        <f t="shared" si="5028"/>
        <v>15148</v>
      </c>
      <c r="AC330" s="167">
        <f t="shared" si="5029"/>
        <v>15354</v>
      </c>
      <c r="AE330" s="295" t="s">
        <v>42</v>
      </c>
      <c r="AF330" s="12">
        <f t="shared" ref="AF330:BG330" si="5303">SUM(AF327:AF329)</f>
        <v>4289</v>
      </c>
      <c r="AG330" s="1">
        <f t="shared" si="5303"/>
        <v>5674</v>
      </c>
      <c r="AH330" s="12">
        <f t="shared" si="5303"/>
        <v>2042</v>
      </c>
      <c r="AI330" s="1">
        <f t="shared" si="5303"/>
        <v>2459</v>
      </c>
      <c r="AJ330" s="12">
        <f t="shared" si="5303"/>
        <v>873</v>
      </c>
      <c r="AK330" s="1">
        <f t="shared" si="5303"/>
        <v>920</v>
      </c>
      <c r="AL330" s="12">
        <f t="shared" si="5303"/>
        <v>3785</v>
      </c>
      <c r="AM330" s="1">
        <f t="shared" si="5303"/>
        <v>6486</v>
      </c>
      <c r="AN330" s="12">
        <f t="shared" si="5303"/>
        <v>689</v>
      </c>
      <c r="AO330" s="1">
        <f t="shared" si="5303"/>
        <v>408</v>
      </c>
      <c r="AP330" s="12">
        <f t="shared" si="5303"/>
        <v>1248</v>
      </c>
      <c r="AQ330" s="1">
        <f t="shared" si="5303"/>
        <v>1566</v>
      </c>
      <c r="AR330" s="12">
        <f t="shared" si="5303"/>
        <v>3320</v>
      </c>
      <c r="AS330" s="1">
        <f t="shared" si="5303"/>
        <v>3434</v>
      </c>
      <c r="AT330" s="12">
        <f t="shared" si="5303"/>
        <v>1629</v>
      </c>
      <c r="AU330" s="1">
        <f t="shared" si="5303"/>
        <v>1940</v>
      </c>
      <c r="AV330" s="12">
        <f t="shared" si="5303"/>
        <v>2557</v>
      </c>
      <c r="AW330" s="1">
        <f t="shared" si="5303"/>
        <v>3159</v>
      </c>
      <c r="AX330" s="12">
        <f t="shared" si="5303"/>
        <v>819</v>
      </c>
      <c r="AY330" s="1">
        <f t="shared" si="5303"/>
        <v>444</v>
      </c>
      <c r="AZ330" s="12">
        <f t="shared" si="5303"/>
        <v>2912</v>
      </c>
      <c r="BA330" s="1">
        <f t="shared" si="5303"/>
        <v>2119</v>
      </c>
      <c r="BB330" s="12">
        <f t="shared" si="5303"/>
        <v>2698</v>
      </c>
      <c r="BC330" s="1">
        <f t="shared" si="5303"/>
        <v>1052</v>
      </c>
      <c r="BD330" s="12">
        <f t="shared" si="5303"/>
        <v>6497</v>
      </c>
      <c r="BE330" s="1">
        <f t="shared" si="5303"/>
        <v>6189</v>
      </c>
      <c r="BF330" s="51">
        <f t="shared" si="5303"/>
        <v>33358</v>
      </c>
      <c r="BG330" s="47">
        <f t="shared" si="5303"/>
        <v>35850</v>
      </c>
      <c r="BI330" s="133" t="s">
        <v>30</v>
      </c>
      <c r="BJ330" s="125">
        <f>B330/B343</f>
        <v>5.8185091063108853E-2</v>
      </c>
      <c r="BK330" s="126">
        <f t="shared" ref="BK330" si="5304">C330/C343</f>
        <v>6.8043439558483174E-2</v>
      </c>
      <c r="BL330" s="127">
        <f t="shared" ref="BL330" si="5305">D330/D343</f>
        <v>5.8920668472158003E-2</v>
      </c>
      <c r="BM330" s="128">
        <f t="shared" ref="BM330" si="5306">E330/E343</f>
        <v>6.2698843796073558E-2</v>
      </c>
      <c r="BN330" s="125">
        <f t="shared" ref="BN330" si="5307">F330/F343</f>
        <v>6.8005399932500848E-2</v>
      </c>
      <c r="BO330" s="126">
        <f t="shared" ref="BO330" si="5308">G330/G343</f>
        <v>6.8163265306122447E-2</v>
      </c>
      <c r="BP330" s="127">
        <f t="shared" ref="BP330" si="5309">H330/H343</f>
        <v>7.5566022145099984E-2</v>
      </c>
      <c r="BQ330" s="128">
        <f t="shared" ref="BQ330" si="5310">I330/I343</f>
        <v>7.1387528388102986E-2</v>
      </c>
      <c r="BR330" s="125">
        <f t="shared" ref="BR330" si="5311">J330/J343</f>
        <v>7.7794336810730252E-2</v>
      </c>
      <c r="BS330" s="126">
        <f t="shared" ref="BS330" si="5312">K330/K343</f>
        <v>5.9948979591836732E-2</v>
      </c>
      <c r="BT330" s="127">
        <f t="shared" ref="BT330" si="5313">L330/L343</f>
        <v>7.5951498821151903E-2</v>
      </c>
      <c r="BU330" s="125">
        <f t="shared" ref="BU330" si="5314">M330/M343</f>
        <v>7.2221400029598939E-2</v>
      </c>
      <c r="BV330" s="129">
        <f t="shared" ref="BV330" si="5315">N330/N343</f>
        <v>7.4300958403319836E-2</v>
      </c>
      <c r="BW330" s="130">
        <f t="shared" ref="BW330" si="5316">O330/O343</f>
        <v>6.8801168466771728E-2</v>
      </c>
      <c r="BX330" s="125">
        <f t="shared" ref="BX330" si="5317">P330/P343</f>
        <v>6.9063545150501671E-2</v>
      </c>
      <c r="BY330" s="126">
        <f t="shared" ref="BY330" si="5318">Q330/Q343</f>
        <v>6.0138189883135719E-2</v>
      </c>
      <c r="BZ330" s="127">
        <f t="shared" ref="BZ330" si="5319">R330/R343</f>
        <v>6.9910573382430299E-2</v>
      </c>
      <c r="CA330" s="128">
        <f t="shared" ref="CA330" si="5320">S330/S343</f>
        <v>6.4510559935546982E-2</v>
      </c>
      <c r="CB330" s="125">
        <f t="shared" ref="CB330" si="5321">T330/T343</f>
        <v>7.6605902777777776E-2</v>
      </c>
      <c r="CC330" s="126">
        <f t="shared" ref="CC330" si="5322">U330/U343</f>
        <v>5.3583540583314493E-2</v>
      </c>
      <c r="CD330" s="127">
        <f t="shared" ref="CD330" si="5323">V330/V343</f>
        <v>7.4103405362597574E-2</v>
      </c>
      <c r="CE330" s="128">
        <f t="shared" ref="CE330" si="5324">W330/W343</f>
        <v>6.9341840161182E-2</v>
      </c>
      <c r="CF330" s="125">
        <f t="shared" ref="CF330" si="5325">X330/X343</f>
        <v>6.9889779559118237E-2</v>
      </c>
      <c r="CG330" s="126">
        <f t="shared" ref="CG330" si="5326">Y330/Y343</f>
        <v>4.9519059494121838E-2</v>
      </c>
      <c r="CH330" s="127">
        <f t="shared" ref="CH330" si="5327">Z330/Z343</f>
        <v>6.3797830492311358E-2</v>
      </c>
      <c r="CI330" s="125">
        <f t="shared" ref="CI330" si="5328">AA330/AA343</f>
        <v>7.9520430633716666E-2</v>
      </c>
      <c r="CJ330" s="131">
        <f t="shared" ref="CJ330" si="5329">AB330/AB343</f>
        <v>6.7700861232899368E-2</v>
      </c>
      <c r="CK330" s="132">
        <f t="shared" ref="CK330" si="5330">AC330/AC343</f>
        <v>6.8775224077151517E-2</v>
      </c>
    </row>
    <row r="331" spans="1:89" ht="14.1" thickTop="1">
      <c r="A331" s="142" t="s">
        <v>31</v>
      </c>
      <c r="B331" s="199">
        <v>2002</v>
      </c>
      <c r="C331" s="193">
        <v>2528</v>
      </c>
      <c r="D331" s="194">
        <v>1003</v>
      </c>
      <c r="E331" s="195">
        <v>870</v>
      </c>
      <c r="F331" s="192">
        <v>430</v>
      </c>
      <c r="G331" s="196">
        <v>265</v>
      </c>
      <c r="H331" s="194">
        <v>2008</v>
      </c>
      <c r="I331" s="195">
        <v>2555</v>
      </c>
      <c r="J331" s="192">
        <v>310</v>
      </c>
      <c r="K331" s="193">
        <v>261</v>
      </c>
      <c r="L331" s="194">
        <v>599</v>
      </c>
      <c r="M331" s="192">
        <v>857</v>
      </c>
      <c r="N331" s="197">
        <v>1539</v>
      </c>
      <c r="O331" s="200">
        <v>1597</v>
      </c>
      <c r="P331" s="192">
        <v>937</v>
      </c>
      <c r="Q331" s="193">
        <v>798</v>
      </c>
      <c r="R331" s="194">
        <v>1338</v>
      </c>
      <c r="S331" s="195">
        <v>1131</v>
      </c>
      <c r="T331" s="192">
        <v>436</v>
      </c>
      <c r="U331" s="196">
        <v>178</v>
      </c>
      <c r="V331" s="194">
        <v>1415</v>
      </c>
      <c r="W331" s="201">
        <v>1054</v>
      </c>
      <c r="X331" s="192">
        <v>1335</v>
      </c>
      <c r="Y331" s="196">
        <v>386</v>
      </c>
      <c r="Z331" s="194">
        <v>3079</v>
      </c>
      <c r="AA331" s="192">
        <v>2232</v>
      </c>
      <c r="AB331" s="166">
        <f t="shared" si="5028"/>
        <v>16431</v>
      </c>
      <c r="AC331" s="167">
        <f t="shared" si="5029"/>
        <v>14712</v>
      </c>
      <c r="BI331" s="142" t="s">
        <v>31</v>
      </c>
      <c r="BJ331" s="125">
        <f>B331/B343</f>
        <v>5.2996611605252014E-2</v>
      </c>
      <c r="BK331" s="126">
        <f t="shared" ref="BK331" si="5331">C331/C343</f>
        <v>9.0012462168417309E-2</v>
      </c>
      <c r="BL331" s="127">
        <f t="shared" ref="BL331" si="5332">D331/D343</f>
        <v>6.6252724750644032E-2</v>
      </c>
      <c r="BM331" s="128">
        <f t="shared" ref="BM331" si="5333">E331/E343</f>
        <v>6.7509893691316825E-2</v>
      </c>
      <c r="BN331" s="125">
        <f t="shared" ref="BN331" si="5334">F331/F343</f>
        <v>7.2561592980087755E-2</v>
      </c>
      <c r="BO331" s="126">
        <f t="shared" ref="BO331" si="5335">G331/G343</f>
        <v>5.4081632653061228E-2</v>
      </c>
      <c r="BP331" s="127">
        <f t="shared" ref="BP331" si="5336">H331/H343</f>
        <v>8.2961493967939184E-2</v>
      </c>
      <c r="BQ331" s="128">
        <f t="shared" ref="BQ331" si="5337">I331/I343</f>
        <v>6.9909978931239222E-2</v>
      </c>
      <c r="BR331" s="125">
        <f t="shared" ref="BR331" si="5338">J331/J343</f>
        <v>9.2399403874813713E-2</v>
      </c>
      <c r="BS331" s="126">
        <f t="shared" ref="BS331" si="5339">K331/K343</f>
        <v>5.548469387755102E-2</v>
      </c>
      <c r="BT331" s="127">
        <f t="shared" ref="BT331" si="5340">L331/L343</f>
        <v>0.10087571572920175</v>
      </c>
      <c r="BU331" s="125">
        <f t="shared" ref="BU331" si="5341">M331/M343</f>
        <v>6.3415717034186775E-2</v>
      </c>
      <c r="BV331" s="129">
        <f t="shared" ref="BV331" si="5342">N331/N343</f>
        <v>7.6030036557652406E-2</v>
      </c>
      <c r="BW331" s="130">
        <f t="shared" ref="BW331" si="5343">O331/O343</f>
        <v>6.1382941922589078E-2</v>
      </c>
      <c r="BX331" s="125">
        <f t="shared" ref="BX331" si="5344">P331/P343</f>
        <v>7.8344481605351166E-2</v>
      </c>
      <c r="BY331" s="126">
        <f t="shared" ref="BY331" si="5345">Q331/Q343</f>
        <v>6.8071312803889783E-2</v>
      </c>
      <c r="BZ331" s="127">
        <f t="shared" ref="BZ331" si="5346">R331/R343</f>
        <v>7.0384008416622831E-2</v>
      </c>
      <c r="CA331" s="128">
        <f t="shared" ref="CA331" si="5347">S331/S343</f>
        <v>6.5086033262358289E-2</v>
      </c>
      <c r="CB331" s="125">
        <f t="shared" ref="CB331" si="5348">T331/T343</f>
        <v>9.4618055555555552E-2</v>
      </c>
      <c r="CC331" s="126">
        <f t="shared" ref="CC331" si="5349">U331/U343</f>
        <v>4.024417815962017E-2</v>
      </c>
      <c r="CD331" s="127">
        <f t="shared" ref="CD331" si="5350">V331/V343</f>
        <v>8.0042991288607312E-2</v>
      </c>
      <c r="CE331" s="128">
        <f t="shared" ref="CE331" si="5351">W331/W343</f>
        <v>5.8988135213790018E-2</v>
      </c>
      <c r="CF331" s="125">
        <f t="shared" ref="CF331" si="5352">X331/X343</f>
        <v>8.3604709418837672E-2</v>
      </c>
      <c r="CG331" s="126">
        <f t="shared" ref="CG331" si="5353">Y331/Y343</f>
        <v>4.5837786486165537E-2</v>
      </c>
      <c r="CH331" s="127">
        <f t="shared" ref="CH331" si="5354">Z331/Z343</f>
        <v>7.3405650256287994E-2</v>
      </c>
      <c r="CI331" s="125">
        <f t="shared" ref="CI331" si="5355">AA331/AA343</f>
        <v>6.0680205529728408E-2</v>
      </c>
      <c r="CJ331" s="131">
        <f t="shared" ref="CJ331" si="5356">AB331/AB343</f>
        <v>7.3434965072469591E-2</v>
      </c>
      <c r="CK331" s="132">
        <f t="shared" ref="CK331" si="5357">AC331/AC343</f>
        <v>6.5899511308001382E-2</v>
      </c>
    </row>
    <row r="332" spans="1:89">
      <c r="A332" s="133" t="s">
        <v>32</v>
      </c>
      <c r="B332" s="202">
        <v>2047</v>
      </c>
      <c r="C332" s="186">
        <v>2304</v>
      </c>
      <c r="D332" s="187">
        <v>1105</v>
      </c>
      <c r="E332" s="188">
        <v>1138</v>
      </c>
      <c r="F332" s="185">
        <v>441</v>
      </c>
      <c r="G332" s="189">
        <v>398</v>
      </c>
      <c r="H332" s="187">
        <v>1965</v>
      </c>
      <c r="I332" s="188">
        <v>2624</v>
      </c>
      <c r="J332" s="185">
        <v>297</v>
      </c>
      <c r="K332" s="186">
        <v>239</v>
      </c>
      <c r="L332" s="187">
        <v>604</v>
      </c>
      <c r="M332" s="185">
        <v>824</v>
      </c>
      <c r="N332" s="190">
        <v>1695</v>
      </c>
      <c r="O332" s="203">
        <v>1798</v>
      </c>
      <c r="P332" s="185">
        <v>888</v>
      </c>
      <c r="Q332" s="186">
        <v>849</v>
      </c>
      <c r="R332" s="187">
        <v>1325</v>
      </c>
      <c r="S332" s="188">
        <v>1452</v>
      </c>
      <c r="T332" s="185">
        <v>537</v>
      </c>
      <c r="U332" s="189">
        <v>187</v>
      </c>
      <c r="V332" s="187">
        <v>1765</v>
      </c>
      <c r="W332" s="204">
        <v>1069</v>
      </c>
      <c r="X332" s="185">
        <v>1429</v>
      </c>
      <c r="Y332" s="189">
        <v>425</v>
      </c>
      <c r="Z332" s="187">
        <v>3701</v>
      </c>
      <c r="AA332" s="185">
        <v>3089</v>
      </c>
      <c r="AB332" s="166">
        <f t="shared" si="5028"/>
        <v>17799</v>
      </c>
      <c r="AC332" s="167">
        <f t="shared" si="5029"/>
        <v>16396</v>
      </c>
      <c r="BI332" s="133" t="s">
        <v>32</v>
      </c>
      <c r="BJ332" s="125">
        <f>B332/B343</f>
        <v>5.4187844133841589E-2</v>
      </c>
      <c r="BK332" s="126">
        <f t="shared" ref="BK332" si="5358">C332/C343</f>
        <v>8.203667438134235E-2</v>
      </c>
      <c r="BL332" s="127">
        <f t="shared" ref="BL332" si="5359">D332/D343</f>
        <v>7.2990289979523088E-2</v>
      </c>
      <c r="BM332" s="128">
        <f t="shared" ref="BM332" si="5360">E332/E343</f>
        <v>8.8306044851400631E-2</v>
      </c>
      <c r="BN332" s="125">
        <f t="shared" ref="BN332" si="5361">F332/F343</f>
        <v>7.4417819777252786E-2</v>
      </c>
      <c r="BO332" s="126">
        <f t="shared" ref="BO332" si="5362">G332/G343</f>
        <v>8.122448979591837E-2</v>
      </c>
      <c r="BP332" s="127">
        <f t="shared" ref="BP332" si="5363">H332/H343</f>
        <v>8.1184928111056029E-2</v>
      </c>
      <c r="BQ332" s="128">
        <f t="shared" ref="BQ332" si="5364">I332/I343</f>
        <v>7.1797958792787372E-2</v>
      </c>
      <c r="BR332" s="125">
        <f t="shared" ref="BR332" si="5365">J332/J343</f>
        <v>8.8524590163934422E-2</v>
      </c>
      <c r="BS332" s="126">
        <f t="shared" ref="BS332" si="5366">K332/K343</f>
        <v>5.0807823129251702E-2</v>
      </c>
      <c r="BT332" s="127">
        <f t="shared" ref="BT332" si="5367">L332/L343</f>
        <v>0.10171775008420343</v>
      </c>
      <c r="BU332" s="125">
        <f t="shared" ref="BU332" si="5368">M332/M343</f>
        <v>6.0973804943022049E-2</v>
      </c>
      <c r="BV332" s="129">
        <f t="shared" ref="BV332" si="5369">N332/N343</f>
        <v>8.3736784902677608E-2</v>
      </c>
      <c r="BW332" s="130">
        <f t="shared" ref="BW332" si="5370">O332/O343</f>
        <v>6.9108659722489141E-2</v>
      </c>
      <c r="BX332" s="125">
        <f t="shared" ref="BX332" si="5371">P332/P343</f>
        <v>7.4247491638795987E-2</v>
      </c>
      <c r="BY332" s="126">
        <f t="shared" ref="BY332" si="5372">Q332/Q343</f>
        <v>7.2421735050754929E-2</v>
      </c>
      <c r="BZ332" s="127">
        <f t="shared" ref="BZ332" si="5373">R332/R343</f>
        <v>6.9700157811678071E-2</v>
      </c>
      <c r="CA332" s="128">
        <f t="shared" ref="CA332" si="5374">S332/S343</f>
        <v>8.3558727053001089E-2</v>
      </c>
      <c r="CB332" s="125">
        <f t="shared" ref="CB332" si="5375">T332/T343</f>
        <v>0.11653645833333333</v>
      </c>
      <c r="CC332" s="126">
        <f t="shared" ref="CC332" si="5376">U332/U343</f>
        <v>4.2278996156454897E-2</v>
      </c>
      <c r="CD332" s="127">
        <f t="shared" ref="CD332" si="5377">V332/V343</f>
        <v>9.9841611041973075E-2</v>
      </c>
      <c r="CE332" s="128">
        <f t="shared" ref="CE332" si="5378">W332/W343</f>
        <v>5.9827624804119094E-2</v>
      </c>
      <c r="CF332" s="125">
        <f t="shared" ref="CF332" si="5379">X332/X343</f>
        <v>8.9491482965931859E-2</v>
      </c>
      <c r="CG332" s="126">
        <f t="shared" ref="CG332" si="5380">Y332/Y343</f>
        <v>5.0469065431658945E-2</v>
      </c>
      <c r="CH332" s="127">
        <f t="shared" ref="CH332" si="5381">Z332/Z343</f>
        <v>8.8234592919299082E-2</v>
      </c>
      <c r="CI332" s="125">
        <f t="shared" ref="CI332" si="5382">AA332/AA343</f>
        <v>8.3979012043607096E-2</v>
      </c>
      <c r="CJ332" s="131">
        <f t="shared" ref="CJ332" si="5383">AB332/AB343</f>
        <v>7.95489588780285E-2</v>
      </c>
      <c r="CK332" s="132">
        <f t="shared" ref="CK332" si="5384">AC332/AC343</f>
        <v>7.3442658197797078E-2</v>
      </c>
    </row>
    <row r="333" spans="1:89">
      <c r="A333" s="142" t="s">
        <v>33</v>
      </c>
      <c r="B333" s="199">
        <v>2216</v>
      </c>
      <c r="C333" s="193">
        <v>2801</v>
      </c>
      <c r="D333" s="194">
        <v>1169</v>
      </c>
      <c r="E333" s="195">
        <v>1202</v>
      </c>
      <c r="F333" s="192">
        <v>499</v>
      </c>
      <c r="G333" s="196">
        <v>456</v>
      </c>
      <c r="H333" s="194">
        <v>1983</v>
      </c>
      <c r="I333" s="195">
        <v>3573</v>
      </c>
      <c r="J333" s="192">
        <v>394</v>
      </c>
      <c r="K333" s="193">
        <v>227</v>
      </c>
      <c r="L333" s="194">
        <v>648</v>
      </c>
      <c r="M333" s="192">
        <v>812</v>
      </c>
      <c r="N333" s="197">
        <v>1738</v>
      </c>
      <c r="O333" s="200">
        <v>1850</v>
      </c>
      <c r="P333" s="192">
        <v>882</v>
      </c>
      <c r="Q333" s="193">
        <v>1037</v>
      </c>
      <c r="R333" s="194">
        <v>1399</v>
      </c>
      <c r="S333" s="195">
        <v>1631</v>
      </c>
      <c r="T333" s="192">
        <v>477</v>
      </c>
      <c r="U333" s="196">
        <v>237</v>
      </c>
      <c r="V333" s="194">
        <v>1475</v>
      </c>
      <c r="W333" s="201">
        <v>1095</v>
      </c>
      <c r="X333" s="192">
        <v>1477</v>
      </c>
      <c r="Y333" s="196">
        <v>481</v>
      </c>
      <c r="Z333" s="194">
        <v>3519</v>
      </c>
      <c r="AA333" s="192">
        <v>2835</v>
      </c>
      <c r="AB333" s="166">
        <f t="shared" si="5028"/>
        <v>17876</v>
      </c>
      <c r="AC333" s="167">
        <f t="shared" si="5029"/>
        <v>18237</v>
      </c>
      <c r="BI333" s="142" t="s">
        <v>33</v>
      </c>
      <c r="BJ333" s="125">
        <f>B333/B343</f>
        <v>5.8661584074544686E-2</v>
      </c>
      <c r="BK333" s="126">
        <f t="shared" ref="BK333" si="5385">C333/C343</f>
        <v>9.9732953533914898E-2</v>
      </c>
      <c r="BL333" s="127">
        <f t="shared" ref="BL333" si="5386">D333/D343</f>
        <v>7.7217781887839357E-2</v>
      </c>
      <c r="BM333" s="128">
        <f t="shared" ref="BM333" si="5387">E333/E343</f>
        <v>9.3272289904554981E-2</v>
      </c>
      <c r="BN333" s="125">
        <f t="shared" ref="BN333" si="5388">F333/F343</f>
        <v>8.4205197435032061E-2</v>
      </c>
      <c r="BO333" s="126">
        <f t="shared" ref="BO333" si="5389">G333/G343</f>
        <v>9.3061224489795924E-2</v>
      </c>
      <c r="BP333" s="127">
        <f t="shared" ref="BP333" si="5390">H333/H343</f>
        <v>8.1928606841844318E-2</v>
      </c>
      <c r="BQ333" s="128">
        <f t="shared" ref="BQ333" si="5391">I333/I343</f>
        <v>9.7764522395819078E-2</v>
      </c>
      <c r="BR333" s="125">
        <f t="shared" ref="BR333" si="5392">J333/J343</f>
        <v>0.11743666169895678</v>
      </c>
      <c r="BS333" s="126">
        <f t="shared" ref="BS333" si="5393">K333/K343</f>
        <v>4.8256802721088433E-2</v>
      </c>
      <c r="BT333" s="127">
        <f t="shared" ref="BT333" si="5394">L333/L343</f>
        <v>0.10912765240821826</v>
      </c>
      <c r="BU333" s="125">
        <f t="shared" ref="BU333" si="5395">M333/M343</f>
        <v>6.0085836909871244E-2</v>
      </c>
      <c r="BV333" s="129">
        <f t="shared" ref="BV333" si="5396">N333/N343</f>
        <v>8.5861080920857619E-2</v>
      </c>
      <c r="BW333" s="130">
        <f t="shared" ref="BW333" si="5397">O333/O343</f>
        <v>7.1107352884652336E-2</v>
      </c>
      <c r="BX333" s="125">
        <f t="shared" ref="BX333" si="5398">P333/P343</f>
        <v>7.3745819397993309E-2</v>
      </c>
      <c r="BY333" s="126">
        <f t="shared" ref="BY333" si="5399">Q333/Q343</f>
        <v>8.8458585686257779E-2</v>
      </c>
      <c r="BZ333" s="127">
        <f t="shared" ref="BZ333" si="5400">R333/R343</f>
        <v>7.359284587059442E-2</v>
      </c>
      <c r="CA333" s="128">
        <f t="shared" ref="CA333" si="5401">S333/S343</f>
        <v>9.385969960292341E-2</v>
      </c>
      <c r="CB333" s="125">
        <f t="shared" ref="CB333" si="5402">T333/T343</f>
        <v>0.103515625</v>
      </c>
      <c r="CC333" s="126">
        <f t="shared" ref="CC333" si="5403">U333/U343</f>
        <v>5.3583540583314493E-2</v>
      </c>
      <c r="CD333" s="127">
        <f t="shared" ref="CD333" si="5404">V333/V343</f>
        <v>8.34370403891843E-2</v>
      </c>
      <c r="CE333" s="128">
        <f t="shared" ref="CE333" si="5405">W333/W343</f>
        <v>6.1282740094022833E-2</v>
      </c>
      <c r="CF333" s="125">
        <f t="shared" ref="CF333" si="5406">X333/X343</f>
        <v>9.2497494989979959E-2</v>
      </c>
      <c r="CG333" s="126">
        <f t="shared" ref="CG333" si="5407">Y333/Y343</f>
        <v>5.7119106994418717E-2</v>
      </c>
      <c r="CH333" s="127">
        <f t="shared" ref="CH333" si="5408">Z333/Z343</f>
        <v>8.3895577542019317E-2</v>
      </c>
      <c r="CI333" s="125">
        <f t="shared" ref="CI333" si="5409">AA333/AA343</f>
        <v>7.7073648152679225E-2</v>
      </c>
      <c r="CJ333" s="131">
        <f t="shared" ref="CJ333" si="5410">AB333/AB343</f>
        <v>7.9893094494277075E-2</v>
      </c>
      <c r="CK333" s="132">
        <f t="shared" ref="CK333" si="5411">AC333/AC343</f>
        <v>8.1689055718054723E-2</v>
      </c>
    </row>
    <row r="334" spans="1:89">
      <c r="A334" s="133" t="s">
        <v>34</v>
      </c>
      <c r="B334" s="202">
        <v>2073</v>
      </c>
      <c r="C334" s="186">
        <v>2873</v>
      </c>
      <c r="D334" s="187">
        <v>873</v>
      </c>
      <c r="E334" s="188">
        <v>1257</v>
      </c>
      <c r="F334" s="185">
        <v>374</v>
      </c>
      <c r="G334" s="189">
        <v>464</v>
      </c>
      <c r="H334" s="187">
        <v>1802</v>
      </c>
      <c r="I334" s="188">
        <v>2913</v>
      </c>
      <c r="J334" s="185">
        <v>295</v>
      </c>
      <c r="K334" s="186">
        <v>181</v>
      </c>
      <c r="L334" s="187">
        <v>600</v>
      </c>
      <c r="M334" s="185">
        <v>754</v>
      </c>
      <c r="N334" s="190">
        <v>1582</v>
      </c>
      <c r="O334" s="203">
        <v>1584</v>
      </c>
      <c r="P334" s="185">
        <v>747</v>
      </c>
      <c r="Q334" s="186">
        <v>903</v>
      </c>
      <c r="R334" s="187">
        <v>1158</v>
      </c>
      <c r="S334" s="188">
        <v>1528</v>
      </c>
      <c r="T334" s="185">
        <v>342</v>
      </c>
      <c r="U334" s="189">
        <v>207</v>
      </c>
      <c r="V334" s="187">
        <v>1437</v>
      </c>
      <c r="W334" s="204">
        <v>1024</v>
      </c>
      <c r="X334" s="185">
        <v>1221</v>
      </c>
      <c r="Y334" s="189">
        <v>571</v>
      </c>
      <c r="Z334" s="187">
        <v>2978</v>
      </c>
      <c r="AA334" s="185">
        <v>3354</v>
      </c>
      <c r="AB334" s="166">
        <f t="shared" si="5028"/>
        <v>15482</v>
      </c>
      <c r="AC334" s="167">
        <f t="shared" si="5029"/>
        <v>17613</v>
      </c>
      <c r="BI334" s="133" t="s">
        <v>34</v>
      </c>
      <c r="BJ334" s="125">
        <f>B334/B343</f>
        <v>5.4876111817026681E-2</v>
      </c>
      <c r="BK334" s="126">
        <f t="shared" ref="BK334" si="5412">C334/C343</f>
        <v>0.10229659960833185</v>
      </c>
      <c r="BL334" s="127">
        <f t="shared" ref="BL334" si="5413">D334/D343</f>
        <v>5.766563181187661E-2</v>
      </c>
      <c r="BM334" s="128">
        <f t="shared" ref="BM334" si="5414">E334/E343</f>
        <v>9.7540156747109488E-2</v>
      </c>
      <c r="BN334" s="125">
        <f t="shared" ref="BN334" si="5415">F334/F343</f>
        <v>6.3111711103611204E-2</v>
      </c>
      <c r="BO334" s="126">
        <f t="shared" ref="BO334" si="5416">G334/G343</f>
        <v>9.4693877551020406E-2</v>
      </c>
      <c r="BP334" s="127">
        <f t="shared" ref="BP334" si="5417">H334/H343</f>
        <v>7.4450504048917537E-2</v>
      </c>
      <c r="BQ334" s="128">
        <f t="shared" ref="BQ334" si="5418">I334/I343</f>
        <v>7.9705584589706405E-2</v>
      </c>
      <c r="BR334" s="125">
        <f t="shared" ref="BR334" si="5419">J334/J343</f>
        <v>8.792846497764531E-2</v>
      </c>
      <c r="BS334" s="126">
        <f t="shared" ref="BS334" si="5420">K334/K343</f>
        <v>3.8477891156462586E-2</v>
      </c>
      <c r="BT334" s="127">
        <f t="shared" ref="BT334" si="5421">L334/L343</f>
        <v>0.10104412260020208</v>
      </c>
      <c r="BU334" s="125">
        <f t="shared" ref="BU334" si="5422">M334/M343</f>
        <v>5.5793991416309016E-2</v>
      </c>
      <c r="BV334" s="129">
        <f t="shared" ref="BV334" si="5423">N334/N343</f>
        <v>7.815433257583243E-2</v>
      </c>
      <c r="BW334" s="130">
        <f t="shared" ref="BW334" si="5424">O334/O343</f>
        <v>6.0883268632048279E-2</v>
      </c>
      <c r="BX334" s="125">
        <f t="shared" ref="BX334" si="5425">P334/P343</f>
        <v>6.2458193979933109E-2</v>
      </c>
      <c r="BY334" s="126">
        <f t="shared" ref="BY334" si="5426">Q334/Q343</f>
        <v>7.702806448861213E-2</v>
      </c>
      <c r="BZ334" s="127">
        <f t="shared" ref="BZ334" si="5427">R334/R343</f>
        <v>6.0915307732772227E-2</v>
      </c>
      <c r="CA334" s="128">
        <f t="shared" ref="CA334" si="5428">S334/S343</f>
        <v>8.7932324336766995E-2</v>
      </c>
      <c r="CB334" s="125">
        <f t="shared" ref="CB334" si="5429">T334/T343</f>
        <v>7.421875E-2</v>
      </c>
      <c r="CC334" s="126">
        <f t="shared" ref="CC334" si="5430">U334/U343</f>
        <v>4.6800813927198731E-2</v>
      </c>
      <c r="CD334" s="127">
        <f t="shared" ref="CD334" si="5431">V334/V343</f>
        <v>8.1287475958818869E-2</v>
      </c>
      <c r="CE334" s="128">
        <f t="shared" ref="CE334" si="5432">W334/W343</f>
        <v>5.7309156033131858E-2</v>
      </c>
      <c r="CF334" s="125">
        <f t="shared" ref="CF334" si="5433">X334/X343</f>
        <v>7.6465430861723444E-2</v>
      </c>
      <c r="CG334" s="126">
        <f t="shared" ref="CG334" si="5434">Y334/Y343</f>
        <v>6.7806673791711194E-2</v>
      </c>
      <c r="CH334" s="127">
        <f t="shared" ref="CH334" si="5435">Z334/Z343</f>
        <v>7.0997735129336034E-2</v>
      </c>
      <c r="CI334" s="125">
        <f t="shared" ref="CI334" si="5436">AA334/AA343</f>
        <v>9.1183427126661776E-2</v>
      </c>
      <c r="CJ334" s="131">
        <f t="shared" ref="CJ334" si="5437">AB334/AB343</f>
        <v>6.9193605334548977E-2</v>
      </c>
      <c r="CK334" s="132">
        <f t="shared" ref="CK334" si="5438">AC334/AC343</f>
        <v>7.8893970409721875E-2</v>
      </c>
    </row>
    <row r="335" spans="1:89">
      <c r="A335" s="142" t="s">
        <v>35</v>
      </c>
      <c r="B335" s="199">
        <v>1776</v>
      </c>
      <c r="C335" s="193">
        <v>2422</v>
      </c>
      <c r="D335" s="194">
        <v>637</v>
      </c>
      <c r="E335" s="195">
        <v>943</v>
      </c>
      <c r="F335" s="192">
        <v>336</v>
      </c>
      <c r="G335" s="196">
        <v>334</v>
      </c>
      <c r="H335" s="194">
        <v>1453</v>
      </c>
      <c r="I335" s="195">
        <v>2675</v>
      </c>
      <c r="J335" s="192">
        <v>204</v>
      </c>
      <c r="K335" s="193">
        <v>147</v>
      </c>
      <c r="L335" s="194">
        <v>434</v>
      </c>
      <c r="M335" s="192">
        <v>505</v>
      </c>
      <c r="N335" s="197">
        <v>1256</v>
      </c>
      <c r="O335" s="200">
        <v>1491</v>
      </c>
      <c r="P335" s="192">
        <v>590</v>
      </c>
      <c r="Q335" s="193">
        <v>852</v>
      </c>
      <c r="R335" s="194">
        <v>815</v>
      </c>
      <c r="S335" s="195">
        <v>1369</v>
      </c>
      <c r="T335" s="192">
        <v>230</v>
      </c>
      <c r="U335" s="196">
        <v>199</v>
      </c>
      <c r="V335" s="194">
        <v>1404</v>
      </c>
      <c r="W335" s="201">
        <v>848</v>
      </c>
      <c r="X335" s="192">
        <v>995</v>
      </c>
      <c r="Y335" s="196">
        <v>411</v>
      </c>
      <c r="Z335" s="194">
        <v>2394</v>
      </c>
      <c r="AA335" s="192">
        <v>2356</v>
      </c>
      <c r="AB335" s="166">
        <f t="shared" si="5028"/>
        <v>12524</v>
      </c>
      <c r="AC335" s="167">
        <f t="shared" si="5029"/>
        <v>14552</v>
      </c>
      <c r="BI335" s="142" t="s">
        <v>35</v>
      </c>
      <c r="BJ335" s="125">
        <f>B335/B343</f>
        <v>4.7013977128335452E-2</v>
      </c>
      <c r="BK335" s="126">
        <f t="shared" ref="BK335" si="5439">C335/C343</f>
        <v>8.6238205447747907E-2</v>
      </c>
      <c r="BL335" s="127">
        <f t="shared" ref="BL335" si="5440">D335/D343</f>
        <v>4.2076755399960364E-2</v>
      </c>
      <c r="BM335" s="128">
        <f t="shared" ref="BM335" si="5441">E335/E343</f>
        <v>7.3174516955071003E-2</v>
      </c>
      <c r="BN335" s="125">
        <f t="shared" ref="BN335" si="5442">F335/F343</f>
        <v>5.6699291258859266E-2</v>
      </c>
      <c r="BO335" s="126">
        <f t="shared" ref="BO335" si="5443">G335/G343</f>
        <v>6.8163265306122447E-2</v>
      </c>
      <c r="BP335" s="127">
        <f t="shared" ref="BP335" si="5444">H335/H343</f>
        <v>6.0031399768633281E-2</v>
      </c>
      <c r="BQ335" s="128">
        <f t="shared" ref="BQ335" si="5445">I335/I343</f>
        <v>7.3193422168714259E-2</v>
      </c>
      <c r="BR335" s="125">
        <f t="shared" ref="BR335" si="5446">J335/J343</f>
        <v>6.0804769001490316E-2</v>
      </c>
      <c r="BS335" s="126">
        <f t="shared" ref="BS335" si="5447">K335/K343</f>
        <v>3.125E-2</v>
      </c>
      <c r="BT335" s="127">
        <f t="shared" ref="BT335" si="5448">L335/L343</f>
        <v>7.3088582014146183E-2</v>
      </c>
      <c r="BU335" s="125">
        <f t="shared" ref="BU335" si="5449">M335/M343</f>
        <v>3.7368654728429776E-2</v>
      </c>
      <c r="BV335" s="129">
        <f t="shared" ref="BV335" si="5450">N335/N343</f>
        <v>6.2049204624049004E-2</v>
      </c>
      <c r="BW335" s="130">
        <f t="shared" ref="BW335" si="5451">O335/O343</f>
        <v>5.730868278433332E-2</v>
      </c>
      <c r="BX335" s="125">
        <f t="shared" ref="BX335" si="5452">P335/P343</f>
        <v>4.9331103678929768E-2</v>
      </c>
      <c r="BY335" s="126">
        <f t="shared" ref="BY335" si="5453">Q335/Q343</f>
        <v>7.2677642241746998E-2</v>
      </c>
      <c r="BZ335" s="127">
        <f t="shared" ref="BZ335" si="5454">R335/R343</f>
        <v>4.2872172540768014E-2</v>
      </c>
      <c r="CA335" s="128">
        <f t="shared" ref="CA335" si="5455">S335/S343</f>
        <v>7.8782298440467288E-2</v>
      </c>
      <c r="CB335" s="125">
        <f t="shared" ref="CB335" si="5456">T335/T343</f>
        <v>4.9913194444444448E-2</v>
      </c>
      <c r="CC335" s="126">
        <f t="shared" ref="CC335" si="5457">U335/U343</f>
        <v>4.4992086818901197E-2</v>
      </c>
      <c r="CD335" s="127">
        <f t="shared" ref="CD335" si="5458">V335/V343</f>
        <v>7.9420748953501527E-2</v>
      </c>
      <c r="CE335" s="128">
        <f t="shared" ref="CE335" si="5459">W335/W343</f>
        <v>4.7459144839937316E-2</v>
      </c>
      <c r="CF335" s="125">
        <f t="shared" ref="CF335" si="5460">X335/X343</f>
        <v>6.2312124248496997E-2</v>
      </c>
      <c r="CG335" s="126">
        <f t="shared" ref="CG335" si="5461">Y335/Y343</f>
        <v>4.8806555040969007E-2</v>
      </c>
      <c r="CH335" s="127">
        <f t="shared" ref="CH335" si="5462">Z335/Z343</f>
        <v>5.7074740731910836E-2</v>
      </c>
      <c r="CI335" s="125">
        <f t="shared" ref="CI335" si="5463">AA335/AA343</f>
        <v>6.4051328059157767E-2</v>
      </c>
      <c r="CJ335" s="131">
        <f t="shared" ref="CJ335" si="5464">AB335/AB343</f>
        <v>5.59734345181431E-2</v>
      </c>
      <c r="CK335" s="132">
        <f t="shared" ref="CK335" si="5465">AC335/AC343</f>
        <v>6.5182822767403212E-2</v>
      </c>
    </row>
    <row r="336" spans="1:89">
      <c r="A336" s="133" t="s">
        <v>36</v>
      </c>
      <c r="B336" s="202">
        <v>1503</v>
      </c>
      <c r="C336" s="186">
        <v>1644</v>
      </c>
      <c r="D336" s="187">
        <v>504</v>
      </c>
      <c r="E336" s="188">
        <v>797</v>
      </c>
      <c r="F336" s="185">
        <v>185</v>
      </c>
      <c r="G336" s="189">
        <v>283</v>
      </c>
      <c r="H336" s="187">
        <v>1137</v>
      </c>
      <c r="I336" s="188">
        <v>1869</v>
      </c>
      <c r="J336" s="185">
        <v>157</v>
      </c>
      <c r="K336" s="186">
        <v>100</v>
      </c>
      <c r="L336" s="187">
        <v>362</v>
      </c>
      <c r="M336" s="185">
        <v>387</v>
      </c>
      <c r="N336" s="190">
        <v>975</v>
      </c>
      <c r="O336" s="203">
        <v>1088</v>
      </c>
      <c r="P336" s="185">
        <v>364</v>
      </c>
      <c r="Q336" s="186">
        <v>726</v>
      </c>
      <c r="R336" s="187">
        <v>694</v>
      </c>
      <c r="S336" s="188">
        <v>1097</v>
      </c>
      <c r="T336" s="185">
        <v>131</v>
      </c>
      <c r="U336" s="189">
        <v>190</v>
      </c>
      <c r="V336" s="187">
        <v>1119</v>
      </c>
      <c r="W336" s="204">
        <v>631</v>
      </c>
      <c r="X336" s="185">
        <v>669</v>
      </c>
      <c r="Y336" s="189">
        <v>364</v>
      </c>
      <c r="Z336" s="187">
        <v>1945</v>
      </c>
      <c r="AA336" s="185">
        <v>2001</v>
      </c>
      <c r="AB336" s="166">
        <f t="shared" si="5028"/>
        <v>9745</v>
      </c>
      <c r="AC336" s="167">
        <f t="shared" si="5029"/>
        <v>11177</v>
      </c>
      <c r="BI336" s="133" t="s">
        <v>36</v>
      </c>
      <c r="BJ336" s="125">
        <f>B336/B343</f>
        <v>3.9787166454891998E-2</v>
      </c>
      <c r="BK336" s="126">
        <f t="shared" ref="BK336" si="5466">C336/C343</f>
        <v>5.8536585365853662E-2</v>
      </c>
      <c r="BL336" s="127">
        <f t="shared" ref="BL336" si="5467">D336/D343</f>
        <v>3.3291498777990619E-2</v>
      </c>
      <c r="BM336" s="128">
        <f t="shared" ref="BM336" si="5468">E336/E343</f>
        <v>6.184527042756266E-2</v>
      </c>
      <c r="BN336" s="125">
        <f t="shared" ref="BN336" si="5469">F336/F343</f>
        <v>3.1218359770502867E-2</v>
      </c>
      <c r="BO336" s="126">
        <f t="shared" ref="BO336" si="5470">G336/G343</f>
        <v>5.7755102040816325E-2</v>
      </c>
      <c r="BP336" s="127">
        <f t="shared" ref="BP336" si="5471">H336/H343</f>
        <v>4.6975706494794246E-2</v>
      </c>
      <c r="BQ336" s="128">
        <f t="shared" ref="BQ336" si="5472">I336/I343</f>
        <v>5.1139628423673623E-2</v>
      </c>
      <c r="BR336" s="125">
        <f t="shared" ref="BR336" si="5473">J336/J343</f>
        <v>4.6795827123695975E-2</v>
      </c>
      <c r="BS336" s="126">
        <f t="shared" ref="BS336" si="5474">K336/K343</f>
        <v>2.1258503401360544E-2</v>
      </c>
      <c r="BT336" s="127">
        <f t="shared" ref="BT336" si="5475">L336/L343</f>
        <v>6.096328730212193E-2</v>
      </c>
      <c r="BU336" s="125">
        <f t="shared" ref="BU336" si="5476">M336/M343</f>
        <v>2.8636969069113512E-2</v>
      </c>
      <c r="BV336" s="129">
        <f t="shared" ref="BV336" si="5477">N336/N343</f>
        <v>4.8167177156407469E-2</v>
      </c>
      <c r="BW336" s="130">
        <f t="shared" ref="BW336" si="5478">O336/O343</f>
        <v>4.1818810777568514E-2</v>
      </c>
      <c r="BX336" s="125">
        <f t="shared" ref="BX336" si="5479">P336/P343</f>
        <v>3.0434782608695653E-2</v>
      </c>
      <c r="BY336" s="126">
        <f t="shared" ref="BY336" si="5480">Q336/Q343</f>
        <v>6.1929540220080181E-2</v>
      </c>
      <c r="BZ336" s="127">
        <f t="shared" ref="BZ336" si="5481">R336/R343</f>
        <v>3.650710152551289E-2</v>
      </c>
      <c r="CA336" s="128">
        <f t="shared" ref="CA336" si="5482">S336/S343</f>
        <v>6.3129423951199859E-2</v>
      </c>
      <c r="CB336" s="125">
        <f t="shared" ref="CB336" si="5483">T336/T343</f>
        <v>2.8428819444444444E-2</v>
      </c>
      <c r="CC336" s="126">
        <f t="shared" ref="CC336" si="5484">U336/U343</f>
        <v>4.295726882206647E-2</v>
      </c>
      <c r="CD336" s="127">
        <f t="shared" ref="CD336" si="5485">V336/V343</f>
        <v>6.3299015725760827E-2</v>
      </c>
      <c r="CE336" s="128">
        <f t="shared" ref="CE336" si="5486">W336/W343</f>
        <v>3.5314528766509964E-2</v>
      </c>
      <c r="CF336" s="125">
        <f t="shared" ref="CF336" si="5487">X336/X343</f>
        <v>4.1896292585170337E-2</v>
      </c>
      <c r="CG336" s="126">
        <f t="shared" ref="CG336" si="5488">Y336/Y343</f>
        <v>4.3225270157938485E-2</v>
      </c>
      <c r="CH336" s="127">
        <f t="shared" ref="CH336" si="5489">Z336/Z343</f>
        <v>4.6370246751698652E-2</v>
      </c>
      <c r="CI336" s="125">
        <f t="shared" ref="CI336" si="5490">AA336/AA343</f>
        <v>5.4400130495065653E-2</v>
      </c>
      <c r="CJ336" s="131">
        <f t="shared" ref="CJ336" si="5491">AB336/AB343</f>
        <v>4.3553267277172188E-2</v>
      </c>
      <c r="CK336" s="132">
        <f t="shared" ref="CK336" si="5492">AC336/AC343</f>
        <v>5.0065173864160643E-2</v>
      </c>
    </row>
    <row r="337" spans="1:89">
      <c r="A337" s="142" t="s">
        <v>37</v>
      </c>
      <c r="B337" s="199">
        <v>176</v>
      </c>
      <c r="C337" s="193">
        <v>944</v>
      </c>
      <c r="D337" s="194">
        <v>116</v>
      </c>
      <c r="E337" s="195">
        <v>531</v>
      </c>
      <c r="F337" s="192">
        <v>54</v>
      </c>
      <c r="G337" s="196">
        <v>185</v>
      </c>
      <c r="H337" s="194">
        <v>362</v>
      </c>
      <c r="I337" s="195">
        <v>1535</v>
      </c>
      <c r="J337" s="192">
        <v>86</v>
      </c>
      <c r="K337" s="193">
        <v>69</v>
      </c>
      <c r="L337" s="194">
        <v>205</v>
      </c>
      <c r="M337" s="192">
        <v>203</v>
      </c>
      <c r="N337" s="197">
        <v>545</v>
      </c>
      <c r="O337" s="200">
        <v>794</v>
      </c>
      <c r="P337" s="192">
        <v>307</v>
      </c>
      <c r="Q337" s="193">
        <v>498</v>
      </c>
      <c r="R337" s="194">
        <v>403</v>
      </c>
      <c r="S337" s="195">
        <v>613</v>
      </c>
      <c r="T337" s="192">
        <v>101</v>
      </c>
      <c r="U337" s="196">
        <v>129</v>
      </c>
      <c r="V337" s="194">
        <v>1030</v>
      </c>
      <c r="W337" s="201">
        <v>385</v>
      </c>
      <c r="X337" s="192">
        <v>457</v>
      </c>
      <c r="Y337" s="196">
        <v>319</v>
      </c>
      <c r="Z337" s="194">
        <v>1323</v>
      </c>
      <c r="AA337" s="192">
        <v>1432</v>
      </c>
      <c r="AB337" s="166">
        <f t="shared" si="5028"/>
        <v>5165</v>
      </c>
      <c r="AC337" s="167">
        <f t="shared" si="5029"/>
        <v>7637</v>
      </c>
      <c r="BI337" s="142" t="s">
        <v>37</v>
      </c>
      <c r="BJ337" s="125">
        <f>B337/B343</f>
        <v>4.6590427784836937E-3</v>
      </c>
      <c r="BK337" s="126">
        <f t="shared" ref="BK337" si="5493">C337/C343</f>
        <v>3.3612248531244435E-2</v>
      </c>
      <c r="BL337" s="127">
        <f t="shared" ref="BL337" si="5494">D337/D343</f>
        <v>7.6623290838232381E-3</v>
      </c>
      <c r="BM337" s="128">
        <f t="shared" ref="BM337" si="5495">E337/E343</f>
        <v>4.120431442538993E-2</v>
      </c>
      <c r="BN337" s="125">
        <f t="shared" ref="BN337" si="5496">F337/F343</f>
        <v>9.1123860951738099E-3</v>
      </c>
      <c r="BO337" s="126">
        <f t="shared" ref="BO337" si="5497">G337/G343</f>
        <v>3.7755102040816328E-2</v>
      </c>
      <c r="BP337" s="127">
        <f t="shared" ref="BP337" si="5498">H337/H343</f>
        <v>1.4956205585853578E-2</v>
      </c>
      <c r="BQ337" s="128">
        <f t="shared" ref="BQ337" si="5499">I337/I343</f>
        <v>4.2000711412701452E-2</v>
      </c>
      <c r="BR337" s="125">
        <f t="shared" ref="BR337" si="5500">J337/J343</f>
        <v>2.5633383010432192E-2</v>
      </c>
      <c r="BS337" s="126">
        <f t="shared" ref="BS337" si="5501">K337/K343</f>
        <v>1.4668367346938776E-2</v>
      </c>
      <c r="BT337" s="127">
        <f t="shared" ref="BT337" si="5502">L337/L343</f>
        <v>3.4523408555069045E-2</v>
      </c>
      <c r="BU337" s="125">
        <f t="shared" ref="BU337" si="5503">M337/M343</f>
        <v>1.5021459227467811E-2</v>
      </c>
      <c r="BV337" s="129">
        <f t="shared" ref="BV337" si="5504">N337/N343</f>
        <v>2.6924216974607253E-2</v>
      </c>
      <c r="BW337" s="130">
        <f t="shared" ref="BW337" si="5505">O337/O343</f>
        <v>3.0518507129953493E-2</v>
      </c>
      <c r="BX337" s="125">
        <f t="shared" ref="BX337" si="5506">P337/P343</f>
        <v>2.5668896321070233E-2</v>
      </c>
      <c r="BY337" s="126">
        <f t="shared" ref="BY337" si="5507">Q337/Q343</f>
        <v>4.2480593704683101E-2</v>
      </c>
      <c r="BZ337" s="127">
        <f t="shared" ref="BZ337" si="5508">R337/R343</f>
        <v>2.1199368753287744E-2</v>
      </c>
      <c r="CA337" s="128">
        <f t="shared" ref="CA337" si="5509">S337/S343</f>
        <v>3.5276514933532829E-2</v>
      </c>
      <c r="CB337" s="125">
        <f t="shared" ref="CB337" si="5510">T337/T343</f>
        <v>2.1918402777777776E-2</v>
      </c>
      <c r="CC337" s="126">
        <f t="shared" ref="CC337" si="5511">U337/U343</f>
        <v>2.916572462129776E-2</v>
      </c>
      <c r="CD337" s="127">
        <f t="shared" ref="CD337" si="5512">V337/V343</f>
        <v>5.8264509559904969E-2</v>
      </c>
      <c r="CE337" s="128">
        <f t="shared" ref="CE337" si="5513">W337/W343</f>
        <v>2.1546899485113052E-2</v>
      </c>
      <c r="CF337" s="125">
        <f t="shared" ref="CF337" si="5514">X337/X343</f>
        <v>2.8619739478957917E-2</v>
      </c>
      <c r="CG337" s="126">
        <f t="shared" ref="CG337" si="5515">Y337/Y343</f>
        <v>3.7881486759292246E-2</v>
      </c>
      <c r="CH337" s="127">
        <f t="shared" ref="CH337" si="5516">Z337/Z343</f>
        <v>3.154130408868757E-2</v>
      </c>
      <c r="CI337" s="125">
        <f t="shared" ref="CI337" si="5517">AA337/AA343</f>
        <v>3.8931027920506754E-2</v>
      </c>
      <c r="CJ337" s="131">
        <f t="shared" ref="CJ337" si="5518">AB337/AB343</f>
        <v>2.3083902050958886E-2</v>
      </c>
      <c r="CK337" s="132">
        <f t="shared" ref="CK337" si="5519">AC337/AC343</f>
        <v>3.4208439903426216E-2</v>
      </c>
    </row>
    <row r="338" spans="1:89">
      <c r="A338" s="133" t="s">
        <v>38</v>
      </c>
      <c r="B338" s="202">
        <v>0</v>
      </c>
      <c r="C338" s="186">
        <v>788</v>
      </c>
      <c r="D338" s="187">
        <v>3</v>
      </c>
      <c r="E338" s="188">
        <v>319</v>
      </c>
      <c r="F338" s="185">
        <v>6</v>
      </c>
      <c r="G338" s="189">
        <v>140</v>
      </c>
      <c r="H338" s="187">
        <v>22</v>
      </c>
      <c r="I338" s="188">
        <v>748</v>
      </c>
      <c r="J338" s="185">
        <v>38</v>
      </c>
      <c r="K338" s="186">
        <v>46</v>
      </c>
      <c r="L338" s="187">
        <v>57</v>
      </c>
      <c r="M338" s="185">
        <v>50</v>
      </c>
      <c r="N338" s="190">
        <v>176</v>
      </c>
      <c r="O338" s="203">
        <v>185</v>
      </c>
      <c r="P338" s="185">
        <v>74</v>
      </c>
      <c r="Q338" s="186">
        <v>129</v>
      </c>
      <c r="R338" s="187">
        <v>91</v>
      </c>
      <c r="S338" s="188">
        <v>95</v>
      </c>
      <c r="T338" s="185">
        <v>33</v>
      </c>
      <c r="U338" s="189">
        <v>7</v>
      </c>
      <c r="V338" s="187">
        <v>254</v>
      </c>
      <c r="W338" s="204">
        <v>22</v>
      </c>
      <c r="X338" s="185">
        <v>106</v>
      </c>
      <c r="Y338" s="189">
        <v>15</v>
      </c>
      <c r="Z338" s="187">
        <v>67</v>
      </c>
      <c r="AA338" s="185">
        <v>210</v>
      </c>
      <c r="AB338" s="166">
        <f t="shared" si="5028"/>
        <v>927</v>
      </c>
      <c r="AC338" s="167">
        <f t="shared" si="5029"/>
        <v>2754</v>
      </c>
      <c r="BI338" s="133" t="s">
        <v>38</v>
      </c>
      <c r="BJ338" s="125">
        <f>B338/B343</f>
        <v>0</v>
      </c>
      <c r="BK338" s="126">
        <f t="shared" ref="BK338" si="5520">C338/C343</f>
        <v>2.8057682036674383E-2</v>
      </c>
      <c r="BL338" s="127">
        <f t="shared" ref="BL338" si="5521">D338/D343</f>
        <v>1.9816368320232512E-4</v>
      </c>
      <c r="BM338" s="128">
        <f t="shared" ref="BM338" si="5522">E338/E343</f>
        <v>2.475362768681617E-2</v>
      </c>
      <c r="BN338" s="125">
        <f t="shared" ref="BN338" si="5523">F338/F343</f>
        <v>1.0124873439082012E-3</v>
      </c>
      <c r="BO338" s="126">
        <f t="shared" ref="BO338" si="5524">G338/G343</f>
        <v>2.8571428571428571E-2</v>
      </c>
      <c r="BP338" s="127">
        <f t="shared" ref="BP338" si="5525">H338/H343</f>
        <v>9.0894067096347706E-4</v>
      </c>
      <c r="BQ338" s="128">
        <f t="shared" ref="BQ338" si="5526">I338/I343</f>
        <v>2.0466796180261034E-2</v>
      </c>
      <c r="BR338" s="125">
        <f t="shared" ref="BR338" si="5527">J338/J343</f>
        <v>1.1326378539493294E-2</v>
      </c>
      <c r="BS338" s="126">
        <f t="shared" ref="BS338" si="5528">K338/K343</f>
        <v>9.7789115646258508E-3</v>
      </c>
      <c r="BT338" s="127">
        <f t="shared" ref="BT338" si="5529">L338/L343</f>
        <v>9.5991916470191986E-3</v>
      </c>
      <c r="BU338" s="125">
        <f t="shared" ref="BU338" si="5530">M338/M343</f>
        <v>3.6998668047950275E-3</v>
      </c>
      <c r="BV338" s="129">
        <f t="shared" ref="BV338" si="5531">N338/N343</f>
        <v>8.6947930046438106E-3</v>
      </c>
      <c r="BW338" s="130">
        <f t="shared" ref="BW338" si="5532">O338/O343</f>
        <v>7.1107352884652343E-3</v>
      </c>
      <c r="BX338" s="125">
        <f t="shared" ref="BX338" si="5533">P338/P343</f>
        <v>6.1872909698996656E-3</v>
      </c>
      <c r="BY338" s="126">
        <f t="shared" ref="BY338" si="5534">Q338/Q343</f>
        <v>1.1004009212658875E-2</v>
      </c>
      <c r="BZ338" s="127">
        <f t="shared" ref="BZ338" si="5535">R338/R343</f>
        <v>4.7869542346133612E-3</v>
      </c>
      <c r="CA338" s="128">
        <f t="shared" ref="CA338" si="5536">S338/S343</f>
        <v>5.4669966047073719E-3</v>
      </c>
      <c r="CB338" s="125">
        <f t="shared" ref="CB338" si="5537">T338/T343</f>
        <v>7.161458333333333E-3</v>
      </c>
      <c r="CC338" s="126">
        <f t="shared" ref="CC338" si="5538">U338/U343</f>
        <v>1.5826362197603437E-3</v>
      </c>
      <c r="CD338" s="127">
        <f t="shared" ref="CD338" si="5539">V338/V343</f>
        <v>1.4368141192442584E-2</v>
      </c>
      <c r="CE338" s="128">
        <f t="shared" ref="CE338" si="5540">W338/W343</f>
        <v>1.2312513991493172E-3</v>
      </c>
      <c r="CF338" s="125">
        <f t="shared" ref="CF338" si="5541">X338/X343</f>
        <v>6.6382765531062121E-3</v>
      </c>
      <c r="CG338" s="126">
        <f t="shared" ref="CG338" si="5542">Y338/Y343</f>
        <v>1.7812611328820805E-3</v>
      </c>
      <c r="CH338" s="127">
        <f t="shared" ref="CH338" si="5543">Z338/Z343</f>
        <v>1.5973298366909047E-3</v>
      </c>
      <c r="CI338" s="125">
        <f t="shared" ref="CI338" si="5544">AA338/AA343</f>
        <v>5.7091591224206831E-3</v>
      </c>
      <c r="CJ338" s="131">
        <f t="shared" ref="CJ338" si="5545">AB338/AB343</f>
        <v>4.1430352761353123E-3</v>
      </c>
      <c r="CK338" s="132">
        <f t="shared" ref="CK338" si="5546">AC338/AC343</f>
        <v>1.2336001505045935E-2</v>
      </c>
    </row>
    <row r="339" spans="1:89">
      <c r="A339" s="142" t="s">
        <v>39</v>
      </c>
      <c r="B339" s="199">
        <v>0</v>
      </c>
      <c r="C339" s="193">
        <v>96</v>
      </c>
      <c r="D339" s="194">
        <v>0</v>
      </c>
      <c r="E339" s="195">
        <v>53</v>
      </c>
      <c r="F339" s="192">
        <v>0</v>
      </c>
      <c r="G339" s="196">
        <v>1</v>
      </c>
      <c r="H339" s="194">
        <v>0</v>
      </c>
      <c r="I339" s="195">
        <v>0</v>
      </c>
      <c r="J339" s="192">
        <v>0</v>
      </c>
      <c r="K339" s="196">
        <v>0</v>
      </c>
      <c r="L339" s="194">
        <v>0</v>
      </c>
      <c r="M339" s="192">
        <v>0</v>
      </c>
      <c r="N339" s="197">
        <v>0</v>
      </c>
      <c r="O339" s="200">
        <v>0</v>
      </c>
      <c r="P339" s="192">
        <v>0</v>
      </c>
      <c r="Q339" s="196">
        <v>0</v>
      </c>
      <c r="R339" s="194">
        <v>0</v>
      </c>
      <c r="S339" s="195">
        <v>0</v>
      </c>
      <c r="T339" s="192">
        <v>0</v>
      </c>
      <c r="U339" s="196">
        <v>0</v>
      </c>
      <c r="V339" s="194">
        <v>0</v>
      </c>
      <c r="W339" s="195">
        <v>0</v>
      </c>
      <c r="X339" s="192">
        <v>0</v>
      </c>
      <c r="Y339" s="196">
        <v>0</v>
      </c>
      <c r="Z339" s="194">
        <v>0</v>
      </c>
      <c r="AA339" s="192">
        <v>0</v>
      </c>
      <c r="AB339" s="166">
        <f t="shared" si="5028"/>
        <v>0</v>
      </c>
      <c r="AC339" s="167">
        <f t="shared" si="5029"/>
        <v>150</v>
      </c>
      <c r="BI339" s="142" t="s">
        <v>39</v>
      </c>
      <c r="BJ339" s="125">
        <f>B339/B343</f>
        <v>0</v>
      </c>
      <c r="BK339" s="126">
        <f t="shared" ref="BK339" si="5547">C339/C343</f>
        <v>3.4181947658892646E-3</v>
      </c>
      <c r="BL339" s="127">
        <f t="shared" ref="BL339" si="5548">D339/D343</f>
        <v>0</v>
      </c>
      <c r="BM339" s="128">
        <f t="shared" ref="BM339" si="5549">E339/E343</f>
        <v>4.1126716846434392E-3</v>
      </c>
      <c r="BN339" s="125">
        <f t="shared" ref="BN339" si="5550">F339/F343</f>
        <v>0</v>
      </c>
      <c r="BO339" s="126">
        <f t="shared" ref="BO339" si="5551">G339/G343</f>
        <v>2.0408163265306123E-4</v>
      </c>
      <c r="BP339" s="127">
        <f t="shared" ref="BP339" si="5552">H339/H343</f>
        <v>0</v>
      </c>
      <c r="BQ339" s="128">
        <f t="shared" ref="BQ339" si="5553">I339/I343</f>
        <v>0</v>
      </c>
      <c r="BR339" s="125">
        <f t="shared" ref="BR339" si="5554">J339/J343</f>
        <v>0</v>
      </c>
      <c r="BS339" s="126">
        <f t="shared" ref="BS339" si="5555">K339/K343</f>
        <v>0</v>
      </c>
      <c r="BT339" s="127">
        <f t="shared" ref="BT339" si="5556">L339/L343</f>
        <v>0</v>
      </c>
      <c r="BU339" s="125">
        <f t="shared" ref="BU339" si="5557">M339/M343</f>
        <v>0</v>
      </c>
      <c r="BV339" s="129">
        <f t="shared" ref="BV339" si="5558">N339/N343</f>
        <v>0</v>
      </c>
      <c r="BW339" s="130">
        <f t="shared" ref="BW339" si="5559">O339/O343</f>
        <v>0</v>
      </c>
      <c r="BX339" s="125">
        <f t="shared" ref="BX339" si="5560">P339/P343</f>
        <v>0</v>
      </c>
      <c r="BY339" s="126">
        <f t="shared" ref="BY339" si="5561">Q339/Q343</f>
        <v>0</v>
      </c>
      <c r="BZ339" s="127">
        <f t="shared" ref="BZ339" si="5562">R339/R343</f>
        <v>0</v>
      </c>
      <c r="CA339" s="128">
        <f t="shared" ref="CA339" si="5563">S339/S343</f>
        <v>0</v>
      </c>
      <c r="CB339" s="125">
        <f t="shared" ref="CB339" si="5564">T339/T343</f>
        <v>0</v>
      </c>
      <c r="CC339" s="126">
        <f t="shared" ref="CC339" si="5565">U339/U343</f>
        <v>0</v>
      </c>
      <c r="CD339" s="127">
        <f t="shared" ref="CD339" si="5566">V339/V343</f>
        <v>0</v>
      </c>
      <c r="CE339" s="128">
        <f t="shared" ref="CE339" si="5567">W339/W343</f>
        <v>0</v>
      </c>
      <c r="CF339" s="125">
        <f t="shared" ref="CF339" si="5568">X339/X343</f>
        <v>0</v>
      </c>
      <c r="CG339" s="126">
        <f t="shared" ref="CG339" si="5569">Y339/Y343</f>
        <v>0</v>
      </c>
      <c r="CH339" s="127">
        <f t="shared" ref="CH339" si="5570">Z339/Z343</f>
        <v>0</v>
      </c>
      <c r="CI339" s="125">
        <f t="shared" ref="CI339" si="5571">AA339/AA343</f>
        <v>0</v>
      </c>
      <c r="CJ339" s="131">
        <f t="shared" ref="CJ339" si="5572">AB339/AB343</f>
        <v>0</v>
      </c>
      <c r="CK339" s="132">
        <f t="shared" ref="CK339" si="5573">AC339/AC343</f>
        <v>6.7189550681078078E-4</v>
      </c>
    </row>
    <row r="340" spans="1:89">
      <c r="A340" s="133" t="s">
        <v>40</v>
      </c>
      <c r="B340" s="57">
        <v>0</v>
      </c>
      <c r="C340" s="58">
        <v>0</v>
      </c>
      <c r="D340" s="135">
        <v>0</v>
      </c>
      <c r="E340" s="136">
        <v>0</v>
      </c>
      <c r="F340" s="134">
        <v>0</v>
      </c>
      <c r="G340" s="137">
        <v>0</v>
      </c>
      <c r="H340" s="135">
        <v>0</v>
      </c>
      <c r="I340" s="136">
        <v>0</v>
      </c>
      <c r="J340" s="134">
        <v>0</v>
      </c>
      <c r="K340" s="137">
        <v>0</v>
      </c>
      <c r="L340" s="135">
        <v>0</v>
      </c>
      <c r="M340" s="134">
        <v>0</v>
      </c>
      <c r="N340" s="138">
        <v>0</v>
      </c>
      <c r="O340" s="139">
        <v>0</v>
      </c>
      <c r="P340" s="134">
        <v>0</v>
      </c>
      <c r="Q340" s="137">
        <v>0</v>
      </c>
      <c r="R340" s="135">
        <v>0</v>
      </c>
      <c r="S340" s="136">
        <v>0</v>
      </c>
      <c r="T340" s="134">
        <v>0</v>
      </c>
      <c r="U340" s="137">
        <v>0</v>
      </c>
      <c r="V340" s="135">
        <v>0</v>
      </c>
      <c r="W340" s="136">
        <v>0</v>
      </c>
      <c r="X340" s="134">
        <v>0</v>
      </c>
      <c r="Y340" s="137">
        <v>0</v>
      </c>
      <c r="Z340" s="140">
        <v>0</v>
      </c>
      <c r="AA340" s="141">
        <v>0</v>
      </c>
      <c r="AB340" s="166">
        <f t="shared" si="5028"/>
        <v>0</v>
      </c>
      <c r="AC340" s="167">
        <f t="shared" si="5029"/>
        <v>0</v>
      </c>
      <c r="BI340" s="133" t="s">
        <v>40</v>
      </c>
      <c r="BJ340" s="125">
        <f>B340/B343</f>
        <v>0</v>
      </c>
      <c r="BK340" s="126">
        <f t="shared" ref="BK340" si="5574">C340/C343</f>
        <v>0</v>
      </c>
      <c r="BL340" s="127">
        <f t="shared" ref="BL340" si="5575">D340/D343</f>
        <v>0</v>
      </c>
      <c r="BM340" s="128">
        <f t="shared" ref="BM340" si="5576">E340/E343</f>
        <v>0</v>
      </c>
      <c r="BN340" s="125">
        <f t="shared" ref="BN340" si="5577">F340/F343</f>
        <v>0</v>
      </c>
      <c r="BO340" s="126">
        <f t="shared" ref="BO340" si="5578">G340/G343</f>
        <v>0</v>
      </c>
      <c r="BP340" s="127">
        <f t="shared" ref="BP340" si="5579">H340/H343</f>
        <v>0</v>
      </c>
      <c r="BQ340" s="128">
        <f t="shared" ref="BQ340" si="5580">I340/I343</f>
        <v>0</v>
      </c>
      <c r="BR340" s="125">
        <f t="shared" ref="BR340" si="5581">J340/J343</f>
        <v>0</v>
      </c>
      <c r="BS340" s="126">
        <f t="shared" ref="BS340" si="5582">K340/K343</f>
        <v>0</v>
      </c>
      <c r="BT340" s="127">
        <f t="shared" ref="BT340" si="5583">L340/L343</f>
        <v>0</v>
      </c>
      <c r="BU340" s="125">
        <f t="shared" ref="BU340" si="5584">M340/M343</f>
        <v>0</v>
      </c>
      <c r="BV340" s="129">
        <f t="shared" ref="BV340" si="5585">N340/N343</f>
        <v>0</v>
      </c>
      <c r="BW340" s="130">
        <f t="shared" ref="BW340" si="5586">O340/O343</f>
        <v>0</v>
      </c>
      <c r="BX340" s="125">
        <f t="shared" ref="BX340" si="5587">P340/P343</f>
        <v>0</v>
      </c>
      <c r="BY340" s="126">
        <f t="shared" ref="BY340" si="5588">Q340/Q343</f>
        <v>0</v>
      </c>
      <c r="BZ340" s="127">
        <f t="shared" ref="BZ340" si="5589">R340/R343</f>
        <v>0</v>
      </c>
      <c r="CA340" s="128">
        <f t="shared" ref="CA340" si="5590">S340/S343</f>
        <v>0</v>
      </c>
      <c r="CB340" s="125">
        <f t="shared" ref="CB340" si="5591">T340/T343</f>
        <v>0</v>
      </c>
      <c r="CC340" s="126">
        <f t="shared" ref="CC340" si="5592">U340/U343</f>
        <v>0</v>
      </c>
      <c r="CD340" s="127">
        <f t="shared" ref="CD340" si="5593">V340/V343</f>
        <v>0</v>
      </c>
      <c r="CE340" s="128">
        <f t="shared" ref="CE340" si="5594">W340/W343</f>
        <v>0</v>
      </c>
      <c r="CF340" s="125">
        <f t="shared" ref="CF340" si="5595">X340/X343</f>
        <v>0</v>
      </c>
      <c r="CG340" s="126">
        <f t="shared" ref="CG340" si="5596">Y340/Y343</f>
        <v>0</v>
      </c>
      <c r="CH340" s="127">
        <f t="shared" ref="CH340" si="5597">Z340/Z343</f>
        <v>0</v>
      </c>
      <c r="CI340" s="125">
        <f t="shared" ref="CI340" si="5598">AA340/AA343</f>
        <v>0</v>
      </c>
      <c r="CJ340" s="131">
        <f t="shared" ref="CJ340" si="5599">AB340/AB343</f>
        <v>0</v>
      </c>
      <c r="CK340" s="132">
        <f t="shared" ref="CK340" si="5600">AC340/AC343</f>
        <v>0</v>
      </c>
    </row>
    <row r="341" spans="1:89">
      <c r="A341" s="142" t="s">
        <v>41</v>
      </c>
      <c r="B341" s="55"/>
      <c r="C341" s="56"/>
      <c r="D341" s="148"/>
      <c r="E341" s="145"/>
      <c r="F341" s="146"/>
      <c r="G341" s="147"/>
      <c r="H341" s="148"/>
      <c r="I341" s="145"/>
      <c r="J341" s="146"/>
      <c r="K341" s="147"/>
      <c r="L341" s="148"/>
      <c r="M341" s="146"/>
      <c r="N341" s="150"/>
      <c r="O341" s="149"/>
      <c r="P341" s="146"/>
      <c r="Q341" s="147"/>
      <c r="R341" s="148"/>
      <c r="S341" s="145"/>
      <c r="T341" s="146"/>
      <c r="U341" s="147"/>
      <c r="V341" s="148"/>
      <c r="W341" s="145"/>
      <c r="X341" s="146"/>
      <c r="Y341" s="147"/>
      <c r="Z341" s="144"/>
      <c r="AA341" s="143"/>
      <c r="AB341" s="166">
        <f>B341+D341+F341+H341+J341+L341+N341+P341+R341+T341+V341+X341+Z341</f>
        <v>0</v>
      </c>
      <c r="AC341" s="167">
        <f t="shared" si="5029"/>
        <v>0</v>
      </c>
      <c r="BI341" s="142" t="s">
        <v>41</v>
      </c>
      <c r="BJ341" s="125">
        <f>B341/B343</f>
        <v>0</v>
      </c>
      <c r="BK341" s="126">
        <f t="shared" ref="BK341" si="5601">C341/C343</f>
        <v>0</v>
      </c>
      <c r="BL341" s="127">
        <f t="shared" ref="BL341" si="5602">D341/D343</f>
        <v>0</v>
      </c>
      <c r="BM341" s="128">
        <f t="shared" ref="BM341" si="5603">E341/E343</f>
        <v>0</v>
      </c>
      <c r="BN341" s="125">
        <f t="shared" ref="BN341" si="5604">F341/F343</f>
        <v>0</v>
      </c>
      <c r="BO341" s="126">
        <f t="shared" ref="BO341" si="5605">G341/G343</f>
        <v>0</v>
      </c>
      <c r="BP341" s="127">
        <f t="shared" ref="BP341" si="5606">H341/H343</f>
        <v>0</v>
      </c>
      <c r="BQ341" s="128">
        <f t="shared" ref="BQ341" si="5607">I341/I343</f>
        <v>0</v>
      </c>
      <c r="BR341" s="125">
        <f t="shared" ref="BR341" si="5608">J341/J343</f>
        <v>0</v>
      </c>
      <c r="BS341" s="126">
        <f t="shared" ref="BS341" si="5609">K341/K343</f>
        <v>0</v>
      </c>
      <c r="BT341" s="127">
        <f t="shared" ref="BT341" si="5610">L341/L343</f>
        <v>0</v>
      </c>
      <c r="BU341" s="125">
        <f t="shared" ref="BU341" si="5611">M341/M343</f>
        <v>0</v>
      </c>
      <c r="BV341" s="129">
        <f t="shared" ref="BV341" si="5612">N341/N343</f>
        <v>0</v>
      </c>
      <c r="BW341" s="130">
        <f t="shared" ref="BW341" si="5613">O341/O343</f>
        <v>0</v>
      </c>
      <c r="BX341" s="125">
        <f t="shared" ref="BX341" si="5614">P341/P343</f>
        <v>0</v>
      </c>
      <c r="BY341" s="126">
        <f t="shared" ref="BY341" si="5615">Q341/Q343</f>
        <v>0</v>
      </c>
      <c r="BZ341" s="127">
        <f t="shared" ref="BZ341" si="5616">R341/R343</f>
        <v>0</v>
      </c>
      <c r="CA341" s="128">
        <f t="shared" ref="CA341" si="5617">S341/S343</f>
        <v>0</v>
      </c>
      <c r="CB341" s="125">
        <f t="shared" ref="CB341" si="5618">T341/T343</f>
        <v>0</v>
      </c>
      <c r="CC341" s="126">
        <f t="shared" ref="CC341" si="5619">U341/U343</f>
        <v>0</v>
      </c>
      <c r="CD341" s="127">
        <f t="shared" ref="CD341" si="5620">V341/V343</f>
        <v>0</v>
      </c>
      <c r="CE341" s="128">
        <f t="shared" ref="CE341" si="5621">W341/W343</f>
        <v>0</v>
      </c>
      <c r="CF341" s="125">
        <f t="shared" ref="CF341" si="5622">X341/X343</f>
        <v>0</v>
      </c>
      <c r="CG341" s="126">
        <f t="shared" ref="CG341" si="5623">Y341/Y343</f>
        <v>0</v>
      </c>
      <c r="CH341" s="127">
        <f t="shared" ref="CH341" si="5624">Z341/Z343</f>
        <v>0</v>
      </c>
      <c r="CI341" s="125">
        <f t="shared" ref="CI341" si="5625">AA341/AA343</f>
        <v>0</v>
      </c>
      <c r="CJ341" s="131">
        <f t="shared" ref="CJ341" si="5626">AB341/AB343</f>
        <v>0</v>
      </c>
      <c r="CK341" s="132">
        <f t="shared" ref="CK341" si="5627">AC341/AC343</f>
        <v>0</v>
      </c>
    </row>
    <row r="342" spans="1:89" ht="14.1" thickBot="1">
      <c r="A342" s="133" t="s">
        <v>45</v>
      </c>
      <c r="B342" s="57"/>
      <c r="C342" s="58"/>
      <c r="D342" s="135"/>
      <c r="E342" s="136"/>
      <c r="F342" s="134"/>
      <c r="G342" s="137"/>
      <c r="H342" s="135"/>
      <c r="I342" s="136"/>
      <c r="J342" s="134"/>
      <c r="K342" s="137"/>
      <c r="L342" s="135"/>
      <c r="M342" s="134"/>
      <c r="N342" s="138"/>
      <c r="O342" s="139"/>
      <c r="P342" s="134"/>
      <c r="Q342" s="137"/>
      <c r="R342" s="135"/>
      <c r="S342" s="136"/>
      <c r="T342" s="134"/>
      <c r="U342" s="137"/>
      <c r="V342" s="135"/>
      <c r="W342" s="136"/>
      <c r="X342" s="134"/>
      <c r="Y342" s="137"/>
      <c r="Z342" s="140"/>
      <c r="AA342" s="141"/>
      <c r="AB342" s="168"/>
      <c r="AC342" s="169"/>
      <c r="BI342" s="133" t="s">
        <v>45</v>
      </c>
      <c r="BJ342" s="125">
        <f>B342/B343</f>
        <v>0</v>
      </c>
      <c r="BK342" s="126">
        <f t="shared" ref="BK342" si="5628">C342/C343</f>
        <v>0</v>
      </c>
      <c r="BL342" s="127">
        <f t="shared" ref="BL342" si="5629">D342/D343</f>
        <v>0</v>
      </c>
      <c r="BM342" s="128">
        <f t="shared" ref="BM342" si="5630">E342/E343</f>
        <v>0</v>
      </c>
      <c r="BN342" s="125">
        <f t="shared" ref="BN342" si="5631">F342/F343</f>
        <v>0</v>
      </c>
      <c r="BO342" s="126">
        <f t="shared" ref="BO342" si="5632">G342/G343</f>
        <v>0</v>
      </c>
      <c r="BP342" s="127">
        <f t="shared" ref="BP342" si="5633">H342/H343</f>
        <v>0</v>
      </c>
      <c r="BQ342" s="128">
        <f t="shared" ref="BQ342" si="5634">I342/I343</f>
        <v>0</v>
      </c>
      <c r="BR342" s="125">
        <f t="shared" ref="BR342" si="5635">J342/J343</f>
        <v>0</v>
      </c>
      <c r="BS342" s="126">
        <f t="shared" ref="BS342" si="5636">K342/K343</f>
        <v>0</v>
      </c>
      <c r="BT342" s="127">
        <f t="shared" ref="BT342" si="5637">L342/L343</f>
        <v>0</v>
      </c>
      <c r="BU342" s="125">
        <f t="shared" ref="BU342" si="5638">M342/M343</f>
        <v>0</v>
      </c>
      <c r="BV342" s="129">
        <f t="shared" ref="BV342" si="5639">N342/N343</f>
        <v>0</v>
      </c>
      <c r="BW342" s="130">
        <f t="shared" ref="BW342" si="5640">O342/O343</f>
        <v>0</v>
      </c>
      <c r="BX342" s="125">
        <f t="shared" ref="BX342" si="5641">P342/P343</f>
        <v>0</v>
      </c>
      <c r="BY342" s="126">
        <f t="shared" ref="BY342" si="5642">Q342/Q343</f>
        <v>0</v>
      </c>
      <c r="BZ342" s="127">
        <f t="shared" ref="BZ342" si="5643">R342/R343</f>
        <v>0</v>
      </c>
      <c r="CA342" s="128">
        <f t="shared" ref="CA342" si="5644">S342/S343</f>
        <v>0</v>
      </c>
      <c r="CB342" s="125">
        <f t="shared" ref="CB342" si="5645">T342/T343</f>
        <v>0</v>
      </c>
      <c r="CC342" s="126">
        <f t="shared" ref="CC342" si="5646">U342/U343</f>
        <v>0</v>
      </c>
      <c r="CD342" s="127">
        <f t="shared" ref="CD342" si="5647">V342/V343</f>
        <v>0</v>
      </c>
      <c r="CE342" s="128">
        <f t="shared" ref="CE342" si="5648">W342/W343</f>
        <v>0</v>
      </c>
      <c r="CF342" s="125">
        <f t="shared" ref="CF342" si="5649">X342/X343</f>
        <v>0</v>
      </c>
      <c r="CG342" s="126">
        <f t="shared" ref="CG342" si="5650">Y342/Y343</f>
        <v>0</v>
      </c>
      <c r="CH342" s="127">
        <f t="shared" ref="CH342" si="5651">Z342/Z343</f>
        <v>0</v>
      </c>
      <c r="CI342" s="125">
        <f t="shared" ref="CI342" si="5652">AA342/AA343</f>
        <v>0</v>
      </c>
      <c r="CJ342" s="131">
        <f t="shared" ref="CJ342" si="5653">AB342/AB343</f>
        <v>0</v>
      </c>
      <c r="CK342" s="132">
        <f t="shared" ref="CK342" si="5654">AC342/AC343</f>
        <v>0</v>
      </c>
    </row>
    <row r="343" spans="1:89" ht="15" thickTop="1" thickBot="1">
      <c r="A343" s="294" t="s">
        <v>42</v>
      </c>
      <c r="B343" s="17">
        <f>SUM(B320:B342)</f>
        <v>37776</v>
      </c>
      <c r="C343" s="18">
        <f t="shared" ref="C343" si="5655">SUM(C320:C342)</f>
        <v>28085</v>
      </c>
      <c r="D343" s="17">
        <f t="shared" ref="D343" si="5656">SUM(D320:D342)</f>
        <v>15139</v>
      </c>
      <c r="E343" s="18">
        <f t="shared" ref="E343" si="5657">SUM(E320:E342)</f>
        <v>12887</v>
      </c>
      <c r="F343" s="17">
        <f t="shared" ref="F343" si="5658">SUM(F320:F342)</f>
        <v>5926</v>
      </c>
      <c r="G343" s="18">
        <f t="shared" ref="G343" si="5659">SUM(G320:G342)</f>
        <v>4900</v>
      </c>
      <c r="H343" s="17">
        <f t="shared" ref="H343" si="5660">SUM(H320:H342)</f>
        <v>24204</v>
      </c>
      <c r="I343" s="18">
        <f t="shared" ref="I343" si="5661">SUM(I320:I342)</f>
        <v>36547</v>
      </c>
      <c r="J343" s="17">
        <f t="shared" ref="J343" si="5662">SUM(J320:J342)</f>
        <v>3355</v>
      </c>
      <c r="K343" s="18">
        <f t="shared" ref="K343" si="5663">SUM(K320:K342)</f>
        <v>4704</v>
      </c>
      <c r="L343" s="17">
        <f t="shared" ref="L343" si="5664">SUM(L320:L342)</f>
        <v>5938</v>
      </c>
      <c r="M343" s="18">
        <f t="shared" ref="M343" si="5665">SUM(M320:M342)</f>
        <v>13514</v>
      </c>
      <c r="N343" s="17">
        <f t="shared" ref="N343" si="5666">SUM(N320:N342)</f>
        <v>20242</v>
      </c>
      <c r="O343" s="18">
        <f t="shared" ref="O343" si="5667">SUM(O320:O342)</f>
        <v>26017</v>
      </c>
      <c r="P343" s="17">
        <f t="shared" ref="P343" si="5668">SUM(P320:P342)</f>
        <v>11960</v>
      </c>
      <c r="Q343" s="18">
        <f t="shared" ref="Q343" si="5669">SUM(Q320:Q342)</f>
        <v>11723</v>
      </c>
      <c r="R343" s="17">
        <f t="shared" ref="R343" si="5670">SUM(R320:R342)</f>
        <v>19010</v>
      </c>
      <c r="S343" s="18">
        <f t="shared" ref="S343" si="5671">SUM(S320:S342)</f>
        <v>17377</v>
      </c>
      <c r="T343" s="17">
        <f t="shared" ref="T343" si="5672">SUM(T320:T342)</f>
        <v>4608</v>
      </c>
      <c r="U343" s="18">
        <f t="shared" ref="U343" si="5673">SUM(U320:U342)</f>
        <v>4423</v>
      </c>
      <c r="V343" s="17">
        <f t="shared" ref="V343" si="5674">SUM(V320:V342)</f>
        <v>17678</v>
      </c>
      <c r="W343" s="18">
        <f t="shared" ref="W343" si="5675">SUM(W320:W342)</f>
        <v>17868</v>
      </c>
      <c r="X343" s="17">
        <f t="shared" ref="X343" si="5676">SUM(X320:X342)</f>
        <v>15968</v>
      </c>
      <c r="Y343" s="18">
        <f t="shared" ref="Y343" si="5677">SUM(Y320:Y342)</f>
        <v>8421</v>
      </c>
      <c r="Z343" s="17">
        <f t="shared" ref="Z343" si="5678">SUM(Z320:Z342)</f>
        <v>41945</v>
      </c>
      <c r="AA343" s="18">
        <f t="shared" ref="AA343" si="5679">SUM(AA320:AA342)</f>
        <v>36783</v>
      </c>
      <c r="AB343" s="170">
        <f t="shared" ref="AB343:AC343" si="5680">SUM(AB319:AB342)</f>
        <v>223749</v>
      </c>
      <c r="AC343" s="171">
        <f t="shared" si="5680"/>
        <v>223249</v>
      </c>
      <c r="BI343" s="294" t="s">
        <v>42</v>
      </c>
      <c r="BJ343" s="151" t="e">
        <f>SUM(BJ319:BJ342)</f>
        <v>#REF!</v>
      </c>
      <c r="BK343" s="152">
        <f t="shared" ref="BK343:CK343" si="5681">SUM(BK319:BK342)</f>
        <v>1</v>
      </c>
      <c r="BL343" s="151">
        <f t="shared" si="5681"/>
        <v>1</v>
      </c>
      <c r="BM343" s="152">
        <f t="shared" si="5681"/>
        <v>1</v>
      </c>
      <c r="BN343" s="151">
        <f t="shared" si="5681"/>
        <v>1.0000000000000002</v>
      </c>
      <c r="BO343" s="152">
        <f t="shared" si="5681"/>
        <v>1</v>
      </c>
      <c r="BP343" s="151">
        <f t="shared" si="5681"/>
        <v>0.99999999999999989</v>
      </c>
      <c r="BQ343" s="152">
        <f t="shared" si="5681"/>
        <v>1</v>
      </c>
      <c r="BR343" s="151">
        <f t="shared" si="5681"/>
        <v>1</v>
      </c>
      <c r="BS343" s="152">
        <f t="shared" si="5681"/>
        <v>1.0000000000000002</v>
      </c>
      <c r="BT343" s="151">
        <f t="shared" si="5681"/>
        <v>1.0000000000000002</v>
      </c>
      <c r="BU343" s="152">
        <f t="shared" si="5681"/>
        <v>1</v>
      </c>
      <c r="BV343" s="151">
        <f t="shared" si="5681"/>
        <v>1</v>
      </c>
      <c r="BW343" s="152">
        <f t="shared" si="5681"/>
        <v>1</v>
      </c>
      <c r="BX343" s="151">
        <f t="shared" si="5681"/>
        <v>1</v>
      </c>
      <c r="BY343" s="152">
        <f t="shared" si="5681"/>
        <v>0.99999999999999978</v>
      </c>
      <c r="BZ343" s="151">
        <f t="shared" si="5681"/>
        <v>1</v>
      </c>
      <c r="CA343" s="152">
        <f t="shared" si="5681"/>
        <v>1</v>
      </c>
      <c r="CB343" s="151">
        <f t="shared" si="5681"/>
        <v>1</v>
      </c>
      <c r="CC343" s="152">
        <f t="shared" si="5681"/>
        <v>1</v>
      </c>
      <c r="CD343" s="151">
        <f t="shared" si="5681"/>
        <v>0.99999999999999989</v>
      </c>
      <c r="CE343" s="152">
        <f t="shared" si="5681"/>
        <v>1</v>
      </c>
      <c r="CF343" s="151">
        <f t="shared" si="5681"/>
        <v>1</v>
      </c>
      <c r="CG343" s="152">
        <f t="shared" si="5681"/>
        <v>1</v>
      </c>
      <c r="CH343" s="151">
        <f t="shared" si="5681"/>
        <v>1</v>
      </c>
      <c r="CI343" s="152">
        <f t="shared" si="5681"/>
        <v>1.0000000000000002</v>
      </c>
      <c r="CJ343" s="151">
        <f t="shared" si="5681"/>
        <v>1</v>
      </c>
      <c r="CK343" s="152">
        <f t="shared" si="5681"/>
        <v>1</v>
      </c>
    </row>
    <row r="344" spans="1:89" ht="14.1" thickTop="1">
      <c r="A344" s="183"/>
    </row>
    <row r="346" spans="1:89">
      <c r="A346" s="318">
        <f>+A315+1</f>
        <v>43842</v>
      </c>
      <c r="B346" s="318"/>
      <c r="C346" s="318"/>
      <c r="D346" s="318"/>
      <c r="BI346" s="313">
        <f>+BI315+1</f>
        <v>43842</v>
      </c>
      <c r="BJ346" s="313"/>
      <c r="BK346" s="313"/>
      <c r="BL346" s="313"/>
    </row>
    <row r="347" spans="1:89" ht="14.1" thickBot="1">
      <c r="AE347" t="s">
        <v>49</v>
      </c>
    </row>
    <row r="348" spans="1:89" ht="15" thickTop="1" thickBot="1">
      <c r="A348" s="314" t="s">
        <v>2</v>
      </c>
      <c r="B348" s="311" t="s">
        <v>3</v>
      </c>
      <c r="C348" s="312"/>
      <c r="D348" s="311" t="s">
        <v>4</v>
      </c>
      <c r="E348" s="312"/>
      <c r="F348" s="311" t="s">
        <v>5</v>
      </c>
      <c r="G348" s="312"/>
      <c r="H348" s="311" t="s">
        <v>6</v>
      </c>
      <c r="I348" s="312"/>
      <c r="J348" s="311" t="s">
        <v>7</v>
      </c>
      <c r="K348" s="312"/>
      <c r="L348" s="311" t="s">
        <v>8</v>
      </c>
      <c r="M348" s="312"/>
      <c r="N348" s="311" t="s">
        <v>9</v>
      </c>
      <c r="O348" s="312"/>
      <c r="P348" s="311" t="s">
        <v>10</v>
      </c>
      <c r="Q348" s="312"/>
      <c r="R348" s="311" t="s">
        <v>11</v>
      </c>
      <c r="S348" s="312"/>
      <c r="T348" s="311" t="s">
        <v>12</v>
      </c>
      <c r="U348" s="312"/>
      <c r="V348" s="311" t="s">
        <v>13</v>
      </c>
      <c r="W348" s="312"/>
      <c r="X348" s="311" t="s">
        <v>14</v>
      </c>
      <c r="Y348" s="312"/>
      <c r="Z348" s="297" t="s">
        <v>15</v>
      </c>
      <c r="AA348" s="298"/>
      <c r="AB348" s="316" t="s">
        <v>16</v>
      </c>
      <c r="AC348" s="317"/>
      <c r="AE348" s="309" t="s">
        <v>2</v>
      </c>
      <c r="AF348" s="303" t="s">
        <v>3</v>
      </c>
      <c r="AG348" s="304"/>
      <c r="AH348" s="303" t="s">
        <v>4</v>
      </c>
      <c r="AI348" s="304"/>
      <c r="AJ348" s="303" t="s">
        <v>5</v>
      </c>
      <c r="AK348" s="304"/>
      <c r="AL348" s="303" t="s">
        <v>6</v>
      </c>
      <c r="AM348" s="304"/>
      <c r="AN348" s="303" t="s">
        <v>7</v>
      </c>
      <c r="AO348" s="304"/>
      <c r="AP348" s="303" t="s">
        <v>8</v>
      </c>
      <c r="AQ348" s="304"/>
      <c r="AR348" s="303" t="s">
        <v>9</v>
      </c>
      <c r="AS348" s="304"/>
      <c r="AT348" s="303" t="s">
        <v>10</v>
      </c>
      <c r="AU348" s="304"/>
      <c r="AV348" s="303" t="s">
        <v>11</v>
      </c>
      <c r="AW348" s="304"/>
      <c r="AX348" s="303" t="s">
        <v>12</v>
      </c>
      <c r="AY348" s="304"/>
      <c r="AZ348" s="303" t="s">
        <v>13</v>
      </c>
      <c r="BA348" s="304"/>
      <c r="BB348" s="303" t="s">
        <v>14</v>
      </c>
      <c r="BC348" s="304"/>
      <c r="BD348" s="305" t="s">
        <v>15</v>
      </c>
      <c r="BE348" s="306"/>
      <c r="BF348" s="307" t="s">
        <v>16</v>
      </c>
      <c r="BG348" s="308"/>
      <c r="BI348" s="314" t="s">
        <v>2</v>
      </c>
      <c r="BJ348" s="311" t="s">
        <v>3</v>
      </c>
      <c r="BK348" s="312"/>
      <c r="BL348" s="311" t="s">
        <v>4</v>
      </c>
      <c r="BM348" s="312"/>
      <c r="BN348" s="311" t="s">
        <v>5</v>
      </c>
      <c r="BO348" s="312"/>
      <c r="BP348" s="311" t="s">
        <v>6</v>
      </c>
      <c r="BQ348" s="312"/>
      <c r="BR348" s="311" t="s">
        <v>7</v>
      </c>
      <c r="BS348" s="312"/>
      <c r="BT348" s="311" t="s">
        <v>8</v>
      </c>
      <c r="BU348" s="312"/>
      <c r="BV348" s="311" t="s">
        <v>9</v>
      </c>
      <c r="BW348" s="312"/>
      <c r="BX348" s="311" t="s">
        <v>10</v>
      </c>
      <c r="BY348" s="312"/>
      <c r="BZ348" s="311" t="s">
        <v>11</v>
      </c>
      <c r="CA348" s="312"/>
      <c r="CB348" s="311" t="s">
        <v>12</v>
      </c>
      <c r="CC348" s="312"/>
      <c r="CD348" s="311" t="s">
        <v>13</v>
      </c>
      <c r="CE348" s="312"/>
      <c r="CF348" s="311" t="s">
        <v>14</v>
      </c>
      <c r="CG348" s="312"/>
      <c r="CH348" s="297" t="s">
        <v>15</v>
      </c>
      <c r="CI348" s="298"/>
      <c r="CJ348" s="311" t="s">
        <v>16</v>
      </c>
      <c r="CK348" s="312"/>
    </row>
    <row r="349" spans="1:89" ht="15" thickTop="1" thickBot="1">
      <c r="A349" s="315"/>
      <c r="B349" s="112" t="s">
        <v>17</v>
      </c>
      <c r="C349" s="113" t="s">
        <v>18</v>
      </c>
      <c r="D349" s="114" t="s">
        <v>17</v>
      </c>
      <c r="E349" s="115" t="s">
        <v>18</v>
      </c>
      <c r="F349" s="112" t="s">
        <v>17</v>
      </c>
      <c r="G349" s="113" t="s">
        <v>18</v>
      </c>
      <c r="H349" s="114" t="s">
        <v>17</v>
      </c>
      <c r="I349" s="115" t="s">
        <v>18</v>
      </c>
      <c r="J349" s="112" t="s">
        <v>17</v>
      </c>
      <c r="K349" s="113" t="s">
        <v>18</v>
      </c>
      <c r="L349" s="114" t="s">
        <v>17</v>
      </c>
      <c r="M349" s="112" t="s">
        <v>18</v>
      </c>
      <c r="N349" s="116" t="s">
        <v>17</v>
      </c>
      <c r="O349" s="117" t="s">
        <v>18</v>
      </c>
      <c r="P349" s="112" t="s">
        <v>17</v>
      </c>
      <c r="Q349" s="113" t="s">
        <v>18</v>
      </c>
      <c r="R349" s="114" t="s">
        <v>17</v>
      </c>
      <c r="S349" s="115" t="s">
        <v>18</v>
      </c>
      <c r="T349" s="112" t="s">
        <v>17</v>
      </c>
      <c r="U349" s="113" t="s">
        <v>18</v>
      </c>
      <c r="V349" s="114" t="s">
        <v>17</v>
      </c>
      <c r="W349" s="115" t="s">
        <v>18</v>
      </c>
      <c r="X349" s="112" t="s">
        <v>17</v>
      </c>
      <c r="Y349" s="113" t="s">
        <v>18</v>
      </c>
      <c r="Z349" s="25" t="s">
        <v>17</v>
      </c>
      <c r="AA349" s="118" t="s">
        <v>18</v>
      </c>
      <c r="AB349" s="172" t="s">
        <v>17</v>
      </c>
      <c r="AC349" s="173" t="s">
        <v>18</v>
      </c>
      <c r="AE349" s="310"/>
      <c r="AF349" s="235" t="s">
        <v>17</v>
      </c>
      <c r="AG349" s="236" t="s">
        <v>18</v>
      </c>
      <c r="AH349" s="237" t="s">
        <v>17</v>
      </c>
      <c r="AI349" s="238" t="s">
        <v>18</v>
      </c>
      <c r="AJ349" s="235" t="s">
        <v>17</v>
      </c>
      <c r="AK349" s="236" t="s">
        <v>18</v>
      </c>
      <c r="AL349" s="237" t="s">
        <v>17</v>
      </c>
      <c r="AM349" s="238" t="s">
        <v>18</v>
      </c>
      <c r="AN349" s="235" t="s">
        <v>17</v>
      </c>
      <c r="AO349" s="236" t="s">
        <v>18</v>
      </c>
      <c r="AP349" s="237" t="s">
        <v>17</v>
      </c>
      <c r="AQ349" s="235" t="s">
        <v>18</v>
      </c>
      <c r="AR349" s="239" t="s">
        <v>17</v>
      </c>
      <c r="AS349" s="240" t="s">
        <v>18</v>
      </c>
      <c r="AT349" s="235" t="s">
        <v>17</v>
      </c>
      <c r="AU349" s="236" t="s">
        <v>18</v>
      </c>
      <c r="AV349" s="237" t="s">
        <v>17</v>
      </c>
      <c r="AW349" s="238" t="s">
        <v>18</v>
      </c>
      <c r="AX349" s="235" t="s">
        <v>17</v>
      </c>
      <c r="AY349" s="236" t="s">
        <v>18</v>
      </c>
      <c r="AZ349" s="237" t="s">
        <v>17</v>
      </c>
      <c r="BA349" s="238" t="s">
        <v>18</v>
      </c>
      <c r="BB349" s="235" t="s">
        <v>17</v>
      </c>
      <c r="BC349" s="236" t="s">
        <v>18</v>
      </c>
      <c r="BD349" s="241" t="s">
        <v>17</v>
      </c>
      <c r="BE349" s="242" t="s">
        <v>18</v>
      </c>
      <c r="BF349" s="243" t="s">
        <v>17</v>
      </c>
      <c r="BG349" s="244" t="s">
        <v>18</v>
      </c>
      <c r="BI349" s="315"/>
      <c r="BJ349" s="112" t="s">
        <v>17</v>
      </c>
      <c r="BK349" s="113" t="s">
        <v>18</v>
      </c>
      <c r="BL349" s="114" t="s">
        <v>17</v>
      </c>
      <c r="BM349" s="115" t="s">
        <v>18</v>
      </c>
      <c r="BN349" s="112" t="s">
        <v>17</v>
      </c>
      <c r="BO349" s="113" t="s">
        <v>18</v>
      </c>
      <c r="BP349" s="114" t="s">
        <v>17</v>
      </c>
      <c r="BQ349" s="115" t="s">
        <v>18</v>
      </c>
      <c r="BR349" s="112" t="s">
        <v>17</v>
      </c>
      <c r="BS349" s="113" t="s">
        <v>18</v>
      </c>
      <c r="BT349" s="114" t="s">
        <v>17</v>
      </c>
      <c r="BU349" s="112" t="s">
        <v>18</v>
      </c>
      <c r="BV349" s="116" t="s">
        <v>17</v>
      </c>
      <c r="BW349" s="117" t="s">
        <v>18</v>
      </c>
      <c r="BX349" s="112" t="s">
        <v>17</v>
      </c>
      <c r="BY349" s="113" t="s">
        <v>18</v>
      </c>
      <c r="BZ349" s="114" t="s">
        <v>17</v>
      </c>
      <c r="CA349" s="115" t="s">
        <v>18</v>
      </c>
      <c r="CB349" s="112" t="s">
        <v>17</v>
      </c>
      <c r="CC349" s="113" t="s">
        <v>18</v>
      </c>
      <c r="CD349" s="114" t="s">
        <v>17</v>
      </c>
      <c r="CE349" s="115" t="s">
        <v>18</v>
      </c>
      <c r="CF349" s="112" t="s">
        <v>17</v>
      </c>
      <c r="CG349" s="113" t="s">
        <v>18</v>
      </c>
      <c r="CH349" s="25" t="s">
        <v>17</v>
      </c>
      <c r="CI349" s="118" t="s">
        <v>18</v>
      </c>
      <c r="CJ349" s="116" t="s">
        <v>17</v>
      </c>
      <c r="CK349" s="117" t="s">
        <v>18</v>
      </c>
    </row>
    <row r="350" spans="1:89" ht="14.1" thickTop="1">
      <c r="A350" s="121" t="s">
        <v>19</v>
      </c>
      <c r="B350" s="122"/>
      <c r="C350" s="182"/>
      <c r="D350" s="123"/>
      <c r="E350" s="176"/>
      <c r="F350" s="122"/>
      <c r="G350" s="124"/>
      <c r="H350" s="123"/>
      <c r="I350" s="176"/>
      <c r="J350" s="122"/>
      <c r="K350" s="124"/>
      <c r="L350" s="123"/>
      <c r="M350" s="122"/>
      <c r="N350" s="175"/>
      <c r="O350" s="177"/>
      <c r="P350" s="122"/>
      <c r="Q350" s="124"/>
      <c r="R350" s="123"/>
      <c r="S350" s="176"/>
      <c r="T350" s="122"/>
      <c r="U350" s="124"/>
      <c r="V350" s="123"/>
      <c r="W350" s="176"/>
      <c r="X350" s="122"/>
      <c r="Y350" s="124"/>
      <c r="Z350" s="180"/>
      <c r="AA350" s="181"/>
      <c r="AB350" s="166">
        <f>B350+D350+F350+H350+J350+L350+N350+P350+R350+T350+V350+X350+Z350</f>
        <v>0</v>
      </c>
      <c r="AC350" s="167">
        <f>C350+E350+G350+I350+K350+M350+O350+Q350+S350+U350+W350+Y350+AA350</f>
        <v>0</v>
      </c>
      <c r="AE350" s="246" t="str">
        <f>$AE$9</f>
        <v>07:00 - 07:59</v>
      </c>
      <c r="AF350" s="247">
        <f>SUMIF($A$9:$A$32,$AE350,B$350:B$373)</f>
        <v>1064</v>
      </c>
      <c r="AG350" s="248">
        <f t="shared" ref="AG350:AV352" si="5682">SUMIF($A$9:$A$32,$AE350,C$350:C$373)</f>
        <v>371</v>
      </c>
      <c r="AH350" s="249">
        <f t="shared" si="5682"/>
        <v>408</v>
      </c>
      <c r="AI350" s="250">
        <f t="shared" si="5682"/>
        <v>330</v>
      </c>
      <c r="AJ350" s="247">
        <f t="shared" si="5682"/>
        <v>138</v>
      </c>
      <c r="AK350" s="251">
        <f t="shared" si="5682"/>
        <v>111</v>
      </c>
      <c r="AL350" s="249">
        <f t="shared" si="5682"/>
        <v>628</v>
      </c>
      <c r="AM350" s="250">
        <f t="shared" si="5682"/>
        <v>734</v>
      </c>
      <c r="AN350" s="247">
        <f t="shared" si="5682"/>
        <v>44</v>
      </c>
      <c r="AO350" s="251">
        <f t="shared" si="5682"/>
        <v>109</v>
      </c>
      <c r="AP350" s="249">
        <f t="shared" si="5682"/>
        <v>66</v>
      </c>
      <c r="AQ350" s="247">
        <f t="shared" si="5682"/>
        <v>284</v>
      </c>
      <c r="AR350" s="252">
        <f t="shared" si="5682"/>
        <v>508</v>
      </c>
      <c r="AS350" s="253">
        <f t="shared" si="5682"/>
        <v>568</v>
      </c>
      <c r="AT350" s="247">
        <f t="shared" si="5682"/>
        <v>307</v>
      </c>
      <c r="AU350" s="251">
        <f t="shared" si="5682"/>
        <v>234</v>
      </c>
      <c r="AV350" s="249">
        <f t="shared" si="5682"/>
        <v>586</v>
      </c>
      <c r="AW350" s="250">
        <f t="shared" ref="AW350:BE352" si="5683">SUMIF($A$9:$A$32,$AE350,S$350:S$373)</f>
        <v>416</v>
      </c>
      <c r="AX350" s="247">
        <f t="shared" si="5683"/>
        <v>85</v>
      </c>
      <c r="AY350" s="251">
        <f t="shared" si="5683"/>
        <v>84</v>
      </c>
      <c r="AZ350" s="249">
        <f t="shared" si="5683"/>
        <v>303</v>
      </c>
      <c r="BA350" s="250">
        <f t="shared" si="5683"/>
        <v>429</v>
      </c>
      <c r="BB350" s="247">
        <f t="shared" si="5683"/>
        <v>386</v>
      </c>
      <c r="BC350" s="251">
        <f t="shared" si="5683"/>
        <v>270</v>
      </c>
      <c r="BD350" s="20">
        <f t="shared" si="5683"/>
        <v>1324</v>
      </c>
      <c r="BE350" s="254">
        <f t="shared" si="5683"/>
        <v>910</v>
      </c>
      <c r="BF350" s="255">
        <f>AF350+AH350+AJ350+AL350+AN350+AP350+AR350+AT350+AV350+AX350+AZ350+BB350+BD350</f>
        <v>5847</v>
      </c>
      <c r="BG350" s="256">
        <f>AG350+AI350+AK350+AM350+AO350+AQ350+AS350+AU350+AW350+AY350+BA350+BC350+BE350</f>
        <v>4850</v>
      </c>
      <c r="BI350" s="121" t="s">
        <v>19</v>
      </c>
      <c r="BJ350" s="125">
        <f>B350/B374</f>
        <v>0</v>
      </c>
      <c r="BK350" s="126">
        <f t="shared" ref="BK350" si="5684">C350/C374</f>
        <v>0</v>
      </c>
      <c r="BL350" s="127">
        <f t="shared" ref="BL350" si="5685">D350/D374</f>
        <v>0</v>
      </c>
      <c r="BM350" s="128">
        <f t="shared" ref="BM350" si="5686">E350/E374</f>
        <v>0</v>
      </c>
      <c r="BN350" s="125">
        <f t="shared" ref="BN350" si="5687">F350/F374</f>
        <v>0</v>
      </c>
      <c r="BO350" s="126">
        <f t="shared" ref="BO350" si="5688">G350/G374</f>
        <v>0</v>
      </c>
      <c r="BP350" s="127">
        <f t="shared" ref="BP350" si="5689">H350/H374</f>
        <v>0</v>
      </c>
      <c r="BQ350" s="128">
        <f t="shared" ref="BQ350" si="5690">I350/I374</f>
        <v>0</v>
      </c>
      <c r="BR350" s="125">
        <f t="shared" ref="BR350" si="5691">J350/J374</f>
        <v>0</v>
      </c>
      <c r="BS350" s="126">
        <f t="shared" ref="BS350" si="5692">K350/K374</f>
        <v>0</v>
      </c>
      <c r="BT350" s="127">
        <f t="shared" ref="BT350" si="5693">L350/L374</f>
        <v>0</v>
      </c>
      <c r="BU350" s="125">
        <f t="shared" ref="BU350" si="5694">M350/M374</f>
        <v>0</v>
      </c>
      <c r="BV350" s="129">
        <f t="shared" ref="BV350" si="5695">N350/N374</f>
        <v>0</v>
      </c>
      <c r="BW350" s="130">
        <f t="shared" ref="BW350" si="5696">O350/O374</f>
        <v>0</v>
      </c>
      <c r="BX350" s="125">
        <f t="shared" ref="BX350" si="5697">P350/P374</f>
        <v>0</v>
      </c>
      <c r="BY350" s="126">
        <f t="shared" ref="BY350" si="5698">Q350/Q374</f>
        <v>0</v>
      </c>
      <c r="BZ350" s="127">
        <f t="shared" ref="BZ350" si="5699">R350/R374</f>
        <v>0</v>
      </c>
      <c r="CA350" s="128">
        <f t="shared" ref="CA350" si="5700">S350/S374</f>
        <v>0</v>
      </c>
      <c r="CB350" s="125">
        <f t="shared" ref="CB350" si="5701">T350/T374</f>
        <v>0</v>
      </c>
      <c r="CC350" s="126">
        <f t="shared" ref="CC350" si="5702">U350/U374</f>
        <v>0</v>
      </c>
      <c r="CD350" s="127">
        <f t="shared" ref="CD350" si="5703">V350/V374</f>
        <v>0</v>
      </c>
      <c r="CE350" s="128">
        <f t="shared" ref="CE350" si="5704">W350/W374</f>
        <v>0</v>
      </c>
      <c r="CF350" s="125">
        <f t="shared" ref="CF350" si="5705">X350/X374</f>
        <v>0</v>
      </c>
      <c r="CG350" s="126">
        <f t="shared" ref="CG350" si="5706">Y350/Y374</f>
        <v>0</v>
      </c>
      <c r="CH350" s="127">
        <f t="shared" ref="CH350" si="5707">Z350/Z374</f>
        <v>0</v>
      </c>
      <c r="CI350" s="125">
        <f t="shared" ref="CI350" si="5708">AA350/AA374</f>
        <v>0</v>
      </c>
      <c r="CJ350" s="131">
        <f t="shared" ref="CJ350" si="5709">AB350/AB374</f>
        <v>0</v>
      </c>
      <c r="CK350" s="132">
        <f t="shared" ref="CK350" si="5710">AC350/AC374</f>
        <v>0</v>
      </c>
    </row>
    <row r="351" spans="1:89">
      <c r="A351" s="133" t="s">
        <v>20</v>
      </c>
      <c r="B351" s="185">
        <v>105</v>
      </c>
      <c r="C351" s="186">
        <v>0</v>
      </c>
      <c r="D351" s="187">
        <v>27</v>
      </c>
      <c r="E351" s="188">
        <v>0</v>
      </c>
      <c r="F351" s="185">
        <v>14</v>
      </c>
      <c r="G351" s="189">
        <v>0</v>
      </c>
      <c r="H351" s="187">
        <v>83</v>
      </c>
      <c r="I351" s="188">
        <v>0</v>
      </c>
      <c r="J351" s="185">
        <v>3</v>
      </c>
      <c r="K351" s="189">
        <v>1</v>
      </c>
      <c r="L351" s="187">
        <v>0</v>
      </c>
      <c r="M351" s="185">
        <v>0</v>
      </c>
      <c r="N351" s="190">
        <v>7</v>
      </c>
      <c r="O351" s="191">
        <v>0</v>
      </c>
      <c r="P351" s="185">
        <v>2</v>
      </c>
      <c r="Q351" s="189">
        <v>0</v>
      </c>
      <c r="R351" s="187">
        <v>0</v>
      </c>
      <c r="S351" s="188">
        <v>0</v>
      </c>
      <c r="T351" s="185">
        <v>0</v>
      </c>
      <c r="U351" s="189">
        <v>0</v>
      </c>
      <c r="V351" s="187">
        <v>0</v>
      </c>
      <c r="W351" s="188">
        <v>0</v>
      </c>
      <c r="X351" s="185">
        <v>0</v>
      </c>
      <c r="Y351" s="189">
        <v>0</v>
      </c>
      <c r="Z351" s="187">
        <v>0</v>
      </c>
      <c r="AA351" s="185">
        <v>0</v>
      </c>
      <c r="AB351" s="168">
        <f t="shared" ref="AB351:AB352" si="5711">B351+D351+F351+H351+J351+L351+N351+P351+R351+T351+V351+X351+Z351</f>
        <v>241</v>
      </c>
      <c r="AC351" s="169">
        <f t="shared" ref="AC351:AC369" si="5712">C351+E351+G351+I351+K351+M351+O351+Q351+S351+U351+W351+Y351+AA351</f>
        <v>1</v>
      </c>
      <c r="AE351" s="258" t="str">
        <f>$AE$10</f>
        <v>08:00 - 08:59</v>
      </c>
      <c r="AF351" s="247">
        <f>SUMIF($A$9:$A$32,$AE351,B$350:B$373)</f>
        <v>1820</v>
      </c>
      <c r="AG351" s="259">
        <f t="shared" si="5682"/>
        <v>619</v>
      </c>
      <c r="AH351" s="260">
        <f t="shared" si="5682"/>
        <v>561</v>
      </c>
      <c r="AI351" s="261">
        <f t="shared" si="5682"/>
        <v>363</v>
      </c>
      <c r="AJ351" s="262">
        <f t="shared" si="5682"/>
        <v>199</v>
      </c>
      <c r="AK351" s="263">
        <f t="shared" si="5682"/>
        <v>136</v>
      </c>
      <c r="AL351" s="260">
        <f t="shared" si="5682"/>
        <v>855</v>
      </c>
      <c r="AM351" s="261">
        <f t="shared" si="5682"/>
        <v>1038</v>
      </c>
      <c r="AN351" s="262">
        <f t="shared" si="5682"/>
        <v>59</v>
      </c>
      <c r="AO351" s="263">
        <f t="shared" si="5682"/>
        <v>176</v>
      </c>
      <c r="AP351" s="260">
        <f t="shared" si="5682"/>
        <v>77</v>
      </c>
      <c r="AQ351" s="262">
        <f t="shared" si="5682"/>
        <v>427</v>
      </c>
      <c r="AR351" s="264">
        <f t="shared" si="5682"/>
        <v>634</v>
      </c>
      <c r="AS351" s="265">
        <f t="shared" si="5682"/>
        <v>1030</v>
      </c>
      <c r="AT351" s="262">
        <f t="shared" si="5682"/>
        <v>309</v>
      </c>
      <c r="AU351" s="263">
        <f t="shared" si="5682"/>
        <v>288</v>
      </c>
      <c r="AV351" s="260">
        <f t="shared" si="5682"/>
        <v>711</v>
      </c>
      <c r="AW351" s="261">
        <f t="shared" si="5683"/>
        <v>534</v>
      </c>
      <c r="AX351" s="262">
        <f t="shared" si="5683"/>
        <v>77</v>
      </c>
      <c r="AY351" s="263">
        <f t="shared" si="5683"/>
        <v>121</v>
      </c>
      <c r="AZ351" s="260">
        <f t="shared" si="5683"/>
        <v>274</v>
      </c>
      <c r="BA351" s="261">
        <f t="shared" si="5683"/>
        <v>630</v>
      </c>
      <c r="BB351" s="262">
        <f t="shared" si="5683"/>
        <v>375</v>
      </c>
      <c r="BC351" s="263">
        <f t="shared" si="5683"/>
        <v>291</v>
      </c>
      <c r="BD351" s="260">
        <f t="shared" si="5683"/>
        <v>1611</v>
      </c>
      <c r="BE351" s="262">
        <f t="shared" si="5683"/>
        <v>1286</v>
      </c>
      <c r="BF351" s="266">
        <f>SUM(AF351,AH351,AJ351,AL351,AN351,AP351,AR351,AT351,AV351,AX351,AZ351,BB351,BD351)</f>
        <v>7562</v>
      </c>
      <c r="BG351" s="16">
        <f>SUM(AG351,AI351,AK351,AM351,AO351,AQ351,AS351,AU351,AW351,AY351,BA351,BC351,BE351)</f>
        <v>6939</v>
      </c>
      <c r="BI351" s="133" t="s">
        <v>20</v>
      </c>
      <c r="BJ351" s="125">
        <f>B351/B374</f>
        <v>3.7806502718467578E-3</v>
      </c>
      <c r="BK351" s="126">
        <f t="shared" ref="BK351" si="5713">C351/C374</f>
        <v>0</v>
      </c>
      <c r="BL351" s="127">
        <f t="shared" ref="BL351" si="5714">D351/D374</f>
        <v>2.8827674567584883E-3</v>
      </c>
      <c r="BM351" s="128">
        <f t="shared" ref="BM351" si="5715">E351/E374</f>
        <v>0</v>
      </c>
      <c r="BN351" s="125">
        <f t="shared" ref="BN351" si="5716">F351/F374</f>
        <v>3.8472107721901623E-3</v>
      </c>
      <c r="BO351" s="126">
        <f t="shared" ref="BO351" si="5717">G351/G374</f>
        <v>0</v>
      </c>
      <c r="BP351" s="127">
        <f t="shared" ref="BP351" si="5718">H351/H374</f>
        <v>4.2739443872296598E-3</v>
      </c>
      <c r="BQ351" s="128">
        <f t="shared" ref="BQ351" si="5719">I351/I374</f>
        <v>0</v>
      </c>
      <c r="BR351" s="125">
        <f t="shared" ref="BR351" si="5720">J351/J374</f>
        <v>1.5392508978963571E-3</v>
      </c>
      <c r="BS351" s="126">
        <f t="shared" ref="BS351" si="5721">K351/K374</f>
        <v>3.8910505836575878E-4</v>
      </c>
      <c r="BT351" s="127">
        <f t="shared" ref="BT351" si="5722">L351/L374</f>
        <v>0</v>
      </c>
      <c r="BU351" s="125">
        <f t="shared" ref="BU351" si="5723">M351/M374</f>
        <v>0</v>
      </c>
      <c r="BV351" s="129">
        <f t="shared" ref="BV351" si="5724">N351/N374</f>
        <v>5.2145411203814067E-4</v>
      </c>
      <c r="BW351" s="130">
        <f t="shared" ref="BW351" si="5725">O351/O374</f>
        <v>0</v>
      </c>
      <c r="BX351" s="125">
        <f t="shared" ref="BX351" si="5726">P351/P374</f>
        <v>2.5893319523562919E-4</v>
      </c>
      <c r="BY351" s="126">
        <f t="shared" ref="BY351" si="5727">Q351/Q374</f>
        <v>0</v>
      </c>
      <c r="BZ351" s="127">
        <f t="shared" ref="BZ351" si="5728">R351/R374</f>
        <v>0</v>
      </c>
      <c r="CA351" s="128">
        <f t="shared" ref="CA351" si="5729">S351/S374</f>
        <v>0</v>
      </c>
      <c r="CB351" s="125">
        <f t="shared" ref="CB351" si="5730">T351/T374</f>
        <v>0</v>
      </c>
      <c r="CC351" s="126">
        <f t="shared" ref="CC351" si="5731">U351/U374</f>
        <v>0</v>
      </c>
      <c r="CD351" s="127">
        <f t="shared" ref="CD351" si="5732">V351/V374</f>
        <v>0</v>
      </c>
      <c r="CE351" s="128">
        <f t="shared" ref="CE351" si="5733">W351/W374</f>
        <v>0</v>
      </c>
      <c r="CF351" s="125">
        <f t="shared" ref="CF351" si="5734">X351/X374</f>
        <v>0</v>
      </c>
      <c r="CG351" s="126">
        <f t="shared" ref="CG351" si="5735">Y351/Y374</f>
        <v>0</v>
      </c>
      <c r="CH351" s="127">
        <f t="shared" ref="CH351" si="5736">Z351/Z374</f>
        <v>0</v>
      </c>
      <c r="CI351" s="125">
        <f t="shared" ref="CI351" si="5737">AA351/AA374</f>
        <v>0</v>
      </c>
      <c r="CJ351" s="131">
        <f t="shared" ref="CJ351" si="5738">AB351/AB374</f>
        <v>1.6304053688369325E-3</v>
      </c>
      <c r="CK351" s="132">
        <f t="shared" ref="CK351" si="5739">AC351/AC374</f>
        <v>6.7806263942663027E-6</v>
      </c>
    </row>
    <row r="352" spans="1:89" ht="14.1" thickBot="1">
      <c r="A352" s="142" t="s">
        <v>21</v>
      </c>
      <c r="B352" s="192">
        <v>593</v>
      </c>
      <c r="C352" s="193">
        <v>0</v>
      </c>
      <c r="D352" s="194">
        <v>215</v>
      </c>
      <c r="E352" s="195">
        <v>1</v>
      </c>
      <c r="F352" s="192">
        <v>80</v>
      </c>
      <c r="G352" s="196">
        <v>1</v>
      </c>
      <c r="H352" s="194">
        <v>364</v>
      </c>
      <c r="I352" s="195">
        <v>46</v>
      </c>
      <c r="J352" s="192">
        <v>25</v>
      </c>
      <c r="K352" s="196">
        <v>6</v>
      </c>
      <c r="L352" s="194">
        <v>9</v>
      </c>
      <c r="M352" s="192">
        <v>85</v>
      </c>
      <c r="N352" s="197">
        <v>145</v>
      </c>
      <c r="O352" s="198">
        <v>121</v>
      </c>
      <c r="P352" s="192">
        <v>59</v>
      </c>
      <c r="Q352" s="196">
        <v>76</v>
      </c>
      <c r="R352" s="194">
        <v>132</v>
      </c>
      <c r="S352" s="195">
        <v>112</v>
      </c>
      <c r="T352" s="192">
        <v>14</v>
      </c>
      <c r="U352" s="196">
        <v>43</v>
      </c>
      <c r="V352" s="194">
        <v>51</v>
      </c>
      <c r="W352" s="195">
        <v>96</v>
      </c>
      <c r="X352" s="192">
        <v>77</v>
      </c>
      <c r="Y352" s="196">
        <v>85</v>
      </c>
      <c r="Z352" s="194">
        <v>350</v>
      </c>
      <c r="AA352" s="192">
        <v>194</v>
      </c>
      <c r="AB352" s="168">
        <f t="shared" si="5711"/>
        <v>2114</v>
      </c>
      <c r="AC352" s="169">
        <f t="shared" si="5712"/>
        <v>866</v>
      </c>
      <c r="AE352" s="246" t="str">
        <f>$AE$11</f>
        <v>-</v>
      </c>
      <c r="AF352" s="247">
        <f>SUMIF($A$9:$A$32,$AE352,B$350:B$373)</f>
        <v>0</v>
      </c>
      <c r="AG352" s="267">
        <f t="shared" si="5682"/>
        <v>0</v>
      </c>
      <c r="AH352" s="268">
        <f t="shared" si="5682"/>
        <v>0</v>
      </c>
      <c r="AI352" s="269">
        <f t="shared" si="5682"/>
        <v>0</v>
      </c>
      <c r="AJ352" s="270">
        <f t="shared" si="5682"/>
        <v>0</v>
      </c>
      <c r="AK352" s="271">
        <f t="shared" si="5682"/>
        <v>0</v>
      </c>
      <c r="AL352" s="268">
        <f t="shared" si="5682"/>
        <v>0</v>
      </c>
      <c r="AM352" s="269">
        <f t="shared" si="5682"/>
        <v>0</v>
      </c>
      <c r="AN352" s="270">
        <f t="shared" si="5682"/>
        <v>0</v>
      </c>
      <c r="AO352" s="271">
        <f t="shared" si="5682"/>
        <v>0</v>
      </c>
      <c r="AP352" s="268">
        <f t="shared" si="5682"/>
        <v>0</v>
      </c>
      <c r="AQ352" s="270">
        <f t="shared" si="5682"/>
        <v>0</v>
      </c>
      <c r="AR352" s="272">
        <f t="shared" si="5682"/>
        <v>0</v>
      </c>
      <c r="AS352" s="273">
        <f t="shared" si="5682"/>
        <v>0</v>
      </c>
      <c r="AT352" s="270">
        <f t="shared" si="5682"/>
        <v>0</v>
      </c>
      <c r="AU352" s="271">
        <f t="shared" si="5682"/>
        <v>0</v>
      </c>
      <c r="AV352" s="268">
        <f t="shared" si="5682"/>
        <v>0</v>
      </c>
      <c r="AW352" s="269">
        <f t="shared" si="5683"/>
        <v>0</v>
      </c>
      <c r="AX352" s="270">
        <f t="shared" si="5683"/>
        <v>0</v>
      </c>
      <c r="AY352" s="271">
        <f t="shared" si="5683"/>
        <v>0</v>
      </c>
      <c r="AZ352" s="268">
        <f t="shared" si="5683"/>
        <v>0</v>
      </c>
      <c r="BA352" s="269">
        <f t="shared" si="5683"/>
        <v>0</v>
      </c>
      <c r="BB352" s="270">
        <f t="shared" si="5683"/>
        <v>0</v>
      </c>
      <c r="BC352" s="271">
        <f t="shared" si="5683"/>
        <v>0</v>
      </c>
      <c r="BD352" s="268">
        <f t="shared" si="5683"/>
        <v>0</v>
      </c>
      <c r="BE352" s="270">
        <f t="shared" si="5683"/>
        <v>0</v>
      </c>
      <c r="BF352" s="266">
        <f>SUM(AF352,AH352,AJ352,AL352,AN352,AP352,AR352,AT352,AV352,AX352,AZ352,BB352,BD352)</f>
        <v>0</v>
      </c>
      <c r="BG352" s="16">
        <f>SUM(AG352,AI352,AK352,AM352,AO352,AQ352,AS352,AU352,AW352,AY352,BA352,BC352,BE352)</f>
        <v>0</v>
      </c>
      <c r="BI352" s="142" t="s">
        <v>21</v>
      </c>
      <c r="BJ352" s="125">
        <f>B352/B374</f>
        <v>2.135167248766788E-2</v>
      </c>
      <c r="BK352" s="126">
        <f t="shared" ref="BK352" si="5740">C352/C374</f>
        <v>0</v>
      </c>
      <c r="BL352" s="127">
        <f t="shared" ref="BL352" si="5741">D352/D374</f>
        <v>2.2955370489002775E-2</v>
      </c>
      <c r="BM352" s="128">
        <f t="shared" ref="BM352" si="5742">E352/E374</f>
        <v>1.386193512614361E-4</v>
      </c>
      <c r="BN352" s="125">
        <f t="shared" ref="BN352" si="5743">F352/F374</f>
        <v>2.1984061555372355E-2</v>
      </c>
      <c r="BO352" s="126">
        <f t="shared" ref="BO352" si="5744">G352/G374</f>
        <v>3.7439161362785476E-4</v>
      </c>
      <c r="BP352" s="127">
        <f t="shared" ref="BP352" si="5745">H352/H374</f>
        <v>1.874356333676622E-2</v>
      </c>
      <c r="BQ352" s="128">
        <f t="shared" ref="BQ352" si="5746">I352/I374</f>
        <v>2.0041826420355525E-3</v>
      </c>
      <c r="BR352" s="125">
        <f t="shared" ref="BR352" si="5747">J352/J374</f>
        <v>1.2827090815802977E-2</v>
      </c>
      <c r="BS352" s="126">
        <f t="shared" ref="BS352" si="5748">K352/K374</f>
        <v>2.3346303501945525E-3</v>
      </c>
      <c r="BT352" s="127">
        <f t="shared" ref="BT352" si="5749">L352/L374</f>
        <v>2.6572187776793621E-3</v>
      </c>
      <c r="BU352" s="125">
        <f t="shared" ref="BU352" si="5750">M352/M374</f>
        <v>1.0488647581441263E-2</v>
      </c>
      <c r="BV352" s="129">
        <f t="shared" ref="BV352" si="5751">N352/N374</f>
        <v>1.0801549463647199E-2</v>
      </c>
      <c r="BW352" s="130">
        <f t="shared" ref="BW352" si="5752">O352/O374</f>
        <v>6.9644296074594225E-3</v>
      </c>
      <c r="BX352" s="125">
        <f t="shared" ref="BX352" si="5753">P352/P374</f>
        <v>7.638529259451062E-3</v>
      </c>
      <c r="BY352" s="126">
        <f t="shared" ref="BY352" si="5754">Q352/Q374</f>
        <v>8.5662759242560865E-3</v>
      </c>
      <c r="BZ352" s="127">
        <f t="shared" ref="BZ352" si="5755">R352/R374</f>
        <v>1.058965102286402E-2</v>
      </c>
      <c r="CA352" s="128">
        <f t="shared" ref="CA352" si="5756">S352/S374</f>
        <v>8.1118273339610344E-3</v>
      </c>
      <c r="CB352" s="125">
        <f t="shared" ref="CB352" si="5757">T352/T374</f>
        <v>8.0183276059564712E-3</v>
      </c>
      <c r="CC352" s="126">
        <f t="shared" ref="CC352" si="5758">U352/U374</f>
        <v>1.8892794376098417E-2</v>
      </c>
      <c r="CD352" s="127">
        <f t="shared" ref="CD352" si="5759">V352/V374</f>
        <v>5.0196850393700787E-3</v>
      </c>
      <c r="CE352" s="128">
        <f t="shared" ref="CE352" si="5760">W352/W374</f>
        <v>7.735697018533441E-3</v>
      </c>
      <c r="CF352" s="125">
        <f t="shared" ref="CF352" si="5761">X352/X374</f>
        <v>1.0003897622450306E-2</v>
      </c>
      <c r="CG352" s="126">
        <f t="shared" ref="CG352" si="5762">Y352/Y374</f>
        <v>1.5723270440251572E-2</v>
      </c>
      <c r="CH352" s="127">
        <f t="shared" ref="CH352" si="5763">Z352/Z374</f>
        <v>1.2041560586251979E-2</v>
      </c>
      <c r="CI352" s="125">
        <f t="shared" ref="CI352" si="5764">AA352/AA374</f>
        <v>7.2803692723383499E-3</v>
      </c>
      <c r="CJ352" s="131">
        <f t="shared" ref="CJ352" si="5765">AB352/AB374</f>
        <v>1.4301564106727283E-2</v>
      </c>
      <c r="CK352" s="132">
        <f t="shared" ref="CK352" si="5766">AC352/AC374</f>
        <v>5.8720224574346181E-3</v>
      </c>
    </row>
    <row r="353" spans="1:89" ht="15" thickTop="1" thickBot="1">
      <c r="A353" s="133" t="s">
        <v>22</v>
      </c>
      <c r="B353" s="185">
        <v>831</v>
      </c>
      <c r="C353" s="186">
        <v>134</v>
      </c>
      <c r="D353" s="187">
        <v>317</v>
      </c>
      <c r="E353" s="188">
        <v>197</v>
      </c>
      <c r="F353" s="185">
        <v>112</v>
      </c>
      <c r="G353" s="189">
        <v>62</v>
      </c>
      <c r="H353" s="187">
        <v>489</v>
      </c>
      <c r="I353" s="188">
        <v>459</v>
      </c>
      <c r="J353" s="185">
        <v>38</v>
      </c>
      <c r="K353" s="189">
        <v>63</v>
      </c>
      <c r="L353" s="187">
        <v>82</v>
      </c>
      <c r="M353" s="185">
        <v>183</v>
      </c>
      <c r="N353" s="190">
        <v>398</v>
      </c>
      <c r="O353" s="191">
        <v>375</v>
      </c>
      <c r="P353" s="185">
        <v>234</v>
      </c>
      <c r="Q353" s="189">
        <v>153</v>
      </c>
      <c r="R353" s="187">
        <v>398</v>
      </c>
      <c r="S353" s="188">
        <v>301</v>
      </c>
      <c r="T353" s="185">
        <v>72</v>
      </c>
      <c r="U353" s="189">
        <v>129</v>
      </c>
      <c r="V353" s="187">
        <v>168</v>
      </c>
      <c r="W353" s="188">
        <v>381</v>
      </c>
      <c r="X353" s="185">
        <v>328</v>
      </c>
      <c r="Y353" s="189">
        <v>219</v>
      </c>
      <c r="Z353" s="187">
        <v>896</v>
      </c>
      <c r="AA353" s="185">
        <v>718</v>
      </c>
      <c r="AB353" s="168">
        <f>B353+D353+F353+H353+J353+L353+N353+P353+R353+T353+V353+X353+Z353</f>
        <v>4363</v>
      </c>
      <c r="AC353" s="169">
        <f t="shared" si="5712"/>
        <v>3374</v>
      </c>
      <c r="AE353" s="295" t="s">
        <v>42</v>
      </c>
      <c r="AF353" s="12">
        <f t="shared" ref="AF353:BG353" si="5767">SUM(AF350:AF352)</f>
        <v>2884</v>
      </c>
      <c r="AG353" s="1">
        <f t="shared" si="5767"/>
        <v>990</v>
      </c>
      <c r="AH353" s="12">
        <f t="shared" si="5767"/>
        <v>969</v>
      </c>
      <c r="AI353" s="1">
        <f t="shared" si="5767"/>
        <v>693</v>
      </c>
      <c r="AJ353" s="12">
        <f t="shared" si="5767"/>
        <v>337</v>
      </c>
      <c r="AK353" s="1">
        <f t="shared" si="5767"/>
        <v>247</v>
      </c>
      <c r="AL353" s="12">
        <f t="shared" si="5767"/>
        <v>1483</v>
      </c>
      <c r="AM353" s="1">
        <f t="shared" si="5767"/>
        <v>1772</v>
      </c>
      <c r="AN353" s="12">
        <f t="shared" si="5767"/>
        <v>103</v>
      </c>
      <c r="AO353" s="1">
        <f t="shared" si="5767"/>
        <v>285</v>
      </c>
      <c r="AP353" s="12">
        <f t="shared" si="5767"/>
        <v>143</v>
      </c>
      <c r="AQ353" s="1">
        <f t="shared" si="5767"/>
        <v>711</v>
      </c>
      <c r="AR353" s="12">
        <f t="shared" si="5767"/>
        <v>1142</v>
      </c>
      <c r="AS353" s="1">
        <f t="shared" si="5767"/>
        <v>1598</v>
      </c>
      <c r="AT353" s="12">
        <f t="shared" si="5767"/>
        <v>616</v>
      </c>
      <c r="AU353" s="1">
        <f t="shared" si="5767"/>
        <v>522</v>
      </c>
      <c r="AV353" s="12">
        <f t="shared" si="5767"/>
        <v>1297</v>
      </c>
      <c r="AW353" s="1">
        <f t="shared" si="5767"/>
        <v>950</v>
      </c>
      <c r="AX353" s="12">
        <f t="shared" si="5767"/>
        <v>162</v>
      </c>
      <c r="AY353" s="1">
        <f t="shared" si="5767"/>
        <v>205</v>
      </c>
      <c r="AZ353" s="12">
        <f t="shared" si="5767"/>
        <v>577</v>
      </c>
      <c r="BA353" s="1">
        <f t="shared" si="5767"/>
        <v>1059</v>
      </c>
      <c r="BB353" s="12">
        <f t="shared" si="5767"/>
        <v>761</v>
      </c>
      <c r="BC353" s="1">
        <f t="shared" si="5767"/>
        <v>561</v>
      </c>
      <c r="BD353" s="12">
        <f t="shared" si="5767"/>
        <v>2935</v>
      </c>
      <c r="BE353" s="1">
        <f t="shared" si="5767"/>
        <v>2196</v>
      </c>
      <c r="BF353" s="51">
        <f t="shared" si="5767"/>
        <v>13409</v>
      </c>
      <c r="BG353" s="47">
        <f t="shared" si="5767"/>
        <v>11789</v>
      </c>
      <c r="BI353" s="133" t="s">
        <v>22</v>
      </c>
      <c r="BJ353" s="125">
        <f>B353/B374</f>
        <v>2.9921146437187195E-2</v>
      </c>
      <c r="BK353" s="126">
        <f t="shared" ref="BK353" si="5768">C353/C374</f>
        <v>7.801583605030275E-3</v>
      </c>
      <c r="BL353" s="127">
        <f t="shared" ref="BL353" si="5769">D353/D374</f>
        <v>3.3845825325645951E-2</v>
      </c>
      <c r="BM353" s="128">
        <f t="shared" ref="BM353" si="5770">E353/E374</f>
        <v>2.7308012198502912E-2</v>
      </c>
      <c r="BN353" s="125">
        <f t="shared" ref="BN353" si="5771">F353/F374</f>
        <v>3.0777686177521298E-2</v>
      </c>
      <c r="BO353" s="126">
        <f t="shared" ref="BO353" si="5772">G353/G374</f>
        <v>2.3212280044926994E-2</v>
      </c>
      <c r="BP353" s="127">
        <f t="shared" ref="BP353" si="5773">H353/H374</f>
        <v>2.5180226570545829E-2</v>
      </c>
      <c r="BQ353" s="128">
        <f t="shared" ref="BQ353" si="5774">I353/I374</f>
        <v>1.9998257232485186E-2</v>
      </c>
      <c r="BR353" s="125">
        <f t="shared" ref="BR353" si="5775">J353/J374</f>
        <v>1.9497178040020522E-2</v>
      </c>
      <c r="BS353" s="126">
        <f t="shared" ref="BS353" si="5776">K353/K374</f>
        <v>2.4513618677042801E-2</v>
      </c>
      <c r="BT353" s="127">
        <f t="shared" ref="BT353" si="5777">L353/L374</f>
        <v>2.4210215529967521E-2</v>
      </c>
      <c r="BU353" s="125">
        <f t="shared" ref="BU353" si="5778">M353/M374</f>
        <v>2.2581441263573546E-2</v>
      </c>
      <c r="BV353" s="129">
        <f t="shared" ref="BV353" si="5779">N353/N374</f>
        <v>2.9648390941597141E-2</v>
      </c>
      <c r="BW353" s="130">
        <f t="shared" ref="BW353" si="5780">O353/O374</f>
        <v>2.1583976056175895E-2</v>
      </c>
      <c r="BX353" s="125">
        <f t="shared" ref="BX353" si="5781">P353/P374</f>
        <v>3.0295183842568619E-2</v>
      </c>
      <c r="BY353" s="126">
        <f t="shared" ref="BY353" si="5782">Q353/Q374</f>
        <v>1.7245266005410279E-2</v>
      </c>
      <c r="BZ353" s="127">
        <f t="shared" ref="BZ353" si="5783">R353/R374</f>
        <v>3.1929402326514242E-2</v>
      </c>
      <c r="CA353" s="128">
        <f t="shared" ref="CA353" si="5784">S353/S374</f>
        <v>2.1800535960020278E-2</v>
      </c>
      <c r="CB353" s="125">
        <f t="shared" ref="CB353" si="5785">T353/T374</f>
        <v>4.1237113402061855E-2</v>
      </c>
      <c r="CC353" s="126">
        <f t="shared" ref="CC353" si="5786">U353/U374</f>
        <v>5.6678383128295255E-2</v>
      </c>
      <c r="CD353" s="127">
        <f t="shared" ref="CD353" si="5787">V353/V374</f>
        <v>1.6535433070866142E-2</v>
      </c>
      <c r="CE353" s="128">
        <f t="shared" ref="CE353" si="5788">W353/W374</f>
        <v>3.0701047542304592E-2</v>
      </c>
      <c r="CF353" s="125">
        <f t="shared" ref="CF353" si="5789">X353/X374</f>
        <v>4.2614005456671433E-2</v>
      </c>
      <c r="CG353" s="126">
        <f t="shared" ref="CG353" si="5790">Y353/Y374</f>
        <v>4.0510543840177583E-2</v>
      </c>
      <c r="CH353" s="127">
        <f t="shared" ref="CH353" si="5791">Z353/Z374</f>
        <v>3.0826395100805065E-2</v>
      </c>
      <c r="CI353" s="125">
        <f t="shared" ref="CI353" si="5792">AA353/AA374</f>
        <v>2.6944871842984202E-2</v>
      </c>
      <c r="CJ353" s="131">
        <f t="shared" ref="CJ353" si="5793">AB353/AB374</f>
        <v>2.9516425826703468E-2</v>
      </c>
      <c r="CK353" s="132">
        <f t="shared" ref="CK353" si="5794">AC353/AC374</f>
        <v>2.2877833454254506E-2</v>
      </c>
    </row>
    <row r="354" spans="1:89" ht="14.1" thickTop="1">
      <c r="A354" s="142" t="s">
        <v>23</v>
      </c>
      <c r="B354" s="192">
        <v>1064</v>
      </c>
      <c r="C354" s="193">
        <v>371</v>
      </c>
      <c r="D354" s="194">
        <v>408</v>
      </c>
      <c r="E354" s="195">
        <v>330</v>
      </c>
      <c r="F354" s="192">
        <v>138</v>
      </c>
      <c r="G354" s="196">
        <v>111</v>
      </c>
      <c r="H354" s="194">
        <v>628</v>
      </c>
      <c r="I354" s="195">
        <v>734</v>
      </c>
      <c r="J354" s="192">
        <v>44</v>
      </c>
      <c r="K354" s="196">
        <v>109</v>
      </c>
      <c r="L354" s="194">
        <v>66</v>
      </c>
      <c r="M354" s="192">
        <v>284</v>
      </c>
      <c r="N354" s="197">
        <v>508</v>
      </c>
      <c r="O354" s="198">
        <v>568</v>
      </c>
      <c r="P354" s="192">
        <v>307</v>
      </c>
      <c r="Q354" s="196">
        <v>234</v>
      </c>
      <c r="R354" s="194">
        <v>586</v>
      </c>
      <c r="S354" s="195">
        <v>416</v>
      </c>
      <c r="T354" s="192">
        <v>85</v>
      </c>
      <c r="U354" s="196">
        <v>84</v>
      </c>
      <c r="V354" s="194">
        <v>303</v>
      </c>
      <c r="W354" s="195">
        <v>429</v>
      </c>
      <c r="X354" s="192">
        <v>386</v>
      </c>
      <c r="Y354" s="196">
        <v>270</v>
      </c>
      <c r="Z354" s="194">
        <v>1324</v>
      </c>
      <c r="AA354" s="192">
        <v>910</v>
      </c>
      <c r="AB354" s="168">
        <f t="shared" ref="AB354:AB369" si="5795">B354+D354+F354+H354+J354+L354+N354+P354+R354+T354+V354+X354+Z354</f>
        <v>5847</v>
      </c>
      <c r="AC354" s="169">
        <f t="shared" si="5712"/>
        <v>4850</v>
      </c>
      <c r="BI354" s="142" t="s">
        <v>23</v>
      </c>
      <c r="BJ354" s="125">
        <f>B354/B374</f>
        <v>3.8310589421380478E-2</v>
      </c>
      <c r="BK354" s="126">
        <f t="shared" ref="BK354" si="5796">C354/C374</f>
        <v>2.1599906846762926E-2</v>
      </c>
      <c r="BL354" s="127">
        <f t="shared" ref="BL354" si="5797">D354/D374</f>
        <v>4.356181934657271E-2</v>
      </c>
      <c r="BM354" s="128">
        <f t="shared" ref="BM354" si="5798">E354/E374</f>
        <v>4.5744385916273909E-2</v>
      </c>
      <c r="BN354" s="125">
        <f t="shared" ref="BN354" si="5799">F354/F374</f>
        <v>3.7922506183017311E-2</v>
      </c>
      <c r="BO354" s="126">
        <f t="shared" ref="BO354" si="5800">G354/G374</f>
        <v>4.1557469112691876E-2</v>
      </c>
      <c r="BP354" s="127">
        <f t="shared" ref="BP354" si="5801">H354/H374</f>
        <v>3.2337796086508754E-2</v>
      </c>
      <c r="BQ354" s="128">
        <f t="shared" ref="BQ354" si="5802">I354/I374</f>
        <v>3.1979783896828165E-2</v>
      </c>
      <c r="BR354" s="125">
        <f t="shared" ref="BR354" si="5803">J354/J374</f>
        <v>2.2575679835813236E-2</v>
      </c>
      <c r="BS354" s="126">
        <f t="shared" ref="BS354" si="5804">K354/K374</f>
        <v>4.2412451361867706E-2</v>
      </c>
      <c r="BT354" s="127">
        <f t="shared" ref="BT354" si="5805">L354/L374</f>
        <v>1.9486271036315322E-2</v>
      </c>
      <c r="BU354" s="125">
        <f t="shared" ref="BU354" si="5806">M354/M374</f>
        <v>3.504442250740375E-2</v>
      </c>
      <c r="BV354" s="129">
        <f t="shared" ref="BV354" si="5807">N354/N374</f>
        <v>3.7842669845053634E-2</v>
      </c>
      <c r="BW354" s="130">
        <f t="shared" ref="BW354" si="5808">O354/O374</f>
        <v>3.2692529066421089E-2</v>
      </c>
      <c r="BX354" s="125">
        <f t="shared" ref="BX354" si="5809">P354/P374</f>
        <v>3.9746245468669082E-2</v>
      </c>
      <c r="BY354" s="126">
        <f t="shared" ref="BY354" si="5810">Q354/Q374</f>
        <v>2.6375112714156899E-2</v>
      </c>
      <c r="BZ354" s="127">
        <f t="shared" ref="BZ354" si="5811">R354/R374</f>
        <v>4.7011632571199356E-2</v>
      </c>
      <c r="CA354" s="128">
        <f t="shared" ref="CA354" si="5812">S354/S374</f>
        <v>3.0129644383283843E-2</v>
      </c>
      <c r="CB354" s="125">
        <f t="shared" ref="CB354" si="5813">T354/T374</f>
        <v>4.868270332187858E-2</v>
      </c>
      <c r="CC354" s="126">
        <f t="shared" ref="CC354" si="5814">U354/U374</f>
        <v>3.6906854130052721E-2</v>
      </c>
      <c r="CD354" s="127">
        <f t="shared" ref="CD354" si="5815">V354/V374</f>
        <v>2.9822834645669292E-2</v>
      </c>
      <c r="CE354" s="128">
        <f t="shared" ref="CE354" si="5816">W354/W374</f>
        <v>3.4568896051571311E-2</v>
      </c>
      <c r="CF354" s="125">
        <f t="shared" ref="CF354" si="5817">X354/X374</f>
        <v>5.0149408860595039E-2</v>
      </c>
      <c r="CG354" s="126">
        <f t="shared" ref="CG354" si="5818">Y354/Y374</f>
        <v>4.9944506104328525E-2</v>
      </c>
      <c r="CH354" s="127">
        <f t="shared" ref="CH354" si="5819">Z354/Z374</f>
        <v>4.555150347485034E-2</v>
      </c>
      <c r="CI354" s="125">
        <f t="shared" ref="CI354" si="5820">AA354/AA374</f>
        <v>3.4150185761999477E-2</v>
      </c>
      <c r="CJ354" s="131">
        <f t="shared" ref="CJ354" si="5821">AB354/AB374</f>
        <v>3.9555934404935864E-2</v>
      </c>
      <c r="CK354" s="132">
        <f t="shared" ref="CK354" si="5822">AC354/AC374</f>
        <v>3.2886038012191567E-2</v>
      </c>
    </row>
    <row r="355" spans="1:89" ht="14.1" thickBot="1">
      <c r="A355" s="133" t="s">
        <v>24</v>
      </c>
      <c r="B355" s="185">
        <v>1820</v>
      </c>
      <c r="C355" s="186">
        <v>619</v>
      </c>
      <c r="D355" s="187">
        <v>561</v>
      </c>
      <c r="E355" s="188">
        <v>363</v>
      </c>
      <c r="F355" s="185">
        <v>199</v>
      </c>
      <c r="G355" s="189">
        <v>136</v>
      </c>
      <c r="H355" s="187">
        <v>855</v>
      </c>
      <c r="I355" s="188">
        <v>1038</v>
      </c>
      <c r="J355" s="185">
        <v>59</v>
      </c>
      <c r="K355" s="189">
        <v>176</v>
      </c>
      <c r="L355" s="187">
        <v>77</v>
      </c>
      <c r="M355" s="185">
        <v>427</v>
      </c>
      <c r="N355" s="190">
        <v>634</v>
      </c>
      <c r="O355" s="191">
        <v>1030</v>
      </c>
      <c r="P355" s="185">
        <v>309</v>
      </c>
      <c r="Q355" s="189">
        <v>288</v>
      </c>
      <c r="R355" s="187">
        <v>711</v>
      </c>
      <c r="S355" s="188">
        <v>534</v>
      </c>
      <c r="T355" s="185">
        <v>77</v>
      </c>
      <c r="U355" s="189">
        <v>121</v>
      </c>
      <c r="V355" s="187">
        <v>274</v>
      </c>
      <c r="W355" s="188">
        <v>630</v>
      </c>
      <c r="X355" s="185">
        <v>375</v>
      </c>
      <c r="Y355" s="189">
        <v>291</v>
      </c>
      <c r="Z355" s="187">
        <v>1611</v>
      </c>
      <c r="AA355" s="185">
        <v>1286</v>
      </c>
      <c r="AB355" s="168">
        <f t="shared" si="5795"/>
        <v>7562</v>
      </c>
      <c r="AC355" s="169">
        <f t="shared" si="5712"/>
        <v>6939</v>
      </c>
      <c r="AE355" t="s">
        <v>51</v>
      </c>
      <c r="BI355" s="133" t="s">
        <v>24</v>
      </c>
      <c r="BJ355" s="125">
        <f>B355/B374</f>
        <v>6.5531271378677133E-2</v>
      </c>
      <c r="BK355" s="126">
        <f t="shared" ref="BK355" si="5823">C355/C374</f>
        <v>3.6038658593386119E-2</v>
      </c>
      <c r="BL355" s="127">
        <f t="shared" ref="BL355" si="5824">D355/D374</f>
        <v>5.9897501601537478E-2</v>
      </c>
      <c r="BM355" s="128">
        <f t="shared" ref="BM355" si="5825">E355/E374</f>
        <v>5.0318824507901302E-2</v>
      </c>
      <c r="BN355" s="125">
        <f t="shared" ref="BN355" si="5826">F355/F374</f>
        <v>5.4685353118988735E-2</v>
      </c>
      <c r="BO355" s="126">
        <f t="shared" ref="BO355" si="5827">G355/G374</f>
        <v>5.0917259453388243E-2</v>
      </c>
      <c r="BP355" s="127">
        <f t="shared" ref="BP355" si="5828">H355/H374</f>
        <v>4.402677651905252E-2</v>
      </c>
      <c r="BQ355" s="128">
        <f t="shared" ref="BQ355" si="5829">I355/I374</f>
        <v>4.5224817009410945E-2</v>
      </c>
      <c r="BR355" s="125">
        <f t="shared" ref="BR355" si="5830">J355/J374</f>
        <v>3.0271934325295024E-2</v>
      </c>
      <c r="BS355" s="126">
        <f t="shared" ref="BS355" si="5831">K355/K374</f>
        <v>6.8482490272373547E-2</v>
      </c>
      <c r="BT355" s="127">
        <f t="shared" ref="BT355" si="5832">L355/L374</f>
        <v>2.2733982875701209E-2</v>
      </c>
      <c r="BU355" s="125">
        <f t="shared" ref="BU355" si="5833">M355/M374</f>
        <v>5.2690029615004935E-2</v>
      </c>
      <c r="BV355" s="129">
        <f t="shared" ref="BV355" si="5834">N355/N374</f>
        <v>4.7228843861740165E-2</v>
      </c>
      <c r="BW355" s="130">
        <f t="shared" ref="BW355" si="5835">O355/O374</f>
        <v>5.9283987567629794E-2</v>
      </c>
      <c r="BX355" s="125">
        <f t="shared" ref="BX355" si="5836">P355/P374</f>
        <v>4.0005178663904711E-2</v>
      </c>
      <c r="BY355" s="126">
        <f t="shared" ref="BY355" si="5837">Q355/Q374</f>
        <v>3.2461677186654644E-2</v>
      </c>
      <c r="BZ355" s="127">
        <f t="shared" ref="BZ355" si="5838">R355/R374</f>
        <v>5.7039711191335739E-2</v>
      </c>
      <c r="CA355" s="128">
        <f t="shared" ref="CA355" si="5839">S355/S374</f>
        <v>3.8676033895849934E-2</v>
      </c>
      <c r="CB355" s="125">
        <f t="shared" ref="CB355" si="5840">T355/T374</f>
        <v>4.4100801832760599E-2</v>
      </c>
      <c r="CC355" s="126">
        <f t="shared" ref="CC355" si="5841">U355/U374</f>
        <v>5.3163444639718803E-2</v>
      </c>
      <c r="CD355" s="127">
        <f t="shared" ref="CD355" si="5842">V355/V374</f>
        <v>2.6968503937007875E-2</v>
      </c>
      <c r="CE355" s="128">
        <f t="shared" ref="CE355" si="5843">W355/W374</f>
        <v>5.0765511684125707E-2</v>
      </c>
      <c r="CF355" s="125">
        <f t="shared" ref="CF355" si="5844">X355/X374</f>
        <v>4.872028062881642E-2</v>
      </c>
      <c r="CG355" s="126">
        <f t="shared" ref="CG355" si="5845">Y355/Y374</f>
        <v>5.3829078801331851E-2</v>
      </c>
      <c r="CH355" s="127">
        <f t="shared" ref="CH355" si="5846">Z355/Z374</f>
        <v>5.5425583155576962E-2</v>
      </c>
      <c r="CI355" s="125">
        <f t="shared" ref="CI355" si="5847">AA355/AA374</f>
        <v>4.826059218673772E-2</v>
      </c>
      <c r="CJ355" s="131">
        <f t="shared" ref="CJ355" si="5848">AB355/AB374</f>
        <v>5.1158196676949722E-2</v>
      </c>
      <c r="CK355" s="132">
        <f t="shared" ref="CK355" si="5849">AC355/AC374</f>
        <v>4.7050766549813869E-2</v>
      </c>
    </row>
    <row r="356" spans="1:89" ht="15" thickTop="1" thickBot="1">
      <c r="A356" s="142" t="s">
        <v>25</v>
      </c>
      <c r="B356" s="192">
        <v>1814</v>
      </c>
      <c r="C356" s="193">
        <v>778</v>
      </c>
      <c r="D356" s="194">
        <v>622</v>
      </c>
      <c r="E356" s="195">
        <v>384</v>
      </c>
      <c r="F356" s="192">
        <v>226</v>
      </c>
      <c r="G356" s="196">
        <v>129</v>
      </c>
      <c r="H356" s="194">
        <v>985</v>
      </c>
      <c r="I356" s="195">
        <v>1119</v>
      </c>
      <c r="J356" s="192">
        <v>96</v>
      </c>
      <c r="K356" s="196">
        <v>289</v>
      </c>
      <c r="L356" s="194">
        <v>96</v>
      </c>
      <c r="M356" s="192">
        <v>638</v>
      </c>
      <c r="N356" s="197">
        <v>694</v>
      </c>
      <c r="O356" s="198">
        <v>1160</v>
      </c>
      <c r="P356" s="192">
        <v>456</v>
      </c>
      <c r="Q356" s="196">
        <v>367</v>
      </c>
      <c r="R356" s="194">
        <v>965</v>
      </c>
      <c r="S356" s="195">
        <v>608</v>
      </c>
      <c r="T356" s="192">
        <v>90</v>
      </c>
      <c r="U356" s="196">
        <v>121</v>
      </c>
      <c r="V356" s="194">
        <v>307</v>
      </c>
      <c r="W356" s="195">
        <v>979</v>
      </c>
      <c r="X356" s="192">
        <v>429</v>
      </c>
      <c r="Y356" s="196">
        <v>330</v>
      </c>
      <c r="Z356" s="194">
        <v>1747</v>
      </c>
      <c r="AA356" s="192">
        <v>1353</v>
      </c>
      <c r="AB356" s="168">
        <f t="shared" si="5795"/>
        <v>8527</v>
      </c>
      <c r="AC356" s="169">
        <f t="shared" si="5712"/>
        <v>8255</v>
      </c>
      <c r="AE356" s="309" t="s">
        <v>2</v>
      </c>
      <c r="AF356" s="303" t="s">
        <v>3</v>
      </c>
      <c r="AG356" s="304"/>
      <c r="AH356" s="303" t="s">
        <v>4</v>
      </c>
      <c r="AI356" s="304"/>
      <c r="AJ356" s="303" t="s">
        <v>5</v>
      </c>
      <c r="AK356" s="304"/>
      <c r="AL356" s="303" t="s">
        <v>6</v>
      </c>
      <c r="AM356" s="304"/>
      <c r="AN356" s="303" t="s">
        <v>7</v>
      </c>
      <c r="AO356" s="304"/>
      <c r="AP356" s="303" t="s">
        <v>8</v>
      </c>
      <c r="AQ356" s="304"/>
      <c r="AR356" s="303" t="s">
        <v>9</v>
      </c>
      <c r="AS356" s="304"/>
      <c r="AT356" s="303" t="s">
        <v>10</v>
      </c>
      <c r="AU356" s="304"/>
      <c r="AV356" s="303" t="s">
        <v>11</v>
      </c>
      <c r="AW356" s="304"/>
      <c r="AX356" s="303" t="s">
        <v>12</v>
      </c>
      <c r="AY356" s="304"/>
      <c r="AZ356" s="303" t="s">
        <v>13</v>
      </c>
      <c r="BA356" s="304"/>
      <c r="BB356" s="303" t="s">
        <v>14</v>
      </c>
      <c r="BC356" s="304"/>
      <c r="BD356" s="305" t="s">
        <v>15</v>
      </c>
      <c r="BE356" s="306"/>
      <c r="BF356" s="307" t="s">
        <v>16</v>
      </c>
      <c r="BG356" s="308"/>
      <c r="BI356" s="142" t="s">
        <v>25</v>
      </c>
      <c r="BJ356" s="125">
        <f>B356/B374</f>
        <v>6.5315234220285887E-2</v>
      </c>
      <c r="BK356" s="126">
        <f t="shared" ref="BK356" si="5850">C356/C374</f>
        <v>4.5295761527713085E-2</v>
      </c>
      <c r="BL356" s="127">
        <f t="shared" ref="BL356" si="5851">D356/D374</f>
        <v>6.6410420670510353E-2</v>
      </c>
      <c r="BM356" s="128">
        <f t="shared" ref="BM356" si="5852">E356/E374</f>
        <v>5.3229830884391462E-2</v>
      </c>
      <c r="BN356" s="125">
        <f t="shared" ref="BN356" si="5853">F356/F374</f>
        <v>6.2104973893926906E-2</v>
      </c>
      <c r="BO356" s="126">
        <f t="shared" ref="BO356" si="5854">G356/G374</f>
        <v>4.8296518157993261E-2</v>
      </c>
      <c r="BP356" s="127">
        <f t="shared" ref="BP356" si="5855">H356/H374</f>
        <v>5.0720906282183315E-2</v>
      </c>
      <c r="BQ356" s="128">
        <f t="shared" ref="BQ356" si="5856">I356/I374</f>
        <v>4.8753921226908331E-2</v>
      </c>
      <c r="BR356" s="125">
        <f t="shared" ref="BR356" si="5857">J356/J374</f>
        <v>4.9256028732683428E-2</v>
      </c>
      <c r="BS356" s="126">
        <f t="shared" ref="BS356" si="5858">K356/K374</f>
        <v>0.11245136186770428</v>
      </c>
      <c r="BT356" s="127">
        <f t="shared" ref="BT356" si="5859">L356/L374</f>
        <v>2.8343666961913198E-2</v>
      </c>
      <c r="BU356" s="125">
        <f t="shared" ref="BU356" si="5860">M356/M374</f>
        <v>7.8726554787759126E-2</v>
      </c>
      <c r="BV356" s="129">
        <f t="shared" ref="BV356" si="5861">N356/N374</f>
        <v>5.1698450536352802E-2</v>
      </c>
      <c r="BW356" s="130">
        <f t="shared" ref="BW356" si="5862">O356/O374</f>
        <v>6.6766432600437436E-2</v>
      </c>
      <c r="BX356" s="125">
        <f t="shared" ref="BX356" si="5863">P356/P374</f>
        <v>5.9036768513723456E-2</v>
      </c>
      <c r="BY356" s="126">
        <f t="shared" ref="BY356" si="5864">Q356/Q374</f>
        <v>4.1366095581605047E-2</v>
      </c>
      <c r="BZ356" s="127">
        <f t="shared" ref="BZ356" si="5865">R356/R374</f>
        <v>7.7416766947452864E-2</v>
      </c>
      <c r="CA356" s="128">
        <f t="shared" ref="CA356" si="5866">S356/S374</f>
        <v>4.4035634098645617E-2</v>
      </c>
      <c r="CB356" s="125">
        <f t="shared" ref="CB356" si="5867">T356/T374</f>
        <v>5.1546391752577317E-2</v>
      </c>
      <c r="CC356" s="126">
        <f t="shared" ref="CC356" si="5868">U356/U374</f>
        <v>5.3163444639718803E-2</v>
      </c>
      <c r="CD356" s="127">
        <f t="shared" ref="CD356" si="5869">V356/V374</f>
        <v>3.0216535433070867E-2</v>
      </c>
      <c r="CE356" s="128">
        <f t="shared" ref="CE356" si="5870">W356/W374</f>
        <v>7.888799355358582E-2</v>
      </c>
      <c r="CF356" s="125">
        <f t="shared" ref="CF356" si="5871">X356/X374</f>
        <v>5.573600103936599E-2</v>
      </c>
      <c r="CG356" s="126">
        <f t="shared" ref="CG356" si="5872">Y356/Y374</f>
        <v>6.1043285238623748E-2</v>
      </c>
      <c r="CH356" s="127">
        <f t="shared" ref="CH356" si="5873">Z356/Z374</f>
        <v>6.0104589554806305E-2</v>
      </c>
      <c r="CI356" s="125">
        <f t="shared" ref="CI356" si="5874">AA356/AA374</f>
        <v>5.0774946523060756E-2</v>
      </c>
      <c r="CJ356" s="131">
        <f t="shared" ref="CJ356" si="5875">AB356/AB374</f>
        <v>5.7686583319802996E-2</v>
      </c>
      <c r="CK356" s="132">
        <f t="shared" ref="CK356" si="5876">AC356/AC374</f>
        <v>5.5974070884668325E-2</v>
      </c>
    </row>
    <row r="357" spans="1:89" ht="15" thickTop="1" thickBot="1">
      <c r="A357" s="133" t="s">
        <v>26</v>
      </c>
      <c r="B357" s="185">
        <v>2021</v>
      </c>
      <c r="C357" s="186">
        <v>882</v>
      </c>
      <c r="D357" s="187">
        <v>650</v>
      </c>
      <c r="E357" s="188">
        <v>324</v>
      </c>
      <c r="F357" s="185">
        <v>230</v>
      </c>
      <c r="G357" s="189">
        <v>157</v>
      </c>
      <c r="H357" s="187">
        <v>1113</v>
      </c>
      <c r="I357" s="188">
        <v>1113</v>
      </c>
      <c r="J357" s="185">
        <v>88</v>
      </c>
      <c r="K357" s="189">
        <v>240</v>
      </c>
      <c r="L357" s="187">
        <v>105</v>
      </c>
      <c r="M357" s="185">
        <v>599</v>
      </c>
      <c r="N357" s="190">
        <v>790</v>
      </c>
      <c r="O357" s="191">
        <v>1048</v>
      </c>
      <c r="P357" s="185">
        <v>513</v>
      </c>
      <c r="Q357" s="189">
        <v>340</v>
      </c>
      <c r="R357" s="187">
        <v>905</v>
      </c>
      <c r="S357" s="188">
        <v>687</v>
      </c>
      <c r="T357" s="185">
        <v>80</v>
      </c>
      <c r="U357" s="189">
        <v>136</v>
      </c>
      <c r="V357" s="187">
        <v>346</v>
      </c>
      <c r="W357" s="188">
        <v>1005</v>
      </c>
      <c r="X357" s="185">
        <v>445</v>
      </c>
      <c r="Y357" s="189">
        <v>250</v>
      </c>
      <c r="Z357" s="187">
        <v>1799</v>
      </c>
      <c r="AA357" s="185">
        <v>1560</v>
      </c>
      <c r="AB357" s="168">
        <f t="shared" si="5795"/>
        <v>9085</v>
      </c>
      <c r="AC357" s="169">
        <f t="shared" si="5712"/>
        <v>8341</v>
      </c>
      <c r="AE357" s="310"/>
      <c r="AF357" s="235" t="s">
        <v>17</v>
      </c>
      <c r="AG357" s="236" t="s">
        <v>18</v>
      </c>
      <c r="AH357" s="237" t="s">
        <v>17</v>
      </c>
      <c r="AI357" s="238" t="s">
        <v>18</v>
      </c>
      <c r="AJ357" s="235" t="s">
        <v>17</v>
      </c>
      <c r="AK357" s="236" t="s">
        <v>18</v>
      </c>
      <c r="AL357" s="237" t="s">
        <v>17</v>
      </c>
      <c r="AM357" s="238" t="s">
        <v>18</v>
      </c>
      <c r="AN357" s="235" t="s">
        <v>17</v>
      </c>
      <c r="AO357" s="236" t="s">
        <v>18</v>
      </c>
      <c r="AP357" s="237" t="s">
        <v>17</v>
      </c>
      <c r="AQ357" s="235" t="s">
        <v>18</v>
      </c>
      <c r="AR357" s="239" t="s">
        <v>17</v>
      </c>
      <c r="AS357" s="240" t="s">
        <v>18</v>
      </c>
      <c r="AT357" s="235" t="s">
        <v>17</v>
      </c>
      <c r="AU357" s="236" t="s">
        <v>18</v>
      </c>
      <c r="AV357" s="237" t="s">
        <v>17</v>
      </c>
      <c r="AW357" s="238" t="s">
        <v>18</v>
      </c>
      <c r="AX357" s="235" t="s">
        <v>17</v>
      </c>
      <c r="AY357" s="236" t="s">
        <v>18</v>
      </c>
      <c r="AZ357" s="237" t="s">
        <v>17</v>
      </c>
      <c r="BA357" s="238" t="s">
        <v>18</v>
      </c>
      <c r="BB357" s="235" t="s">
        <v>17</v>
      </c>
      <c r="BC357" s="236" t="s">
        <v>18</v>
      </c>
      <c r="BD357" s="241" t="s">
        <v>17</v>
      </c>
      <c r="BE357" s="242" t="s">
        <v>18</v>
      </c>
      <c r="BF357" s="243" t="s">
        <v>17</v>
      </c>
      <c r="BG357" s="244" t="s">
        <v>18</v>
      </c>
      <c r="BI357" s="133" t="s">
        <v>26</v>
      </c>
      <c r="BJ357" s="125">
        <f>B357/B374</f>
        <v>7.2768516184783777E-2</v>
      </c>
      <c r="BK357" s="126">
        <f t="shared" ref="BK357" si="5877">C357/C374</f>
        <v>5.1350721937587329E-2</v>
      </c>
      <c r="BL357" s="127">
        <f t="shared" ref="BL357" si="5878">D357/D374</f>
        <v>6.9399957292333975E-2</v>
      </c>
      <c r="BM357" s="128">
        <f t="shared" ref="BM357" si="5879">E357/E374</f>
        <v>4.4912669808705293E-2</v>
      </c>
      <c r="BN357" s="125">
        <f t="shared" ref="BN357" si="5880">F357/F374</f>
        <v>6.3204176971695517E-2</v>
      </c>
      <c r="BO357" s="126">
        <f t="shared" ref="BO357" si="5881">G357/G374</f>
        <v>5.8779483339573196E-2</v>
      </c>
      <c r="BP357" s="127">
        <f t="shared" ref="BP357" si="5882">H357/H374</f>
        <v>5.7312049433573632E-2</v>
      </c>
      <c r="BQ357" s="128">
        <f t="shared" ref="BQ357" si="5883">I357/I374</f>
        <v>4.8492506099686299E-2</v>
      </c>
      <c r="BR357" s="125">
        <f t="shared" ref="BR357" si="5884">J357/J374</f>
        <v>4.5151359671626472E-2</v>
      </c>
      <c r="BS357" s="126">
        <f t="shared" ref="BS357" si="5885">K357/K374</f>
        <v>9.3385214007782102E-2</v>
      </c>
      <c r="BT357" s="127">
        <f t="shared" ref="BT357" si="5886">L357/L374</f>
        <v>3.100088573959256E-2</v>
      </c>
      <c r="BU357" s="125">
        <f t="shared" ref="BU357" si="5887">M357/M374</f>
        <v>7.3914116485686077E-2</v>
      </c>
      <c r="BV357" s="129">
        <f t="shared" ref="BV357" si="5888">N357/N374</f>
        <v>5.8849821215733018E-2</v>
      </c>
      <c r="BW357" s="130">
        <f t="shared" ref="BW357" si="5889">O357/O374</f>
        <v>6.0320018418326238E-2</v>
      </c>
      <c r="BX357" s="125">
        <f t="shared" ref="BX357" si="5890">P357/P374</f>
        <v>6.6416364577938897E-2</v>
      </c>
      <c r="BY357" s="126">
        <f t="shared" ref="BY357" si="5891">Q357/Q374</f>
        <v>3.8322813345356178E-2</v>
      </c>
      <c r="BZ357" s="127">
        <f t="shared" ref="BZ357" si="5892">R357/R374</f>
        <v>7.2603289209787411E-2</v>
      </c>
      <c r="CA357" s="128">
        <f t="shared" ref="CA357" si="5893">S357/S374</f>
        <v>4.9757369450278845E-2</v>
      </c>
      <c r="CB357" s="125">
        <f t="shared" ref="CB357" si="5894">T357/T374</f>
        <v>4.5819014891179836E-2</v>
      </c>
      <c r="CC357" s="126">
        <f t="shared" ref="CC357" si="5895">U357/U374</f>
        <v>5.9753954305799648E-2</v>
      </c>
      <c r="CD357" s="127">
        <f t="shared" ref="CD357" si="5896">V357/V374</f>
        <v>3.4055118110236218E-2</v>
      </c>
      <c r="CE357" s="128">
        <f t="shared" ref="CE357" si="5897">W357/W374</f>
        <v>8.0983078162771963E-2</v>
      </c>
      <c r="CF357" s="125">
        <f t="shared" ref="CF357" si="5898">X357/X374</f>
        <v>5.7814733012862156E-2</v>
      </c>
      <c r="CG357" s="126">
        <f t="shared" ref="CG357" si="5899">Y357/Y374</f>
        <v>4.624491305956345E-2</v>
      </c>
      <c r="CH357" s="127">
        <f t="shared" ref="CH357" si="5900">Z357/Z374</f>
        <v>6.1893621413335168E-2</v>
      </c>
      <c r="CI357" s="125">
        <f t="shared" ref="CI357" si="5901">AA357/AA374</f>
        <v>5.8543175591999098E-2</v>
      </c>
      <c r="CJ357" s="131">
        <f t="shared" ref="CJ357" si="5902">AB357/AB374</f>
        <v>6.1461546787898468E-2</v>
      </c>
      <c r="CK357" s="132">
        <f t="shared" ref="CK357" si="5903">AC357/AC374</f>
        <v>5.6557204754575229E-2</v>
      </c>
    </row>
    <row r="358" spans="1:89" ht="14.1" thickTop="1">
      <c r="A358" s="142" t="s">
        <v>27</v>
      </c>
      <c r="B358" s="199">
        <v>2207</v>
      </c>
      <c r="C358" s="193">
        <v>987</v>
      </c>
      <c r="D358" s="194">
        <v>749</v>
      </c>
      <c r="E358" s="195">
        <v>432</v>
      </c>
      <c r="F358" s="192">
        <v>268</v>
      </c>
      <c r="G358" s="196">
        <v>150</v>
      </c>
      <c r="H358" s="194">
        <v>1297</v>
      </c>
      <c r="I358" s="195">
        <v>1320</v>
      </c>
      <c r="J358" s="192">
        <v>103</v>
      </c>
      <c r="K358" s="196">
        <v>273</v>
      </c>
      <c r="L358" s="194">
        <v>128</v>
      </c>
      <c r="M358" s="192">
        <v>795</v>
      </c>
      <c r="N358" s="197">
        <v>811</v>
      </c>
      <c r="O358" s="200">
        <v>1584</v>
      </c>
      <c r="P358" s="192">
        <v>562</v>
      </c>
      <c r="Q358" s="196">
        <v>443</v>
      </c>
      <c r="R358" s="194">
        <v>1021</v>
      </c>
      <c r="S358" s="195">
        <v>742</v>
      </c>
      <c r="T358" s="192">
        <v>95</v>
      </c>
      <c r="U358" s="196">
        <v>129</v>
      </c>
      <c r="V358" s="194">
        <v>378</v>
      </c>
      <c r="W358" s="201">
        <v>1177</v>
      </c>
      <c r="X358" s="192">
        <v>496</v>
      </c>
      <c r="Y358" s="196">
        <v>308</v>
      </c>
      <c r="Z358" s="194">
        <v>1924</v>
      </c>
      <c r="AA358" s="192">
        <v>1841</v>
      </c>
      <c r="AB358" s="168">
        <f t="shared" si="5795"/>
        <v>10039</v>
      </c>
      <c r="AC358" s="169">
        <f t="shared" si="5712"/>
        <v>10181</v>
      </c>
      <c r="AE358" s="246" t="str">
        <f>$AE$17</f>
        <v>17:00 - 17:59</v>
      </c>
      <c r="AF358" s="247">
        <f t="shared" ref="AF358:AU360" si="5904">SUMIF($A$9:$A$32,$AE358,B$350:B$373)</f>
        <v>1979</v>
      </c>
      <c r="AG358" s="248">
        <f t="shared" si="5904"/>
        <v>1776</v>
      </c>
      <c r="AH358" s="249">
        <f t="shared" si="5904"/>
        <v>698</v>
      </c>
      <c r="AI358" s="250">
        <f t="shared" si="5904"/>
        <v>605</v>
      </c>
      <c r="AJ358" s="247">
        <f t="shared" si="5904"/>
        <v>305</v>
      </c>
      <c r="AK358" s="251">
        <f t="shared" si="5904"/>
        <v>244</v>
      </c>
      <c r="AL358" s="249">
        <f t="shared" si="5904"/>
        <v>1550</v>
      </c>
      <c r="AM358" s="250">
        <f t="shared" si="5904"/>
        <v>2229</v>
      </c>
      <c r="AN358" s="247">
        <f t="shared" si="5904"/>
        <v>170</v>
      </c>
      <c r="AO358" s="251">
        <f t="shared" si="5904"/>
        <v>126</v>
      </c>
      <c r="AP358" s="249">
        <f t="shared" si="5904"/>
        <v>367</v>
      </c>
      <c r="AQ358" s="247">
        <f t="shared" si="5904"/>
        <v>512</v>
      </c>
      <c r="AR358" s="252">
        <f t="shared" si="5904"/>
        <v>1048</v>
      </c>
      <c r="AS358" s="253">
        <f t="shared" si="5904"/>
        <v>1235</v>
      </c>
      <c r="AT358" s="247">
        <f t="shared" si="5904"/>
        <v>577</v>
      </c>
      <c r="AU358" s="251">
        <f t="shared" si="5904"/>
        <v>723</v>
      </c>
      <c r="AV358" s="249">
        <f t="shared" ref="AP358:BE360" si="5905">SUMIF($A$9:$A$32,$AE358,R$350:R$373)</f>
        <v>825</v>
      </c>
      <c r="AW358" s="250">
        <f t="shared" si="5905"/>
        <v>1235</v>
      </c>
      <c r="AX358" s="247">
        <f t="shared" si="5905"/>
        <v>144</v>
      </c>
      <c r="AY358" s="251">
        <f t="shared" si="5905"/>
        <v>178</v>
      </c>
      <c r="AZ358" s="249">
        <f t="shared" si="5905"/>
        <v>830</v>
      </c>
      <c r="BA358" s="250">
        <f t="shared" si="5905"/>
        <v>826</v>
      </c>
      <c r="BB358" s="247">
        <f t="shared" si="5905"/>
        <v>576</v>
      </c>
      <c r="BC358" s="251">
        <f t="shared" si="5905"/>
        <v>363</v>
      </c>
      <c r="BD358" s="20">
        <f t="shared" si="5905"/>
        <v>2404</v>
      </c>
      <c r="BE358" s="254">
        <f t="shared" si="5905"/>
        <v>2090</v>
      </c>
      <c r="BF358" s="255">
        <f>AF358+AH358+AJ358+AL358+AN358+AP358+AR358+AT358+AV358+AX358+AZ358+BB358+BD358</f>
        <v>11473</v>
      </c>
      <c r="BG358" s="256">
        <f>AG358+AI358+AK358+AM358+AO358+AQ358+AS358+AU358+AW358+AY358+BA358+BC358+BE358</f>
        <v>12142</v>
      </c>
      <c r="BI358" s="142" t="s">
        <v>27</v>
      </c>
      <c r="BJ358" s="125">
        <f>B358/B374</f>
        <v>7.9465668094912331E-2</v>
      </c>
      <c r="BK358" s="126">
        <f t="shared" ref="BK358" si="5906">C358/C374</f>
        <v>5.7463903120633444E-2</v>
      </c>
      <c r="BL358" s="127">
        <f t="shared" ref="BL358" si="5907">D358/D374</f>
        <v>7.9970104633781763E-2</v>
      </c>
      <c r="BM358" s="128">
        <f t="shared" ref="BM358" si="5908">E358/E374</f>
        <v>5.9883559744940397E-2</v>
      </c>
      <c r="BN358" s="125">
        <f t="shared" ref="BN358" si="5909">F358/F374</f>
        <v>7.3646606210497387E-2</v>
      </c>
      <c r="BO358" s="126">
        <f t="shared" ref="BO358" si="5910">G358/G374</f>
        <v>5.6158742044178207E-2</v>
      </c>
      <c r="BP358" s="127">
        <f t="shared" ref="BP358" si="5911">H358/H374</f>
        <v>6.6786817713697225E-2</v>
      </c>
      <c r="BQ358" s="128">
        <f t="shared" ref="BQ358" si="5912">I358/I374</f>
        <v>5.7511327988846291E-2</v>
      </c>
      <c r="BR358" s="125">
        <f t="shared" ref="BR358" si="5913">J358/J374</f>
        <v>5.284761416110826E-2</v>
      </c>
      <c r="BS358" s="126">
        <f t="shared" ref="BS358" si="5914">K358/K374</f>
        <v>0.10622568093385214</v>
      </c>
      <c r="BT358" s="127">
        <f t="shared" ref="BT358" si="5915">L358/L374</f>
        <v>3.7791555949217598E-2</v>
      </c>
      <c r="BU358" s="125">
        <f t="shared" ref="BU358" si="5916">M358/M374</f>
        <v>9.8099703849950648E-2</v>
      </c>
      <c r="BV358" s="129">
        <f t="shared" ref="BV358" si="5917">N358/N374</f>
        <v>6.0414183551847439E-2</v>
      </c>
      <c r="BW358" s="130">
        <f t="shared" ref="BW358" si="5918">O358/O374</f>
        <v>9.1170714861286986E-2</v>
      </c>
      <c r="BX358" s="125">
        <f t="shared" ref="BX358" si="5919">P358/P374</f>
        <v>7.2760227861211807E-2</v>
      </c>
      <c r="BY358" s="126">
        <f t="shared" ref="BY358" si="5920">Q358/Q374</f>
        <v>4.9932371505861134E-2</v>
      </c>
      <c r="BZ358" s="127">
        <f t="shared" ref="BZ358" si="5921">R358/R374</f>
        <v>8.1909346169273964E-2</v>
      </c>
      <c r="CA358" s="128">
        <f t="shared" ref="CA358" si="5922">S358/S374</f>
        <v>5.3740856087491851E-2</v>
      </c>
      <c r="CB358" s="125">
        <f t="shared" ref="CB358" si="5923">T358/T374</f>
        <v>5.4410080183276061E-2</v>
      </c>
      <c r="CC358" s="126">
        <f t="shared" ref="CC358" si="5924">U358/U374</f>
        <v>5.6678383128295255E-2</v>
      </c>
      <c r="CD358" s="127">
        <f t="shared" ref="CD358" si="5925">V358/V374</f>
        <v>3.7204724409448817E-2</v>
      </c>
      <c r="CE358" s="128">
        <f t="shared" ref="CE358" si="5926">W358/W374</f>
        <v>9.4842868654311033E-2</v>
      </c>
      <c r="CF358" s="125">
        <f t="shared" ref="CF358" si="5927">X358/X374</f>
        <v>6.4440691178381193E-2</v>
      </c>
      <c r="CG358" s="126">
        <f t="shared" ref="CG358" si="5928">Y358/Y374</f>
        <v>5.6973732889382171E-2</v>
      </c>
      <c r="CH358" s="127">
        <f t="shared" ref="CH358" si="5929">Z358/Z374</f>
        <v>6.6194178765568018E-2</v>
      </c>
      <c r="CI358" s="125">
        <f t="shared" ref="CI358" si="5930">AA358/AA374</f>
        <v>6.9088452733891248E-2</v>
      </c>
      <c r="CJ358" s="131">
        <f t="shared" ref="CJ358" si="5931">AB358/AB374</f>
        <v>6.7915516588190727E-2</v>
      </c>
      <c r="CK358" s="132">
        <f t="shared" ref="CK358" si="5932">AC358/AC374</f>
        <v>6.9033557320025224E-2</v>
      </c>
    </row>
    <row r="359" spans="1:89">
      <c r="A359" s="133" t="s">
        <v>28</v>
      </c>
      <c r="B359" s="202">
        <v>2225</v>
      </c>
      <c r="C359" s="186">
        <v>1091</v>
      </c>
      <c r="D359" s="187">
        <v>783</v>
      </c>
      <c r="E359" s="188">
        <v>422</v>
      </c>
      <c r="F359" s="185">
        <v>309</v>
      </c>
      <c r="G359" s="189">
        <v>152</v>
      </c>
      <c r="H359" s="187">
        <v>1462</v>
      </c>
      <c r="I359" s="188">
        <v>1333</v>
      </c>
      <c r="J359" s="185">
        <v>114</v>
      </c>
      <c r="K359" s="186">
        <v>191</v>
      </c>
      <c r="L359" s="187">
        <v>197</v>
      </c>
      <c r="M359" s="185">
        <v>926</v>
      </c>
      <c r="N359" s="190">
        <v>816</v>
      </c>
      <c r="O359" s="203">
        <v>1342</v>
      </c>
      <c r="P359" s="185">
        <v>631</v>
      </c>
      <c r="Q359" s="186">
        <v>561</v>
      </c>
      <c r="R359" s="187">
        <v>974</v>
      </c>
      <c r="S359" s="188">
        <v>813</v>
      </c>
      <c r="T359" s="194">
        <v>120</v>
      </c>
      <c r="U359" s="185">
        <v>155</v>
      </c>
      <c r="V359" s="187">
        <v>472</v>
      </c>
      <c r="W359" s="204">
        <v>1013</v>
      </c>
      <c r="X359" s="185">
        <v>486</v>
      </c>
      <c r="Y359" s="189">
        <v>296</v>
      </c>
      <c r="Z359" s="187">
        <v>2117</v>
      </c>
      <c r="AA359" s="185">
        <v>1636</v>
      </c>
      <c r="AB359" s="168">
        <f t="shared" si="5795"/>
        <v>10706</v>
      </c>
      <c r="AC359" s="169">
        <f t="shared" si="5712"/>
        <v>9931</v>
      </c>
      <c r="AE359" s="258" t="str">
        <f>$AE$18</f>
        <v>18:00 - 18:59</v>
      </c>
      <c r="AF359" s="247">
        <f t="shared" si="5904"/>
        <v>1898</v>
      </c>
      <c r="AG359" s="259">
        <f t="shared" si="5904"/>
        <v>1478</v>
      </c>
      <c r="AH359" s="260">
        <f t="shared" si="5904"/>
        <v>548</v>
      </c>
      <c r="AI359" s="261">
        <f t="shared" si="5904"/>
        <v>512</v>
      </c>
      <c r="AJ359" s="262">
        <f t="shared" si="5904"/>
        <v>255</v>
      </c>
      <c r="AK359" s="263">
        <f t="shared" si="5904"/>
        <v>240</v>
      </c>
      <c r="AL359" s="260">
        <f t="shared" si="5904"/>
        <v>1445</v>
      </c>
      <c r="AM359" s="261">
        <f t="shared" si="5904"/>
        <v>1795</v>
      </c>
      <c r="AN359" s="262">
        <f t="shared" si="5904"/>
        <v>142</v>
      </c>
      <c r="AO359" s="263">
        <f t="shared" si="5904"/>
        <v>129</v>
      </c>
      <c r="AP359" s="260">
        <f t="shared" si="5905"/>
        <v>311</v>
      </c>
      <c r="AQ359" s="262">
        <f t="shared" si="5905"/>
        <v>437</v>
      </c>
      <c r="AR359" s="264">
        <f t="shared" si="5905"/>
        <v>1065</v>
      </c>
      <c r="AS359" s="265">
        <f t="shared" si="5905"/>
        <v>1157</v>
      </c>
      <c r="AT359" s="262">
        <f t="shared" si="5905"/>
        <v>535</v>
      </c>
      <c r="AU359" s="263">
        <f t="shared" si="5905"/>
        <v>842</v>
      </c>
      <c r="AV359" s="260">
        <f t="shared" si="5905"/>
        <v>666</v>
      </c>
      <c r="AW359" s="261">
        <f t="shared" si="5905"/>
        <v>1166</v>
      </c>
      <c r="AX359" s="262">
        <f t="shared" si="5905"/>
        <v>129</v>
      </c>
      <c r="AY359" s="263">
        <f t="shared" si="5905"/>
        <v>180</v>
      </c>
      <c r="AZ359" s="260">
        <f t="shared" si="5905"/>
        <v>964</v>
      </c>
      <c r="BA359" s="261">
        <f t="shared" si="5905"/>
        <v>833</v>
      </c>
      <c r="BB359" s="262">
        <f t="shared" si="5905"/>
        <v>538</v>
      </c>
      <c r="BC359" s="263">
        <f t="shared" si="5905"/>
        <v>430</v>
      </c>
      <c r="BD359" s="260">
        <f t="shared" si="5905"/>
        <v>2099</v>
      </c>
      <c r="BE359" s="262">
        <f t="shared" si="5905"/>
        <v>1918</v>
      </c>
      <c r="BF359" s="266">
        <f>SUM(AF359,AH359,AJ359,AL359,AN359,AP359,AR359,AT359,AV359,AX359,AZ359,BB359,BD359)</f>
        <v>10595</v>
      </c>
      <c r="BG359" s="16">
        <f>SUM(AG359,AI359,AK359,AM359,AO359,AQ359,AS359,AU359,AW359,AY359,BA359,BC359,BE359)</f>
        <v>11117</v>
      </c>
      <c r="BI359" s="133" t="s">
        <v>28</v>
      </c>
      <c r="BJ359" s="125">
        <f>B359/B374</f>
        <v>8.0113779570086058E-2</v>
      </c>
      <c r="BK359" s="126">
        <f t="shared" ref="BK359" si="5933">C359/C374</f>
        <v>6.3518863530507688E-2</v>
      </c>
      <c r="BL359" s="127">
        <f t="shared" ref="BL359" si="5934">D359/D374</f>
        <v>8.3600256245996152E-2</v>
      </c>
      <c r="BM359" s="128">
        <f t="shared" ref="BM359" si="5935">E359/E374</f>
        <v>5.8497366232326035E-2</v>
      </c>
      <c r="BN359" s="125">
        <f t="shared" ref="BN359" si="5936">F359/F374</f>
        <v>8.491343775762572E-2</v>
      </c>
      <c r="BO359" s="126">
        <f t="shared" ref="BO359" si="5937">G359/G374</f>
        <v>5.6907525271433917E-2</v>
      </c>
      <c r="BP359" s="127">
        <f t="shared" ref="BP359" si="5938">H359/H374</f>
        <v>7.5283213182286299E-2</v>
      </c>
      <c r="BQ359" s="128">
        <f t="shared" ref="BQ359" si="5939">I359/I374</f>
        <v>5.8077727431160686E-2</v>
      </c>
      <c r="BR359" s="125">
        <f t="shared" ref="BR359" si="5940">J359/J374</f>
        <v>5.849153412006157E-2</v>
      </c>
      <c r="BS359" s="126">
        <f t="shared" ref="BS359" si="5941">K359/K374</f>
        <v>7.4319066147859922E-2</v>
      </c>
      <c r="BT359" s="127">
        <f t="shared" ref="BT359" si="5942">L359/L374</f>
        <v>5.8163566578092706E-2</v>
      </c>
      <c r="BU359" s="125">
        <f t="shared" ref="BU359" si="5943">M359/M374</f>
        <v>0.11426456071076012</v>
      </c>
      <c r="BV359" s="129">
        <f t="shared" ref="BV359" si="5944">N359/N374</f>
        <v>6.0786650774731825E-2</v>
      </c>
      <c r="BW359" s="130">
        <f t="shared" ref="BW359" si="5945">O359/O374</f>
        <v>7.7241855646368138E-2</v>
      </c>
      <c r="BX359" s="125">
        <f t="shared" ref="BX359" si="5946">P359/P374</f>
        <v>8.1693423096841009E-2</v>
      </c>
      <c r="BY359" s="126">
        <f t="shared" ref="BY359" si="5947">Q359/Q374</f>
        <v>6.3232642019837693E-2</v>
      </c>
      <c r="BZ359" s="127">
        <f t="shared" ref="BZ359" si="5948">R359/R374</f>
        <v>7.8138788608102694E-2</v>
      </c>
      <c r="CA359" s="128">
        <f t="shared" ref="CA359" si="5949">S359/S374</f>
        <v>5.8883175200985009E-2</v>
      </c>
      <c r="CB359" s="125">
        <f t="shared" ref="CB359" si="5950">T359/T374</f>
        <v>6.8728522336769765E-2</v>
      </c>
      <c r="CC359" s="126">
        <f t="shared" ref="CC359" si="5951">U359/U374</f>
        <v>6.8101933216168711E-2</v>
      </c>
      <c r="CD359" s="127">
        <f t="shared" ref="CD359" si="5952">V359/V374</f>
        <v>4.6456692913385826E-2</v>
      </c>
      <c r="CE359" s="128">
        <f t="shared" ref="CE359" si="5953">W359/W374</f>
        <v>8.1627719580983082E-2</v>
      </c>
      <c r="CF359" s="125">
        <f t="shared" ref="CF359" si="5954">X359/X374</f>
        <v>6.3141483694946085E-2</v>
      </c>
      <c r="CG359" s="126">
        <f t="shared" ref="CG359" si="5955">Y359/Y374</f>
        <v>5.4753977062523121E-2</v>
      </c>
      <c r="CH359" s="127">
        <f t="shared" ref="CH359" si="5956">Z359/Z374</f>
        <v>7.2834239317415533E-2</v>
      </c>
      <c r="CI359" s="125">
        <f t="shared" ref="CI359" si="5957">AA359/AA374</f>
        <v>6.1395279018275982E-2</v>
      </c>
      <c r="CJ359" s="131">
        <f t="shared" ref="CJ359" si="5958">AB359/AB374</f>
        <v>7.2427883314390859E-2</v>
      </c>
      <c r="CK359" s="132">
        <f t="shared" ref="CK359" si="5959">AC359/AC374</f>
        <v>6.7338400721458649E-2</v>
      </c>
    </row>
    <row r="360" spans="1:89" ht="14.1" thickBot="1">
      <c r="A360" s="142" t="s">
        <v>29</v>
      </c>
      <c r="B360" s="199">
        <v>1782</v>
      </c>
      <c r="C360" s="193">
        <v>1340</v>
      </c>
      <c r="D360" s="194">
        <v>784</v>
      </c>
      <c r="E360" s="195">
        <v>455</v>
      </c>
      <c r="F360" s="192">
        <v>251</v>
      </c>
      <c r="G360" s="196">
        <v>163</v>
      </c>
      <c r="H360" s="194">
        <v>1441</v>
      </c>
      <c r="I360" s="195">
        <v>1558</v>
      </c>
      <c r="J360" s="192">
        <v>127</v>
      </c>
      <c r="K360" s="193">
        <v>160</v>
      </c>
      <c r="L360" s="194">
        <v>195</v>
      </c>
      <c r="M360" s="192">
        <v>716</v>
      </c>
      <c r="N360" s="197">
        <v>926</v>
      </c>
      <c r="O360" s="200">
        <v>1246</v>
      </c>
      <c r="P360" s="192">
        <v>597</v>
      </c>
      <c r="Q360" s="193">
        <v>537</v>
      </c>
      <c r="R360" s="194">
        <v>950</v>
      </c>
      <c r="S360" s="195">
        <v>951</v>
      </c>
      <c r="T360" s="192">
        <v>121</v>
      </c>
      <c r="U360" s="196">
        <v>151</v>
      </c>
      <c r="V360" s="194">
        <v>567</v>
      </c>
      <c r="W360" s="201">
        <v>1024</v>
      </c>
      <c r="X360" s="192">
        <v>477</v>
      </c>
      <c r="Y360" s="196">
        <v>386</v>
      </c>
      <c r="Z360" s="194">
        <v>1999</v>
      </c>
      <c r="AA360" s="192">
        <v>1901</v>
      </c>
      <c r="AB360" s="168">
        <f t="shared" si="5795"/>
        <v>10217</v>
      </c>
      <c r="AC360" s="169">
        <f t="shared" si="5712"/>
        <v>10588</v>
      </c>
      <c r="AE360" s="246" t="str">
        <f>$AE$19</f>
        <v>-</v>
      </c>
      <c r="AF360" s="247">
        <f t="shared" si="5904"/>
        <v>0</v>
      </c>
      <c r="AG360" s="267">
        <f t="shared" si="5904"/>
        <v>0</v>
      </c>
      <c r="AH360" s="268">
        <f t="shared" si="5904"/>
        <v>0</v>
      </c>
      <c r="AI360" s="269">
        <f t="shared" si="5904"/>
        <v>0</v>
      </c>
      <c r="AJ360" s="270">
        <f t="shared" si="5904"/>
        <v>0</v>
      </c>
      <c r="AK360" s="271">
        <f t="shared" si="5904"/>
        <v>0</v>
      </c>
      <c r="AL360" s="268">
        <f t="shared" si="5904"/>
        <v>0</v>
      </c>
      <c r="AM360" s="269">
        <f t="shared" si="5904"/>
        <v>0</v>
      </c>
      <c r="AN360" s="270">
        <f t="shared" si="5904"/>
        <v>0</v>
      </c>
      <c r="AO360" s="271">
        <f t="shared" si="5904"/>
        <v>0</v>
      </c>
      <c r="AP360" s="268">
        <f t="shared" si="5905"/>
        <v>0</v>
      </c>
      <c r="AQ360" s="270">
        <f t="shared" si="5905"/>
        <v>0</v>
      </c>
      <c r="AR360" s="272">
        <f t="shared" si="5905"/>
        <v>0</v>
      </c>
      <c r="AS360" s="273">
        <f t="shared" si="5905"/>
        <v>0</v>
      </c>
      <c r="AT360" s="270">
        <f t="shared" si="5905"/>
        <v>0</v>
      </c>
      <c r="AU360" s="271">
        <f t="shared" si="5905"/>
        <v>0</v>
      </c>
      <c r="AV360" s="268">
        <f t="shared" si="5905"/>
        <v>0</v>
      </c>
      <c r="AW360" s="269">
        <f t="shared" si="5905"/>
        <v>0</v>
      </c>
      <c r="AX360" s="270">
        <f t="shared" si="5905"/>
        <v>0</v>
      </c>
      <c r="AY360" s="271">
        <f t="shared" si="5905"/>
        <v>0</v>
      </c>
      <c r="AZ360" s="268">
        <f t="shared" si="5905"/>
        <v>0</v>
      </c>
      <c r="BA360" s="269">
        <f t="shared" si="5905"/>
        <v>0</v>
      </c>
      <c r="BB360" s="270">
        <f t="shared" si="5905"/>
        <v>0</v>
      </c>
      <c r="BC360" s="271">
        <f t="shared" si="5905"/>
        <v>0</v>
      </c>
      <c r="BD360" s="268">
        <f t="shared" si="5905"/>
        <v>0</v>
      </c>
      <c r="BE360" s="270">
        <f t="shared" si="5905"/>
        <v>0</v>
      </c>
      <c r="BF360" s="266">
        <f>SUM(AF360,AH360,AJ360,AL360,AN360,AP360,AR360,AT360,AV360,AX360,AZ360,BB360,BD360)</f>
        <v>0</v>
      </c>
      <c r="BG360" s="16">
        <f>SUM(AG360,AI360,AK360,AM360,AO360,AQ360,AS360,AU360,AW360,AY360,BA360,BC360,BE360)</f>
        <v>0</v>
      </c>
      <c r="BI360" s="142" t="s">
        <v>29</v>
      </c>
      <c r="BJ360" s="125">
        <f>B360/B374</f>
        <v>6.4163036042199265E-2</v>
      </c>
      <c r="BK360" s="126">
        <f t="shared" ref="BK360" si="5960">C360/C374</f>
        <v>7.8015836050302753E-2</v>
      </c>
      <c r="BL360" s="127">
        <f t="shared" ref="BL360" si="5961">D360/D374</f>
        <v>8.3707025411061287E-2</v>
      </c>
      <c r="BM360" s="128">
        <f t="shared" ref="BM360" si="5962">E360/E374</f>
        <v>6.3071804823953428E-2</v>
      </c>
      <c r="BN360" s="125">
        <f t="shared" ref="BN360" si="5963">F360/F374</f>
        <v>6.8974993129980761E-2</v>
      </c>
      <c r="BO360" s="126">
        <f t="shared" ref="BO360" si="5964">G360/G374</f>
        <v>6.102583302134032E-2</v>
      </c>
      <c r="BP360" s="127">
        <f t="shared" ref="BP360" si="5965">H360/H374</f>
        <v>7.4201853759011324E-2</v>
      </c>
      <c r="BQ360" s="128">
        <f t="shared" ref="BQ360" si="5966">I360/I374</f>
        <v>6.7880794701986755E-2</v>
      </c>
      <c r="BR360" s="125">
        <f t="shared" ref="BR360" si="5967">J360/J374</f>
        <v>6.5161621344279122E-2</v>
      </c>
      <c r="BS360" s="126">
        <f t="shared" ref="BS360" si="5968">K360/K374</f>
        <v>6.2256809338521402E-2</v>
      </c>
      <c r="BT360" s="127">
        <f t="shared" ref="BT360" si="5969">L360/L374</f>
        <v>5.7573073516386179E-2</v>
      </c>
      <c r="BU360" s="125">
        <f t="shared" ref="BU360" si="5970">M360/M374</f>
        <v>8.8351431391905239E-2</v>
      </c>
      <c r="BV360" s="129">
        <f t="shared" ref="BV360" si="5971">N360/N374</f>
        <v>6.8980929678188321E-2</v>
      </c>
      <c r="BW360" s="130">
        <f t="shared" ref="BW360" si="5972">O360/O374</f>
        <v>7.1716357775987102E-2</v>
      </c>
      <c r="BX360" s="125">
        <f t="shared" ref="BX360" si="5973">P360/P374</f>
        <v>7.729155877783532E-2</v>
      </c>
      <c r="BY360" s="126">
        <f t="shared" ref="BY360" si="5974">Q360/Q374</f>
        <v>6.052750225428314E-2</v>
      </c>
      <c r="BZ360" s="127">
        <f t="shared" ref="BZ360" si="5975">R360/R374</f>
        <v>7.6213397513036504E-2</v>
      </c>
      <c r="CA360" s="128">
        <f t="shared" ref="CA360" si="5976">S360/S374</f>
        <v>6.8878105308901288E-2</v>
      </c>
      <c r="CB360" s="125">
        <f t="shared" ref="CB360" si="5977">T360/T374</f>
        <v>6.9301260022909511E-2</v>
      </c>
      <c r="CC360" s="126">
        <f t="shared" ref="CC360" si="5978">U360/U374</f>
        <v>6.6344463971880485E-2</v>
      </c>
      <c r="CD360" s="127">
        <f t="shared" ref="CD360" si="5979">V360/V374</f>
        <v>5.5807086614173225E-2</v>
      </c>
      <c r="CE360" s="128">
        <f t="shared" ref="CE360" si="5980">W360/W374</f>
        <v>8.2514101531023371E-2</v>
      </c>
      <c r="CF360" s="125">
        <f t="shared" ref="CF360" si="5981">X360/X374</f>
        <v>6.1972196959854488E-2</v>
      </c>
      <c r="CG360" s="126">
        <f t="shared" ref="CG360" si="5982">Y360/Y374</f>
        <v>7.140214576396596E-2</v>
      </c>
      <c r="CH360" s="127">
        <f t="shared" ref="CH360" si="5983">Z360/Z374</f>
        <v>6.8774513176907734E-2</v>
      </c>
      <c r="CI360" s="125">
        <f t="shared" ref="CI360" si="5984">AA360/AA374</f>
        <v>7.1340113333583519E-2</v>
      </c>
      <c r="CJ360" s="131">
        <f t="shared" ref="CJ360" si="5985">AB360/AB374</f>
        <v>6.9119716404178161E-2</v>
      </c>
      <c r="CK360" s="132">
        <f t="shared" ref="CK360" si="5986">AC360/AC374</f>
        <v>7.1793272262491603E-2</v>
      </c>
    </row>
    <row r="361" spans="1:89" ht="15" thickTop="1" thickBot="1">
      <c r="A361" s="133" t="s">
        <v>30</v>
      </c>
      <c r="B361" s="202">
        <v>1715</v>
      </c>
      <c r="C361" s="186">
        <v>1357</v>
      </c>
      <c r="D361" s="187">
        <v>651</v>
      </c>
      <c r="E361" s="188">
        <v>502</v>
      </c>
      <c r="F361" s="185">
        <v>216</v>
      </c>
      <c r="G361" s="189">
        <v>143</v>
      </c>
      <c r="H361" s="187">
        <v>1466</v>
      </c>
      <c r="I361" s="188">
        <v>1510</v>
      </c>
      <c r="J361" s="185">
        <v>160</v>
      </c>
      <c r="K361" s="186">
        <v>181</v>
      </c>
      <c r="L361" s="187">
        <v>308</v>
      </c>
      <c r="M361" s="185">
        <v>560</v>
      </c>
      <c r="N361" s="190">
        <v>980</v>
      </c>
      <c r="O361" s="203">
        <v>1298</v>
      </c>
      <c r="P361" s="185">
        <v>641</v>
      </c>
      <c r="Q361" s="186">
        <v>557</v>
      </c>
      <c r="R361" s="187">
        <v>973</v>
      </c>
      <c r="S361" s="188">
        <v>892</v>
      </c>
      <c r="T361" s="185">
        <v>149</v>
      </c>
      <c r="U361" s="189">
        <v>146</v>
      </c>
      <c r="V361" s="187">
        <v>752</v>
      </c>
      <c r="W361" s="204">
        <v>846</v>
      </c>
      <c r="X361" s="185">
        <v>539</v>
      </c>
      <c r="Y361" s="189">
        <v>330</v>
      </c>
      <c r="Z361" s="187">
        <v>2168</v>
      </c>
      <c r="AA361" s="185">
        <v>2310</v>
      </c>
      <c r="AB361" s="168">
        <f t="shared" si="5795"/>
        <v>10718</v>
      </c>
      <c r="AC361" s="169">
        <f t="shared" si="5712"/>
        <v>10632</v>
      </c>
      <c r="AE361" s="295" t="s">
        <v>42</v>
      </c>
      <c r="AF361" s="12">
        <f t="shared" ref="AF361:BG361" si="5987">SUM(AF358:AF360)</f>
        <v>3877</v>
      </c>
      <c r="AG361" s="1">
        <f t="shared" si="5987"/>
        <v>3254</v>
      </c>
      <c r="AH361" s="12">
        <f t="shared" si="5987"/>
        <v>1246</v>
      </c>
      <c r="AI361" s="1">
        <f t="shared" si="5987"/>
        <v>1117</v>
      </c>
      <c r="AJ361" s="12">
        <f t="shared" si="5987"/>
        <v>560</v>
      </c>
      <c r="AK361" s="1">
        <f t="shared" si="5987"/>
        <v>484</v>
      </c>
      <c r="AL361" s="12">
        <f t="shared" si="5987"/>
        <v>2995</v>
      </c>
      <c r="AM361" s="1">
        <f t="shared" si="5987"/>
        <v>4024</v>
      </c>
      <c r="AN361" s="12">
        <f t="shared" si="5987"/>
        <v>312</v>
      </c>
      <c r="AO361" s="1">
        <f t="shared" si="5987"/>
        <v>255</v>
      </c>
      <c r="AP361" s="12">
        <f t="shared" si="5987"/>
        <v>678</v>
      </c>
      <c r="AQ361" s="1">
        <f t="shared" si="5987"/>
        <v>949</v>
      </c>
      <c r="AR361" s="12">
        <f t="shared" si="5987"/>
        <v>2113</v>
      </c>
      <c r="AS361" s="1">
        <f t="shared" si="5987"/>
        <v>2392</v>
      </c>
      <c r="AT361" s="12">
        <f t="shared" si="5987"/>
        <v>1112</v>
      </c>
      <c r="AU361" s="1">
        <f t="shared" si="5987"/>
        <v>1565</v>
      </c>
      <c r="AV361" s="12">
        <f t="shared" si="5987"/>
        <v>1491</v>
      </c>
      <c r="AW361" s="1">
        <f t="shared" si="5987"/>
        <v>2401</v>
      </c>
      <c r="AX361" s="12">
        <f t="shared" si="5987"/>
        <v>273</v>
      </c>
      <c r="AY361" s="1">
        <f t="shared" si="5987"/>
        <v>358</v>
      </c>
      <c r="AZ361" s="12">
        <f t="shared" si="5987"/>
        <v>1794</v>
      </c>
      <c r="BA361" s="1">
        <f t="shared" si="5987"/>
        <v>1659</v>
      </c>
      <c r="BB361" s="12">
        <f t="shared" si="5987"/>
        <v>1114</v>
      </c>
      <c r="BC361" s="1">
        <f t="shared" si="5987"/>
        <v>793</v>
      </c>
      <c r="BD361" s="12">
        <f t="shared" si="5987"/>
        <v>4503</v>
      </c>
      <c r="BE361" s="1">
        <f t="shared" si="5987"/>
        <v>4008</v>
      </c>
      <c r="BF361" s="51">
        <f t="shared" si="5987"/>
        <v>22068</v>
      </c>
      <c r="BG361" s="47">
        <f t="shared" si="5987"/>
        <v>23259</v>
      </c>
      <c r="BI361" s="133" t="s">
        <v>30</v>
      </c>
      <c r="BJ361" s="125">
        <f>B361/B374</f>
        <v>6.1750621106830376E-2</v>
      </c>
      <c r="BK361" s="126">
        <f t="shared" ref="BK361" si="5988">C361/C374</f>
        <v>7.9005589194224499E-2</v>
      </c>
      <c r="BL361" s="127">
        <f t="shared" ref="BL361" si="5989">D361/D374</f>
        <v>6.9506726457399109E-2</v>
      </c>
      <c r="BM361" s="128">
        <f t="shared" ref="BM361" si="5990">E361/E374</f>
        <v>6.9586914333240921E-2</v>
      </c>
      <c r="BN361" s="125">
        <f t="shared" ref="BN361" si="5991">F361/F374</f>
        <v>5.9356966199505361E-2</v>
      </c>
      <c r="BO361" s="126">
        <f t="shared" ref="BO361" si="5992">G361/G374</f>
        <v>5.3538000748783225E-2</v>
      </c>
      <c r="BP361" s="127">
        <f t="shared" ref="BP361" si="5993">H361/H374</f>
        <v>7.5489186405767253E-2</v>
      </c>
      <c r="BQ361" s="128">
        <f t="shared" ref="BQ361" si="5994">I361/I374</f>
        <v>6.5789473684210523E-2</v>
      </c>
      <c r="BR361" s="125">
        <f t="shared" ref="BR361" si="5995">J361/J374</f>
        <v>8.2093381221139045E-2</v>
      </c>
      <c r="BS361" s="126">
        <f t="shared" ref="BS361" si="5996">K361/K374</f>
        <v>7.0428015564202334E-2</v>
      </c>
      <c r="BT361" s="127">
        <f t="shared" ref="BT361" si="5997">L361/L374</f>
        <v>9.0935931502804837E-2</v>
      </c>
      <c r="BU361" s="125">
        <f t="shared" ref="BU361" si="5998">M361/M374</f>
        <v>6.9101678183613027E-2</v>
      </c>
      <c r="BV361" s="129">
        <f t="shared" ref="BV361" si="5999">N361/N374</f>
        <v>7.3003575685339689E-2</v>
      </c>
      <c r="BW361" s="130">
        <f t="shared" ref="BW361" si="6000">O361/O374</f>
        <v>7.4709335789110168E-2</v>
      </c>
      <c r="BX361" s="125">
        <f t="shared" ref="BX361" si="6001">P361/P374</f>
        <v>8.2988089073019161E-2</v>
      </c>
      <c r="BY361" s="126">
        <f t="shared" ref="BY361" si="6002">Q361/Q374</f>
        <v>6.2781785392245271E-2</v>
      </c>
      <c r="BZ361" s="127">
        <f t="shared" ref="BZ361" si="6003">R361/R374</f>
        <v>7.8058563979141599E-2</v>
      </c>
      <c r="CA361" s="128">
        <f t="shared" ref="CA361" si="6004">S361/S374</f>
        <v>6.460491055261823E-2</v>
      </c>
      <c r="CB361" s="125">
        <f t="shared" ref="CB361" si="6005">T361/T374</f>
        <v>8.5337915234822453E-2</v>
      </c>
      <c r="CC361" s="126">
        <f t="shared" ref="CC361" si="6006">U361/U374</f>
        <v>6.4147627416520206E-2</v>
      </c>
      <c r="CD361" s="127">
        <f t="shared" ref="CD361" si="6007">V361/V374</f>
        <v>7.4015748031496062E-2</v>
      </c>
      <c r="CE361" s="128">
        <f t="shared" ref="CE361" si="6008">W361/W374</f>
        <v>6.817082997582595E-2</v>
      </c>
      <c r="CF361" s="125">
        <f t="shared" ref="CF361" si="6009">X361/X374</f>
        <v>7.0027283357152137E-2</v>
      </c>
      <c r="CG361" s="126">
        <f t="shared" ref="CG361" si="6010">Y361/Y374</f>
        <v>6.1043285238623748E-2</v>
      </c>
      <c r="CH361" s="127">
        <f t="shared" ref="CH361" si="6011">Z361/Z374</f>
        <v>7.4588866717126542E-2</v>
      </c>
      <c r="CI361" s="125">
        <f t="shared" ref="CI361" si="6012">AA361/AA374</f>
        <v>8.6688933088152509E-2</v>
      </c>
      <c r="CJ361" s="131">
        <f t="shared" ref="CJ361" si="6013">AB361/AB374</f>
        <v>7.2509065324457431E-2</v>
      </c>
      <c r="CK361" s="132">
        <f t="shared" ref="CK361" si="6014">AC361/AC374</f>
        <v>7.2091619823839326E-2</v>
      </c>
    </row>
    <row r="362" spans="1:89" ht="14.1" thickTop="1">
      <c r="A362" s="142" t="s">
        <v>31</v>
      </c>
      <c r="B362" s="199">
        <v>1794</v>
      </c>
      <c r="C362" s="193">
        <v>1353</v>
      </c>
      <c r="D362" s="194">
        <v>682</v>
      </c>
      <c r="E362" s="195">
        <v>466</v>
      </c>
      <c r="F362" s="192">
        <v>345</v>
      </c>
      <c r="G362" s="196">
        <v>167</v>
      </c>
      <c r="H362" s="194">
        <v>1589</v>
      </c>
      <c r="I362" s="195">
        <v>2187</v>
      </c>
      <c r="J362" s="192">
        <v>196</v>
      </c>
      <c r="K362" s="193">
        <v>139</v>
      </c>
      <c r="L362" s="194">
        <v>338</v>
      </c>
      <c r="M362" s="192">
        <v>573</v>
      </c>
      <c r="N362" s="197">
        <v>1083</v>
      </c>
      <c r="O362" s="200">
        <v>1128</v>
      </c>
      <c r="P362" s="192">
        <v>610</v>
      </c>
      <c r="Q362" s="193">
        <v>605</v>
      </c>
      <c r="R362" s="194">
        <v>975</v>
      </c>
      <c r="S362" s="195">
        <v>1079</v>
      </c>
      <c r="T362" s="192">
        <v>141</v>
      </c>
      <c r="U362" s="196">
        <v>103</v>
      </c>
      <c r="V362" s="194">
        <v>790</v>
      </c>
      <c r="W362" s="201">
        <v>873</v>
      </c>
      <c r="X362" s="192">
        <v>645</v>
      </c>
      <c r="Y362" s="196">
        <v>318</v>
      </c>
      <c r="Z362" s="194">
        <v>2344</v>
      </c>
      <c r="AA362" s="192">
        <v>2004</v>
      </c>
      <c r="AB362" s="168">
        <f t="shared" si="5795"/>
        <v>11532</v>
      </c>
      <c r="AC362" s="169">
        <f t="shared" si="5712"/>
        <v>10995</v>
      </c>
      <c r="BI362" s="142" t="s">
        <v>31</v>
      </c>
      <c r="BJ362" s="125">
        <f>B362/B374</f>
        <v>6.4595110358981744E-2</v>
      </c>
      <c r="BK362" s="126">
        <f t="shared" ref="BK362" si="6015">C362/C374</f>
        <v>7.8772706101537027E-2</v>
      </c>
      <c r="BL362" s="127">
        <f t="shared" ref="BL362" si="6016">D362/D374</f>
        <v>7.2816570574418107E-2</v>
      </c>
      <c r="BM362" s="128">
        <f t="shared" ref="BM362" si="6017">E362/E374</f>
        <v>6.4596617687829219E-2</v>
      </c>
      <c r="BN362" s="125">
        <f t="shared" ref="BN362" si="6018">F362/F374</f>
        <v>9.4806265457543282E-2</v>
      </c>
      <c r="BO362" s="126">
        <f t="shared" ref="BO362" si="6019">G362/G374</f>
        <v>6.252339947585174E-2</v>
      </c>
      <c r="BP362" s="127">
        <f t="shared" ref="BP362" si="6020">H362/H374</f>
        <v>8.1822863027806392E-2</v>
      </c>
      <c r="BQ362" s="128">
        <f t="shared" ref="BQ362" si="6021">I362/I374</f>
        <v>9.5285813872429417E-2</v>
      </c>
      <c r="BR362" s="125">
        <f t="shared" ref="BR362" si="6022">J362/J374</f>
        <v>0.10056439199589533</v>
      </c>
      <c r="BS362" s="126">
        <f t="shared" ref="BS362" si="6023">K362/K374</f>
        <v>5.4085603112840469E-2</v>
      </c>
      <c r="BT362" s="127">
        <f t="shared" ref="BT362" si="6024">L362/L374</f>
        <v>9.9793327428402717E-2</v>
      </c>
      <c r="BU362" s="125">
        <f t="shared" ref="BU362" si="6025">M362/M374</f>
        <v>7.0705824284304053E-2</v>
      </c>
      <c r="BV362" s="129">
        <f t="shared" ref="BV362" si="6026">N362/N374</f>
        <v>8.0676400476758045E-2</v>
      </c>
      <c r="BW362" s="130">
        <f t="shared" ref="BW362" si="6027">O362/O374</f>
        <v>6.4924599976977096E-2</v>
      </c>
      <c r="BX362" s="125">
        <f t="shared" ref="BX362" si="6028">P362/P374</f>
        <v>7.8974624546866906E-2</v>
      </c>
      <c r="BY362" s="126">
        <f t="shared" ref="BY362" si="6029">Q362/Q374</f>
        <v>6.8192064923354376E-2</v>
      </c>
      <c r="BZ362" s="127">
        <f t="shared" ref="BZ362" si="6030">R362/R374</f>
        <v>7.8219013237063775E-2</v>
      </c>
      <c r="CA362" s="128">
        <f t="shared" ref="CA362" si="6031">S362/S374</f>
        <v>7.8148765119142469E-2</v>
      </c>
      <c r="CB362" s="125">
        <f t="shared" ref="CB362" si="6032">T362/T374</f>
        <v>8.0756013745704472E-2</v>
      </c>
      <c r="CC362" s="126">
        <f t="shared" ref="CC362" si="6033">U362/U374</f>
        <v>4.5254833040421792E-2</v>
      </c>
      <c r="CD362" s="127">
        <f t="shared" ref="CD362" si="6034">V362/V374</f>
        <v>7.7755905511811024E-2</v>
      </c>
      <c r="CE362" s="128">
        <f t="shared" ref="CE362" si="6035">W362/W374</f>
        <v>7.0346494762288478E-2</v>
      </c>
      <c r="CF362" s="125">
        <f t="shared" ref="CF362" si="6036">X362/X374</f>
        <v>8.3798882681564241E-2</v>
      </c>
      <c r="CG362" s="126">
        <f t="shared" ref="CG362" si="6037">Y362/Y374</f>
        <v>5.8823529411764705E-2</v>
      </c>
      <c r="CH362" s="127">
        <f t="shared" ref="CH362" si="6038">Z362/Z374</f>
        <v>8.0644051469070388E-2</v>
      </c>
      <c r="CI362" s="125">
        <f t="shared" ref="CI362" si="6039">AA362/AA374</f>
        <v>7.5205464029721919E-2</v>
      </c>
      <c r="CJ362" s="131">
        <f t="shared" ref="CJ362" si="6040">AB362/AB374</f>
        <v>7.8015911673973051E-2</v>
      </c>
      <c r="CK362" s="132">
        <f t="shared" ref="CK362" si="6041">AC362/AC374</f>
        <v>7.4552987204957996E-2</v>
      </c>
    </row>
    <row r="363" spans="1:89">
      <c r="A363" s="133" t="s">
        <v>32</v>
      </c>
      <c r="B363" s="202">
        <v>1937</v>
      </c>
      <c r="C363" s="186">
        <v>1256</v>
      </c>
      <c r="D363" s="187">
        <v>710</v>
      </c>
      <c r="E363" s="188">
        <v>574</v>
      </c>
      <c r="F363" s="185">
        <v>283</v>
      </c>
      <c r="G363" s="189">
        <v>212</v>
      </c>
      <c r="H363" s="187">
        <v>1559</v>
      </c>
      <c r="I363" s="188">
        <v>1915</v>
      </c>
      <c r="J363" s="185">
        <v>184</v>
      </c>
      <c r="K363" s="186">
        <v>175</v>
      </c>
      <c r="L363" s="187">
        <v>383</v>
      </c>
      <c r="M363" s="185">
        <v>525</v>
      </c>
      <c r="N363" s="190">
        <v>1143</v>
      </c>
      <c r="O363" s="203">
        <v>1174</v>
      </c>
      <c r="P363" s="185">
        <v>709</v>
      </c>
      <c r="Q363" s="186">
        <v>718</v>
      </c>
      <c r="R363" s="187">
        <v>930</v>
      </c>
      <c r="S363" s="188">
        <v>1038</v>
      </c>
      <c r="T363" s="185">
        <v>152</v>
      </c>
      <c r="U363" s="189">
        <v>148</v>
      </c>
      <c r="V363" s="187">
        <v>833</v>
      </c>
      <c r="W363" s="204">
        <v>781</v>
      </c>
      <c r="X363" s="185">
        <v>624</v>
      </c>
      <c r="Y363" s="189">
        <v>360</v>
      </c>
      <c r="Z363" s="187">
        <v>2372</v>
      </c>
      <c r="AA363" s="185">
        <v>1937</v>
      </c>
      <c r="AB363" s="168">
        <f t="shared" si="5795"/>
        <v>11819</v>
      </c>
      <c r="AC363" s="169">
        <f t="shared" si="5712"/>
        <v>10813</v>
      </c>
      <c r="BI363" s="133" t="s">
        <v>32</v>
      </c>
      <c r="BJ363" s="125">
        <f>B363/B374</f>
        <v>6.9743995967306377E-2</v>
      </c>
      <c r="BK363" s="126">
        <f t="shared" ref="BK363" si="6042">C363/C374</f>
        <v>7.3125291103865855E-2</v>
      </c>
      <c r="BL363" s="127">
        <f t="shared" ref="BL363" si="6043">D363/D374</f>
        <v>7.5806107196241729E-2</v>
      </c>
      <c r="BM363" s="128">
        <f t="shared" ref="BM363" si="6044">E363/E374</f>
        <v>7.9567507624064324E-2</v>
      </c>
      <c r="BN363" s="125">
        <f t="shared" ref="BN363" si="6045">F363/F374</f>
        <v>7.7768617752129704E-2</v>
      </c>
      <c r="BO363" s="126">
        <f t="shared" ref="BO363" si="6046">G363/G374</f>
        <v>7.9371022089105209E-2</v>
      </c>
      <c r="BP363" s="127">
        <f t="shared" ref="BP363" si="6047">H363/H374</f>
        <v>8.0278063851699277E-2</v>
      </c>
      <c r="BQ363" s="128">
        <f t="shared" ref="BQ363" si="6048">I363/I374</f>
        <v>8.3434994771697454E-2</v>
      </c>
      <c r="BR363" s="125">
        <f t="shared" ref="BR363" si="6049">J363/J374</f>
        <v>9.44073884043099E-2</v>
      </c>
      <c r="BS363" s="126">
        <f t="shared" ref="BS363" si="6050">K363/K374</f>
        <v>6.8093385214007776E-2</v>
      </c>
      <c r="BT363" s="127">
        <f t="shared" ref="BT363" si="6051">L363/L374</f>
        <v>0.11307942131679953</v>
      </c>
      <c r="BU363" s="125">
        <f t="shared" ref="BU363" si="6052">M363/M374</f>
        <v>6.4782823297137221E-2</v>
      </c>
      <c r="BV363" s="129">
        <f t="shared" ref="BV363" si="6053">N363/N374</f>
        <v>8.5146007151370676E-2</v>
      </c>
      <c r="BW363" s="130">
        <f t="shared" ref="BW363" si="6054">O363/O374</f>
        <v>6.757223437320134E-2</v>
      </c>
      <c r="BX363" s="125">
        <f t="shared" ref="BX363" si="6055">P363/P374</f>
        <v>9.1791817711030552E-2</v>
      </c>
      <c r="BY363" s="126">
        <f t="shared" ref="BY363" si="6056">Q363/Q374</f>
        <v>8.0928764652840393E-2</v>
      </c>
      <c r="BZ363" s="127">
        <f t="shared" ref="BZ363" si="6057">R363/R374</f>
        <v>7.4608904933814682E-2</v>
      </c>
      <c r="CA363" s="128">
        <f t="shared" ref="CA363" si="6058">S363/S374</f>
        <v>7.5179256898674579E-2</v>
      </c>
      <c r="CB363" s="125">
        <f t="shared" ref="CB363" si="6059">T363/T374</f>
        <v>8.7056128293241691E-2</v>
      </c>
      <c r="CC363" s="126">
        <f t="shared" ref="CC363" si="6060">U363/U374</f>
        <v>6.5026362038664326E-2</v>
      </c>
      <c r="CD363" s="127">
        <f t="shared" ref="CD363" si="6061">V363/V374</f>
        <v>8.1988188976377954E-2</v>
      </c>
      <c r="CE363" s="128">
        <f t="shared" ref="CE363" si="6062">W363/W374</f>
        <v>6.2933118452860592E-2</v>
      </c>
      <c r="CF363" s="125">
        <f t="shared" ref="CF363" si="6063">X363/X374</f>
        <v>8.1070546966350521E-2</v>
      </c>
      <c r="CG363" s="126">
        <f t="shared" ref="CG363" si="6064">Y363/Y374</f>
        <v>6.6592674805771371E-2</v>
      </c>
      <c r="CH363" s="127">
        <f t="shared" ref="CH363" si="6065">Z363/Z374</f>
        <v>8.1607376315970551E-2</v>
      </c>
      <c r="CI363" s="125">
        <f t="shared" ref="CI363" si="6066">AA363/AA374</f>
        <v>7.2691109693398884E-2</v>
      </c>
      <c r="CJ363" s="131">
        <f t="shared" ref="CJ363" si="6067">AB363/AB374</f>
        <v>7.9957514748065159E-2</v>
      </c>
      <c r="CK363" s="132">
        <f t="shared" ref="CK363" si="6068">AC363/AC374</f>
        <v>7.3318913201201527E-2</v>
      </c>
    </row>
    <row r="364" spans="1:89">
      <c r="A364" s="142" t="s">
        <v>33</v>
      </c>
      <c r="B364" s="199">
        <v>1979</v>
      </c>
      <c r="C364" s="193">
        <v>1776</v>
      </c>
      <c r="D364" s="194">
        <v>698</v>
      </c>
      <c r="E364" s="195">
        <v>605</v>
      </c>
      <c r="F364" s="192">
        <v>305</v>
      </c>
      <c r="G364" s="196">
        <v>244</v>
      </c>
      <c r="H364" s="194">
        <v>1550</v>
      </c>
      <c r="I364" s="195">
        <v>2229</v>
      </c>
      <c r="J364" s="192">
        <v>170</v>
      </c>
      <c r="K364" s="193">
        <v>126</v>
      </c>
      <c r="L364" s="194">
        <v>367</v>
      </c>
      <c r="M364" s="192">
        <v>512</v>
      </c>
      <c r="N364" s="197">
        <v>1048</v>
      </c>
      <c r="O364" s="200">
        <v>1235</v>
      </c>
      <c r="P364" s="192">
        <v>577</v>
      </c>
      <c r="Q364" s="193">
        <v>723</v>
      </c>
      <c r="R364" s="194">
        <v>825</v>
      </c>
      <c r="S364" s="195">
        <v>1235</v>
      </c>
      <c r="T364" s="192">
        <v>144</v>
      </c>
      <c r="U364" s="196">
        <v>178</v>
      </c>
      <c r="V364" s="194">
        <v>830</v>
      </c>
      <c r="W364" s="201">
        <v>826</v>
      </c>
      <c r="X364" s="192">
        <v>576</v>
      </c>
      <c r="Y364" s="196">
        <v>363</v>
      </c>
      <c r="Z364" s="194">
        <v>2404</v>
      </c>
      <c r="AA364" s="192">
        <v>2090</v>
      </c>
      <c r="AB364" s="168">
        <f t="shared" si="5795"/>
        <v>11473</v>
      </c>
      <c r="AC364" s="169">
        <f t="shared" si="5712"/>
        <v>12142</v>
      </c>
      <c r="BI364" s="142" t="s">
        <v>33</v>
      </c>
      <c r="BJ364" s="125">
        <f>B364/B374</f>
        <v>7.1256256076045077E-2</v>
      </c>
      <c r="BK364" s="126">
        <f t="shared" ref="BK364" si="6069">C364/C374</f>
        <v>0.10340009315323707</v>
      </c>
      <c r="BL364" s="127">
        <f t="shared" ref="BL364" si="6070">D364/D374</f>
        <v>7.4524877215460181E-2</v>
      </c>
      <c r="BM364" s="128">
        <f t="shared" ref="BM364" si="6071">E364/E374</f>
        <v>8.3864707513168837E-2</v>
      </c>
      <c r="BN364" s="125">
        <f t="shared" ref="BN364" si="6072">F364/F374</f>
        <v>8.3814234679857103E-2</v>
      </c>
      <c r="BO364" s="126">
        <f t="shared" ref="BO364" si="6073">G364/G374</f>
        <v>9.1351553725196558E-2</v>
      </c>
      <c r="BP364" s="127">
        <f t="shared" ref="BP364" si="6074">H364/H374</f>
        <v>7.9814624098867151E-2</v>
      </c>
      <c r="BQ364" s="128">
        <f t="shared" ref="BQ364" si="6075">I364/I374</f>
        <v>9.7115719762983624E-2</v>
      </c>
      <c r="BR364" s="125">
        <f t="shared" ref="BR364" si="6076">J364/J374</f>
        <v>8.7224217547460237E-2</v>
      </c>
      <c r="BS364" s="126">
        <f t="shared" ref="BS364" si="6077">K364/K374</f>
        <v>4.9027237354085602E-2</v>
      </c>
      <c r="BT364" s="127">
        <f t="shared" ref="BT364" si="6078">L364/L374</f>
        <v>0.10835547682314733</v>
      </c>
      <c r="BU364" s="125">
        <f t="shared" ref="BU364" si="6079">M364/M374</f>
        <v>6.3178677196446195E-2</v>
      </c>
      <c r="BV364" s="129">
        <f t="shared" ref="BV364" si="6080">N364/N374</f>
        <v>7.8069129916567337E-2</v>
      </c>
      <c r="BW364" s="130">
        <f t="shared" ref="BW364" si="6081">O364/O374</f>
        <v>7.1083227811672617E-2</v>
      </c>
      <c r="BX364" s="125">
        <f t="shared" ref="BX364" si="6082">P364/P374</f>
        <v>7.4702226825479029E-2</v>
      </c>
      <c r="BY364" s="126">
        <f t="shared" ref="BY364" si="6083">Q364/Q374</f>
        <v>8.1492335437330934E-2</v>
      </c>
      <c r="BZ364" s="127">
        <f t="shared" ref="BZ364" si="6084">R364/R374</f>
        <v>6.6185318892900122E-2</v>
      </c>
      <c r="CA364" s="128">
        <f t="shared" ref="CA364" si="6085">S364/S374</f>
        <v>8.9447381762873909E-2</v>
      </c>
      <c r="CB364" s="125">
        <f t="shared" ref="CB364" si="6086">T364/T374</f>
        <v>8.247422680412371E-2</v>
      </c>
      <c r="CC364" s="126">
        <f t="shared" ref="CC364" si="6087">U364/U374</f>
        <v>7.8207381370826015E-2</v>
      </c>
      <c r="CD364" s="127">
        <f t="shared" ref="CD364" si="6088">V364/V374</f>
        <v>8.1692913385826765E-2</v>
      </c>
      <c r="CE364" s="128">
        <f t="shared" ref="CE364" si="6089">W364/W374</f>
        <v>6.6559226430298143E-2</v>
      </c>
      <c r="CF364" s="125">
        <f t="shared" ref="CF364" si="6090">X364/X374</f>
        <v>7.483435104586203E-2</v>
      </c>
      <c r="CG364" s="126">
        <f t="shared" ref="CG364" si="6091">Y364/Y374</f>
        <v>6.7147613762486125E-2</v>
      </c>
      <c r="CH364" s="127">
        <f t="shared" ref="CH364" si="6092">Z364/Z374</f>
        <v>8.2708318998142155E-2</v>
      </c>
      <c r="CI364" s="125">
        <f t="shared" ref="CI364" si="6093">AA364/AA374</f>
        <v>7.8432844222614179E-2</v>
      </c>
      <c r="CJ364" s="131">
        <f t="shared" ref="CJ364" si="6094">AB364/AB374</f>
        <v>7.761676679114575E-2</v>
      </c>
      <c r="CK364" s="132">
        <f t="shared" ref="CK364" si="6095">AC364/AC374</f>
        <v>8.2330365679181436E-2</v>
      </c>
    </row>
    <row r="365" spans="1:89">
      <c r="A365" s="133" t="s">
        <v>34</v>
      </c>
      <c r="B365" s="202">
        <v>1898</v>
      </c>
      <c r="C365" s="186">
        <v>1478</v>
      </c>
      <c r="D365" s="187">
        <v>548</v>
      </c>
      <c r="E365" s="188">
        <v>512</v>
      </c>
      <c r="F365" s="185">
        <v>255</v>
      </c>
      <c r="G365" s="189">
        <v>240</v>
      </c>
      <c r="H365" s="187">
        <v>1445</v>
      </c>
      <c r="I365" s="188">
        <v>1795</v>
      </c>
      <c r="J365" s="185">
        <v>142</v>
      </c>
      <c r="K365" s="186">
        <v>129</v>
      </c>
      <c r="L365" s="187">
        <v>311</v>
      </c>
      <c r="M365" s="185">
        <v>437</v>
      </c>
      <c r="N365" s="190">
        <v>1065</v>
      </c>
      <c r="O365" s="203">
        <v>1157</v>
      </c>
      <c r="P365" s="185">
        <v>535</v>
      </c>
      <c r="Q365" s="186">
        <v>842</v>
      </c>
      <c r="R365" s="187">
        <v>666</v>
      </c>
      <c r="S365" s="188">
        <v>1166</v>
      </c>
      <c r="T365" s="185">
        <v>129</v>
      </c>
      <c r="U365" s="189">
        <v>180</v>
      </c>
      <c r="V365" s="187">
        <v>964</v>
      </c>
      <c r="W365" s="204">
        <v>833</v>
      </c>
      <c r="X365" s="185">
        <v>538</v>
      </c>
      <c r="Y365" s="189">
        <v>430</v>
      </c>
      <c r="Z365" s="187">
        <v>2099</v>
      </c>
      <c r="AA365" s="185">
        <v>1918</v>
      </c>
      <c r="AB365" s="168">
        <f t="shared" si="5795"/>
        <v>10595</v>
      </c>
      <c r="AC365" s="169">
        <f t="shared" si="5712"/>
        <v>11117</v>
      </c>
      <c r="BI365" s="133" t="s">
        <v>34</v>
      </c>
      <c r="BJ365" s="125">
        <f>B365/B374</f>
        <v>6.83397544377633E-2</v>
      </c>
      <c r="BK365" s="126">
        <f t="shared" ref="BK365" si="6096">C365/C374</f>
        <v>8.6050302748020488E-2</v>
      </c>
      <c r="BL365" s="127">
        <f t="shared" ref="BL365" si="6097">D365/D374</f>
        <v>5.8509502455690796E-2</v>
      </c>
      <c r="BM365" s="128">
        <f t="shared" ref="BM365" si="6098">E365/E374</f>
        <v>7.0973107845855282E-2</v>
      </c>
      <c r="BN365" s="125">
        <f t="shared" ref="BN365" si="6099">F365/F374</f>
        <v>7.0074196207749379E-2</v>
      </c>
      <c r="BO365" s="126">
        <f t="shared" ref="BO365" si="6100">G365/G374</f>
        <v>8.9853987270685137E-2</v>
      </c>
      <c r="BP365" s="127">
        <f t="shared" ref="BP365" si="6101">H365/H374</f>
        <v>7.4407826982492278E-2</v>
      </c>
      <c r="BQ365" s="128">
        <f t="shared" ref="BQ365" si="6102">I365/I374</f>
        <v>7.8206692227256888E-2</v>
      </c>
      <c r="BR365" s="125">
        <f t="shared" ref="BR365" si="6103">J365/J374</f>
        <v>7.2857875833760896E-2</v>
      </c>
      <c r="BS365" s="126">
        <f t="shared" ref="BS365" si="6104">K365/K374</f>
        <v>5.0194552529182881E-2</v>
      </c>
      <c r="BT365" s="127">
        <f t="shared" ref="BT365" si="6105">L365/L374</f>
        <v>9.1821671095364626E-2</v>
      </c>
      <c r="BU365" s="125">
        <f t="shared" ref="BU365" si="6106">M365/M374</f>
        <v>5.3923988153998029E-2</v>
      </c>
      <c r="BV365" s="129">
        <f t="shared" ref="BV365" si="6107">N365/N374</f>
        <v>7.9335518474374256E-2</v>
      </c>
      <c r="BW365" s="130">
        <f t="shared" ref="BW365" si="6108">O365/O374</f>
        <v>6.6593760791988033E-2</v>
      </c>
      <c r="BX365" s="125">
        <f t="shared" ref="BX365" si="6109">P365/P374</f>
        <v>6.926462972553081E-2</v>
      </c>
      <c r="BY365" s="126">
        <f t="shared" ref="BY365" si="6110">Q365/Q374</f>
        <v>9.4905320108205585E-2</v>
      </c>
      <c r="BZ365" s="127">
        <f t="shared" ref="BZ365" si="6111">R365/R374</f>
        <v>5.3429602888086646E-2</v>
      </c>
      <c r="CA365" s="128">
        <f t="shared" ref="CA365" si="6112">S365/S374</f>
        <v>8.4449916708915773E-2</v>
      </c>
      <c r="CB365" s="125">
        <f t="shared" ref="CB365" si="6113">T365/T374</f>
        <v>7.3883161512027493E-2</v>
      </c>
      <c r="CC365" s="126">
        <f t="shared" ref="CC365" si="6114">U365/U374</f>
        <v>7.9086115992970121E-2</v>
      </c>
      <c r="CD365" s="127">
        <f t="shared" ref="CD365" si="6115">V365/V374</f>
        <v>9.4881889763779523E-2</v>
      </c>
      <c r="CE365" s="128">
        <f t="shared" ref="CE365" si="6116">W365/W374</f>
        <v>6.7123287671232879E-2</v>
      </c>
      <c r="CF365" s="125">
        <f t="shared" ref="CF365" si="6117">X365/X374</f>
        <v>6.9897362608808633E-2</v>
      </c>
      <c r="CG365" s="126">
        <f t="shared" ref="CG365" si="6118">Y365/Y374</f>
        <v>7.9541250462449128E-2</v>
      </c>
      <c r="CH365" s="127">
        <f t="shared" ref="CH365" si="6119">Z365/Z374</f>
        <v>7.2214959058694003E-2</v>
      </c>
      <c r="CI365" s="125">
        <f t="shared" ref="CI365" si="6120">AA365/AA374</f>
        <v>7.1978083836829659E-2</v>
      </c>
      <c r="CJ365" s="131">
        <f t="shared" ref="CJ365" si="6121">AB365/AB374</f>
        <v>7.1676949721275099E-2</v>
      </c>
      <c r="CK365" s="132">
        <f t="shared" ref="CK365" si="6122">AC365/AC374</f>
        <v>7.5380223625058487E-2</v>
      </c>
    </row>
    <row r="366" spans="1:89">
      <c r="A366" s="142" t="s">
        <v>35</v>
      </c>
      <c r="B366" s="199">
        <v>2023</v>
      </c>
      <c r="C366" s="193">
        <v>1305</v>
      </c>
      <c r="D366" s="194">
        <v>441</v>
      </c>
      <c r="E366" s="195">
        <v>565</v>
      </c>
      <c r="F366" s="192">
        <v>185</v>
      </c>
      <c r="G366" s="196">
        <v>206</v>
      </c>
      <c r="H366" s="194">
        <v>1134</v>
      </c>
      <c r="I366" s="195">
        <v>1605</v>
      </c>
      <c r="J366" s="192">
        <v>145</v>
      </c>
      <c r="K366" s="193">
        <v>117</v>
      </c>
      <c r="L366" s="194">
        <v>281</v>
      </c>
      <c r="M366" s="192">
        <v>314</v>
      </c>
      <c r="N366" s="197">
        <v>929</v>
      </c>
      <c r="O366" s="200">
        <v>1255</v>
      </c>
      <c r="P366" s="192">
        <v>392</v>
      </c>
      <c r="Q366" s="193">
        <v>867</v>
      </c>
      <c r="R366" s="194">
        <v>599</v>
      </c>
      <c r="S366" s="195">
        <v>1201</v>
      </c>
      <c r="T366" s="192">
        <v>94</v>
      </c>
      <c r="U366" s="196">
        <v>144</v>
      </c>
      <c r="V366" s="194">
        <v>1095</v>
      </c>
      <c r="W366" s="201">
        <v>600</v>
      </c>
      <c r="X366" s="192">
        <v>505</v>
      </c>
      <c r="Y366" s="196">
        <v>420</v>
      </c>
      <c r="Z366" s="194">
        <v>1608</v>
      </c>
      <c r="AA366" s="192">
        <v>1823</v>
      </c>
      <c r="AB366" s="168">
        <f t="shared" si="5795"/>
        <v>9431</v>
      </c>
      <c r="AC366" s="169">
        <f t="shared" si="5712"/>
        <v>10422</v>
      </c>
      <c r="BI366" s="142" t="s">
        <v>35</v>
      </c>
      <c r="BJ366" s="125">
        <f>B366/B374</f>
        <v>7.2840528570914193E-2</v>
      </c>
      <c r="BK366" s="126">
        <f t="shared" ref="BK366" si="6123">C366/C374</f>
        <v>7.5978108989287377E-2</v>
      </c>
      <c r="BL366" s="127">
        <f t="shared" ref="BL366" si="6124">D366/D374</f>
        <v>4.708520179372197E-2</v>
      </c>
      <c r="BM366" s="128">
        <f t="shared" ref="BM366" si="6125">E366/E374</f>
        <v>7.8319933462711391E-2</v>
      </c>
      <c r="BN366" s="125">
        <f t="shared" ref="BN366" si="6126">F366/F374</f>
        <v>5.0838142346798572E-2</v>
      </c>
      <c r="BO366" s="126">
        <f t="shared" ref="BO366" si="6127">G366/G374</f>
        <v>7.7124672407338071E-2</v>
      </c>
      <c r="BP366" s="127">
        <f t="shared" ref="BP366" si="6128">H366/H374</f>
        <v>5.8393408856848607E-2</v>
      </c>
      <c r="BQ366" s="128">
        <f t="shared" ref="BQ366" si="6129">I366/I374</f>
        <v>6.9928546531892649E-2</v>
      </c>
      <c r="BR366" s="125">
        <f t="shared" ref="BR366" si="6130">J366/J374</f>
        <v>7.4397126731657257E-2</v>
      </c>
      <c r="BS366" s="126">
        <f t="shared" ref="BS366" si="6131">K366/K374</f>
        <v>4.5525291828793772E-2</v>
      </c>
      <c r="BT366" s="127">
        <f t="shared" ref="BT366" si="6132">L366/L374</f>
        <v>8.296427516976676E-2</v>
      </c>
      <c r="BU366" s="125">
        <f t="shared" ref="BU366" si="6133">M366/M374</f>
        <v>3.8746298124383023E-2</v>
      </c>
      <c r="BV366" s="129">
        <f t="shared" ref="BV366" si="6134">N366/N374</f>
        <v>6.9204410011918946E-2</v>
      </c>
      <c r="BW366" s="130">
        <f t="shared" ref="BW366" si="6135">O366/O374</f>
        <v>7.2234373201335328E-2</v>
      </c>
      <c r="BX366" s="125">
        <f t="shared" ref="BX366" si="6136">P366/P374</f>
        <v>5.0750906266183324E-2</v>
      </c>
      <c r="BY366" s="126">
        <f t="shared" ref="BY366" si="6137">Q366/Q374</f>
        <v>9.772317403065825E-2</v>
      </c>
      <c r="BZ366" s="127">
        <f t="shared" ref="BZ366" si="6138">R366/R374</f>
        <v>4.8054552747693539E-2</v>
      </c>
      <c r="CA366" s="128">
        <f t="shared" ref="CA366" si="6139">S366/S374</f>
        <v>8.6984862750778588E-2</v>
      </c>
      <c r="CB366" s="125">
        <f t="shared" ref="CB366" si="6140">T366/T374</f>
        <v>5.3837342497136315E-2</v>
      </c>
      <c r="CC366" s="126">
        <f t="shared" ref="CC366" si="6141">U366/U374</f>
        <v>6.32688927943761E-2</v>
      </c>
      <c r="CD366" s="127">
        <f t="shared" ref="CD366" si="6142">V366/V374</f>
        <v>0.10777559055118111</v>
      </c>
      <c r="CE366" s="128">
        <f t="shared" ref="CE366" si="6143">W366/W374</f>
        <v>4.8348106365834004E-2</v>
      </c>
      <c r="CF366" s="125">
        <f t="shared" ref="CF366" si="6144">X366/X374</f>
        <v>6.5609977913472783E-2</v>
      </c>
      <c r="CG366" s="126">
        <f t="shared" ref="CG366" si="6145">Y366/Y374</f>
        <v>7.7691453940066588E-2</v>
      </c>
      <c r="CH366" s="127">
        <f t="shared" ref="CH366" si="6146">Z366/Z374</f>
        <v>5.5322369779123373E-2</v>
      </c>
      <c r="CI366" s="125">
        <f t="shared" ref="CI366" si="6147">AA366/AA374</f>
        <v>6.8412954553983565E-2</v>
      </c>
      <c r="CJ366" s="131">
        <f t="shared" ref="CJ366" si="6148">AB366/AB374</f>
        <v>6.3802294744817883E-2</v>
      </c>
      <c r="CK366" s="132">
        <f t="shared" ref="CK366" si="6149">AC366/AC374</f>
        <v>7.0667688281043403E-2</v>
      </c>
    </row>
    <row r="367" spans="1:89">
      <c r="A367" s="133" t="s">
        <v>36</v>
      </c>
      <c r="B367" s="202">
        <v>1771</v>
      </c>
      <c r="C367" s="186">
        <v>1028</v>
      </c>
      <c r="D367" s="187">
        <v>423</v>
      </c>
      <c r="E367" s="188">
        <v>413</v>
      </c>
      <c r="F367" s="185">
        <v>156</v>
      </c>
      <c r="G367" s="189">
        <v>171</v>
      </c>
      <c r="H367" s="187">
        <v>1184</v>
      </c>
      <c r="I367" s="188">
        <v>1207</v>
      </c>
      <c r="J367" s="185">
        <v>130</v>
      </c>
      <c r="K367" s="186">
        <v>58</v>
      </c>
      <c r="L367" s="187">
        <v>250</v>
      </c>
      <c r="M367" s="185">
        <v>291</v>
      </c>
      <c r="N367" s="190">
        <v>815</v>
      </c>
      <c r="O367" s="203">
        <v>847</v>
      </c>
      <c r="P367" s="185">
        <v>327</v>
      </c>
      <c r="Q367" s="186">
        <v>794</v>
      </c>
      <c r="R367" s="187">
        <v>467</v>
      </c>
      <c r="S367" s="188">
        <v>1086</v>
      </c>
      <c r="T367" s="185">
        <v>75</v>
      </c>
      <c r="U367" s="189">
        <v>163</v>
      </c>
      <c r="V367" s="187">
        <v>955</v>
      </c>
      <c r="W367" s="204">
        <v>500</v>
      </c>
      <c r="X367" s="185">
        <v>385</v>
      </c>
      <c r="Y367" s="189">
        <v>387</v>
      </c>
      <c r="Z367" s="187">
        <v>1272</v>
      </c>
      <c r="AA367" s="185">
        <v>1516</v>
      </c>
      <c r="AB367" s="168">
        <f t="shared" si="5795"/>
        <v>8210</v>
      </c>
      <c r="AC367" s="169">
        <f t="shared" si="5712"/>
        <v>8461</v>
      </c>
      <c r="BI367" s="133" t="s">
        <v>36</v>
      </c>
      <c r="BJ367" s="125">
        <f>B367/B374</f>
        <v>6.3766967918481979E-2</v>
      </c>
      <c r="BK367" s="126">
        <f t="shared" ref="BK367" si="6150">C367/C374</f>
        <v>5.9850954820680022E-2</v>
      </c>
      <c r="BL367" s="127">
        <f t="shared" ref="BL367" si="6151">D367/D374</f>
        <v>4.5163356822549648E-2</v>
      </c>
      <c r="BM367" s="128">
        <f t="shared" ref="BM367" si="6152">E367/E374</f>
        <v>5.724979207097311E-2</v>
      </c>
      <c r="BN367" s="125">
        <f t="shared" ref="BN367" si="6153">F367/F374</f>
        <v>4.2868920032976092E-2</v>
      </c>
      <c r="BO367" s="126">
        <f t="shared" ref="BO367" si="6154">G367/G374</f>
        <v>6.4020965930363161E-2</v>
      </c>
      <c r="BP367" s="127">
        <f t="shared" ref="BP367" si="6155">H367/H374</f>
        <v>6.096807415036045E-2</v>
      </c>
      <c r="BQ367" s="128">
        <f t="shared" ref="BQ367" si="6156">I367/I374</f>
        <v>5.2588009759498081E-2</v>
      </c>
      <c r="BR367" s="125">
        <f t="shared" ref="BR367" si="6157">J367/J374</f>
        <v>6.6700872242175469E-2</v>
      </c>
      <c r="BS367" s="126">
        <f t="shared" ref="BS367" si="6158">K367/K374</f>
        <v>2.2568093385214007E-2</v>
      </c>
      <c r="BT367" s="127">
        <f t="shared" ref="BT367" si="6159">L367/L374</f>
        <v>7.3811632713315617E-2</v>
      </c>
      <c r="BU367" s="125">
        <f t="shared" ref="BU367" si="6160">M367/M374</f>
        <v>3.5908193484698911E-2</v>
      </c>
      <c r="BV367" s="129">
        <f t="shared" ref="BV367" si="6161">N367/N374</f>
        <v>6.0712157330154948E-2</v>
      </c>
      <c r="BW367" s="130">
        <f t="shared" ref="BW367" si="6162">O367/O374</f>
        <v>4.8751007252215955E-2</v>
      </c>
      <c r="BX367" s="125">
        <f t="shared" ref="BX367" si="6163">P367/P374</f>
        <v>4.2335577421025374E-2</v>
      </c>
      <c r="BY367" s="126">
        <f t="shared" ref="BY367" si="6164">Q367/Q374</f>
        <v>8.949504057709648E-2</v>
      </c>
      <c r="BZ367" s="127">
        <f t="shared" ref="BZ367" si="6165">R367/R374</f>
        <v>3.7464901724829525E-2</v>
      </c>
      <c r="CA367" s="128">
        <f t="shared" ref="CA367" si="6166">S367/S374</f>
        <v>7.8655754327515023E-2</v>
      </c>
      <c r="CB367" s="125">
        <f t="shared" ref="CB367" si="6167">T367/T374</f>
        <v>4.29553264604811E-2</v>
      </c>
      <c r="CC367" s="126">
        <f t="shared" ref="CC367" si="6168">U367/U374</f>
        <v>7.1616871704745164E-2</v>
      </c>
      <c r="CD367" s="127">
        <f t="shared" ref="CD367" si="6169">V367/V374</f>
        <v>9.3996062992125984E-2</v>
      </c>
      <c r="CE367" s="128">
        <f t="shared" ref="CE367" si="6170">W367/W374</f>
        <v>4.0290088638195005E-2</v>
      </c>
      <c r="CF367" s="125">
        <f t="shared" ref="CF367" si="6171">X367/X374</f>
        <v>5.0019488112251528E-2</v>
      </c>
      <c r="CG367" s="126">
        <f t="shared" ref="CG367" si="6172">Y367/Y374</f>
        <v>7.1587125416204211E-2</v>
      </c>
      <c r="CH367" s="127">
        <f t="shared" ref="CH367" si="6173">Z367/Z374</f>
        <v>4.3762471616321477E-2</v>
      </c>
      <c r="CI367" s="125">
        <f t="shared" ref="CI367" si="6174">AA367/AA374</f>
        <v>5.6891957818891434E-2</v>
      </c>
      <c r="CJ367" s="131">
        <f t="shared" ref="CJ367" si="6175">AB367/AB374</f>
        <v>5.554202522054446E-2</v>
      </c>
      <c r="CK367" s="132">
        <f t="shared" ref="CK367" si="6176">AC367/AC374</f>
        <v>5.7370879921887184E-2</v>
      </c>
    </row>
    <row r="368" spans="1:89">
      <c r="A368" s="142" t="s">
        <v>37</v>
      </c>
      <c r="B368" s="199">
        <v>194</v>
      </c>
      <c r="C368" s="193">
        <v>1</v>
      </c>
      <c r="D368" s="194">
        <v>97</v>
      </c>
      <c r="E368" s="195">
        <v>130</v>
      </c>
      <c r="F368" s="192">
        <v>65</v>
      </c>
      <c r="G368" s="196">
        <v>65</v>
      </c>
      <c r="H368" s="194">
        <v>765</v>
      </c>
      <c r="I368" s="195">
        <v>972</v>
      </c>
      <c r="J368" s="192">
        <v>112</v>
      </c>
      <c r="K368" s="193">
        <v>74</v>
      </c>
      <c r="L368" s="194">
        <v>153</v>
      </c>
      <c r="M368" s="192">
        <v>209</v>
      </c>
      <c r="N368" s="197">
        <v>579</v>
      </c>
      <c r="O368" s="200">
        <v>654</v>
      </c>
      <c r="P368" s="192">
        <v>193</v>
      </c>
      <c r="Q368" s="193">
        <v>669</v>
      </c>
      <c r="R368" s="194">
        <v>338</v>
      </c>
      <c r="S368" s="195">
        <v>878</v>
      </c>
      <c r="T368" s="192">
        <v>96</v>
      </c>
      <c r="U368" s="196">
        <v>143</v>
      </c>
      <c r="V368" s="194">
        <v>1031</v>
      </c>
      <c r="W368" s="201">
        <v>381</v>
      </c>
      <c r="X368" s="192">
        <v>321</v>
      </c>
      <c r="Y368" s="196">
        <v>325</v>
      </c>
      <c r="Z368" s="194">
        <v>961</v>
      </c>
      <c r="AA368" s="192">
        <v>1250</v>
      </c>
      <c r="AB368" s="168">
        <f t="shared" si="5795"/>
        <v>4905</v>
      </c>
      <c r="AC368" s="169">
        <f t="shared" si="5712"/>
        <v>5751</v>
      </c>
      <c r="BI368" s="142" t="s">
        <v>37</v>
      </c>
      <c r="BJ368" s="125">
        <f>B368/B374</f>
        <v>6.9852014546502002E-3</v>
      </c>
      <c r="BK368" s="126">
        <f t="shared" ref="BK368" si="6177">C368/C374</f>
        <v>5.8220773171867724E-5</v>
      </c>
      <c r="BL368" s="127">
        <f t="shared" ref="BL368" si="6178">D368/D374</f>
        <v>1.0356609011317531E-2</v>
      </c>
      <c r="BM368" s="128">
        <f t="shared" ref="BM368" si="6179">E368/E374</f>
        <v>1.8020515663986693E-2</v>
      </c>
      <c r="BN368" s="125">
        <f t="shared" ref="BN368" si="6180">F368/F374</f>
        <v>1.7862050013740038E-2</v>
      </c>
      <c r="BO368" s="126">
        <f t="shared" ref="BO368" si="6181">G368/G374</f>
        <v>2.4335454885810556E-2</v>
      </c>
      <c r="BP368" s="127">
        <f t="shared" ref="BP368" si="6182">H368/H374</f>
        <v>3.9392378990731204E-2</v>
      </c>
      <c r="BQ368" s="128">
        <f t="shared" ref="BQ368" si="6183">I368/I374</f>
        <v>4.2349250609968629E-2</v>
      </c>
      <c r="BR368" s="125">
        <f t="shared" ref="BR368" si="6184">J368/J374</f>
        <v>5.7465366854797334E-2</v>
      </c>
      <c r="BS368" s="126">
        <f t="shared" ref="BS368" si="6185">K368/K374</f>
        <v>2.8793774319066146E-2</v>
      </c>
      <c r="BT368" s="127">
        <f t="shared" ref="BT368" si="6186">L368/L374</f>
        <v>4.5172719220549155E-2</v>
      </c>
      <c r="BU368" s="125">
        <f t="shared" ref="BU368" si="6187">M368/M374</f>
        <v>2.5789733464955576E-2</v>
      </c>
      <c r="BV368" s="129">
        <f t="shared" ref="BV368" si="6188">N368/N374</f>
        <v>4.313170441001192E-2</v>
      </c>
      <c r="BW368" s="130">
        <f t="shared" ref="BW368" si="6189">O368/O374</f>
        <v>3.7642454241970762E-2</v>
      </c>
      <c r="BX368" s="125">
        <f t="shared" ref="BX368" si="6190">P368/P374</f>
        <v>2.4987053340238218E-2</v>
      </c>
      <c r="BY368" s="126">
        <f t="shared" ref="BY368" si="6191">Q368/Q374</f>
        <v>7.5405770964833183E-2</v>
      </c>
      <c r="BZ368" s="127">
        <f t="shared" ref="BZ368" si="6192">R368/R374</f>
        <v>2.7115924588848775E-2</v>
      </c>
      <c r="CA368" s="128">
        <f t="shared" ref="CA368" si="6193">S368/S374</f>
        <v>6.3590932135873107E-2</v>
      </c>
      <c r="CB368" s="125">
        <f t="shared" ref="CB368" si="6194">T368/T374</f>
        <v>5.4982817869415807E-2</v>
      </c>
      <c r="CC368" s="126">
        <f t="shared" ref="CC368" si="6195">U368/U374</f>
        <v>6.2829525483304047E-2</v>
      </c>
      <c r="CD368" s="127">
        <f t="shared" ref="CD368" si="6196">V368/V374</f>
        <v>0.10147637795275591</v>
      </c>
      <c r="CE368" s="128">
        <f t="shared" ref="CE368" si="6197">W368/W374</f>
        <v>3.0701047542304592E-2</v>
      </c>
      <c r="CF368" s="125">
        <f t="shared" ref="CF368" si="6198">X368/X374</f>
        <v>4.1704560218266858E-2</v>
      </c>
      <c r="CG368" s="126">
        <f t="shared" ref="CG368" si="6199">Y368/Y374</f>
        <v>6.0118386977432485E-2</v>
      </c>
      <c r="CH368" s="127">
        <f t="shared" ref="CH368" si="6200">Z368/Z374</f>
        <v>3.3062684923966149E-2</v>
      </c>
      <c r="CI368" s="125">
        <f t="shared" ref="CI368" si="6201">AA368/AA374</f>
        <v>4.6909595826922355E-2</v>
      </c>
      <c r="CJ368" s="131">
        <f t="shared" ref="CJ368" si="6202">AB368/AB374</f>
        <v>3.3183146614710182E-2</v>
      </c>
      <c r="CK368" s="132">
        <f t="shared" ref="CK368" si="6203">AC368/AC374</f>
        <v>3.8995382393425503E-2</v>
      </c>
    </row>
    <row r="369" spans="1:89">
      <c r="A369" s="133" t="s">
        <v>38</v>
      </c>
      <c r="B369" s="202">
        <v>0</v>
      </c>
      <c r="C369" s="186">
        <v>1394</v>
      </c>
      <c r="D369" s="187">
        <v>0</v>
      </c>
      <c r="E369" s="188">
        <v>535</v>
      </c>
      <c r="F369" s="185">
        <v>2</v>
      </c>
      <c r="G369" s="189">
        <v>162</v>
      </c>
      <c r="H369" s="187">
        <v>11</v>
      </c>
      <c r="I369" s="188">
        <v>812</v>
      </c>
      <c r="J369" s="185">
        <v>13</v>
      </c>
      <c r="K369" s="186">
        <v>63</v>
      </c>
      <c r="L369" s="187">
        <v>41</v>
      </c>
      <c r="M369" s="185">
        <v>30</v>
      </c>
      <c r="N369" s="190">
        <v>53</v>
      </c>
      <c r="O369" s="203">
        <v>152</v>
      </c>
      <c r="P369" s="185">
        <v>70</v>
      </c>
      <c r="Q369" s="186">
        <v>98</v>
      </c>
      <c r="R369" s="187">
        <v>50</v>
      </c>
      <c r="S369" s="188">
        <v>68</v>
      </c>
      <c r="T369" s="185">
        <v>12</v>
      </c>
      <c r="U369" s="189">
        <v>2</v>
      </c>
      <c r="V369" s="187">
        <v>44</v>
      </c>
      <c r="W369" s="204">
        <v>36</v>
      </c>
      <c r="X369" s="185">
        <v>65</v>
      </c>
      <c r="Y369" s="189">
        <v>38</v>
      </c>
      <c r="Z369" s="187">
        <v>71</v>
      </c>
      <c r="AA369" s="185">
        <v>400</v>
      </c>
      <c r="AB369" s="168">
        <f t="shared" si="5795"/>
        <v>432</v>
      </c>
      <c r="AC369" s="169">
        <f t="shared" si="5712"/>
        <v>3790</v>
      </c>
      <c r="BI369" s="133" t="s">
        <v>38</v>
      </c>
      <c r="BJ369" s="125">
        <f>B369/B374</f>
        <v>0</v>
      </c>
      <c r="BK369" s="126">
        <f t="shared" ref="BK369" si="6204">C369/C374</f>
        <v>8.1159757801583604E-2</v>
      </c>
      <c r="BL369" s="127">
        <f t="shared" ref="BL369" si="6205">D369/D374</f>
        <v>0</v>
      </c>
      <c r="BM369" s="128">
        <f t="shared" ref="BM369" si="6206">E369/E374</f>
        <v>7.4161352924868307E-2</v>
      </c>
      <c r="BN369" s="125">
        <f t="shared" ref="BN369" si="6207">F369/F374</f>
        <v>5.4960153888430885E-4</v>
      </c>
      <c r="BO369" s="126">
        <f t="shared" ref="BO369" si="6208">G369/G374</f>
        <v>6.0651441407712468E-2</v>
      </c>
      <c r="BP369" s="127">
        <f t="shared" ref="BP369" si="6209">H369/H374</f>
        <v>5.6642636457260559E-4</v>
      </c>
      <c r="BQ369" s="128">
        <f t="shared" ref="BQ369" si="6210">I369/I374</f>
        <v>3.5378180550714532E-2</v>
      </c>
      <c r="BR369" s="125">
        <f t="shared" ref="BR369" si="6211">J369/J374</f>
        <v>6.6700872242175472E-3</v>
      </c>
      <c r="BS369" s="126">
        <f t="shared" ref="BS369" si="6212">K369/K374</f>
        <v>2.4513618677042801E-2</v>
      </c>
      <c r="BT369" s="127">
        <f t="shared" ref="BT369" si="6213">L369/L374</f>
        <v>1.2105107764983761E-2</v>
      </c>
      <c r="BU369" s="125">
        <f t="shared" ref="BU369" si="6214">M369/M374</f>
        <v>3.7018756169792696E-3</v>
      </c>
      <c r="BV369" s="129">
        <f t="shared" ref="BV369" si="6215">N369/N374</f>
        <v>3.9481525625744938E-3</v>
      </c>
      <c r="BW369" s="130">
        <f t="shared" ref="BW369" si="6216">O369/O374</f>
        <v>8.7487049614366295E-3</v>
      </c>
      <c r="BX369" s="125">
        <f t="shared" ref="BX369" si="6217">P369/P374</f>
        <v>9.0626618332470231E-3</v>
      </c>
      <c r="BY369" s="126">
        <f t="shared" ref="BY369" si="6218">Q369/Q374</f>
        <v>1.1045987376014428E-2</v>
      </c>
      <c r="BZ369" s="127">
        <f t="shared" ref="BZ369" si="6219">R369/R374</f>
        <v>4.0112314480545532E-3</v>
      </c>
      <c r="CA369" s="128">
        <f t="shared" ref="CA369" si="6220">S369/S374</f>
        <v>4.9250380241906283E-3</v>
      </c>
      <c r="CB369" s="125">
        <f t="shared" ref="CB369" si="6221">T369/T374</f>
        <v>6.8728522336769758E-3</v>
      </c>
      <c r="CC369" s="126">
        <f t="shared" ref="CC369" si="6222">U369/U374</f>
        <v>8.7873462214411243E-4</v>
      </c>
      <c r="CD369" s="127">
        <f t="shared" ref="CD369" si="6223">V369/V374</f>
        <v>4.3307086614173228E-3</v>
      </c>
      <c r="CE369" s="128">
        <f t="shared" ref="CE369" si="6224">W369/W374</f>
        <v>2.9008863819500403E-3</v>
      </c>
      <c r="CF369" s="125">
        <f t="shared" ref="CF369" si="6225">X369/X374</f>
        <v>8.4448486423281798E-3</v>
      </c>
      <c r="CG369" s="126">
        <f t="shared" ref="CG369" si="6226">Y369/Y374</f>
        <v>7.029226785053644E-3</v>
      </c>
      <c r="CH369" s="127">
        <f t="shared" ref="CH369" si="6227">Z369/Z374</f>
        <v>2.4427165760682584E-3</v>
      </c>
      <c r="CI369" s="125">
        <f t="shared" ref="CI369" si="6228">AA369/AA374</f>
        <v>1.5011070664615154E-2</v>
      </c>
      <c r="CJ369" s="131">
        <f t="shared" ref="CJ369" si="6229">AB369/AB374</f>
        <v>2.9225523623964927E-3</v>
      </c>
      <c r="CK369" s="132">
        <f t="shared" ref="CK369" si="6230">AC369/AC374</f>
        <v>2.5698574034269287E-2</v>
      </c>
    </row>
    <row r="370" spans="1:89">
      <c r="A370" s="142" t="s">
        <v>39</v>
      </c>
      <c r="B370" s="199">
        <v>0</v>
      </c>
      <c r="C370" s="193">
        <v>26</v>
      </c>
      <c r="D370" s="194">
        <v>0</v>
      </c>
      <c r="E370" s="195">
        <v>4</v>
      </c>
      <c r="F370" s="192">
        <v>0</v>
      </c>
      <c r="G370" s="196">
        <v>0</v>
      </c>
      <c r="H370" s="194">
        <v>0</v>
      </c>
      <c r="I370" s="195">
        <v>0</v>
      </c>
      <c r="J370" s="192">
        <v>0</v>
      </c>
      <c r="K370" s="196">
        <v>0</v>
      </c>
      <c r="L370" s="194">
        <v>0</v>
      </c>
      <c r="M370" s="192">
        <v>0</v>
      </c>
      <c r="N370" s="197">
        <v>0</v>
      </c>
      <c r="O370" s="200">
        <v>0</v>
      </c>
      <c r="P370" s="192">
        <v>0</v>
      </c>
      <c r="Q370" s="196">
        <v>0</v>
      </c>
      <c r="R370" s="194">
        <v>0</v>
      </c>
      <c r="S370" s="195">
        <v>0</v>
      </c>
      <c r="T370" s="192">
        <v>0</v>
      </c>
      <c r="U370" s="196">
        <v>0</v>
      </c>
      <c r="V370" s="194">
        <v>0</v>
      </c>
      <c r="W370" s="195">
        <v>0</v>
      </c>
      <c r="X370" s="192">
        <v>0</v>
      </c>
      <c r="Y370" s="196">
        <v>0</v>
      </c>
      <c r="Z370" s="194">
        <v>0</v>
      </c>
      <c r="AA370" s="192">
        <v>0</v>
      </c>
      <c r="AB370" s="168">
        <f t="shared" ref="AB370" si="6231">B370+D370+F370+H370+J370+L370+N370+P370+R370+T370+V370+X370+Z370</f>
        <v>0</v>
      </c>
      <c r="AC370" s="169">
        <f t="shared" ref="AC370" si="6232">C370+E370+G370+I370+K370+M370+O370+Q370+S370+U370+W370+Y370+AA370</f>
        <v>30</v>
      </c>
      <c r="BI370" s="142" t="s">
        <v>39</v>
      </c>
      <c r="BJ370" s="125">
        <f>B370/B374</f>
        <v>0</v>
      </c>
      <c r="BK370" s="126">
        <f t="shared" ref="BK370" si="6233">C370/C374</f>
        <v>1.5137401024685607E-3</v>
      </c>
      <c r="BL370" s="127">
        <f t="shared" ref="BL370" si="6234">D370/D374</f>
        <v>0</v>
      </c>
      <c r="BM370" s="128">
        <f t="shared" ref="BM370" si="6235">E370/E374</f>
        <v>5.5447740504574439E-4</v>
      </c>
      <c r="BN370" s="125">
        <f t="shared" ref="BN370" si="6236">F370/F374</f>
        <v>0</v>
      </c>
      <c r="BO370" s="126">
        <f t="shared" ref="BO370" si="6237">G370/G374</f>
        <v>0</v>
      </c>
      <c r="BP370" s="127">
        <f t="shared" ref="BP370" si="6238">H370/H374</f>
        <v>0</v>
      </c>
      <c r="BQ370" s="128">
        <f t="shared" ref="BQ370" si="6239">I370/I374</f>
        <v>0</v>
      </c>
      <c r="BR370" s="125">
        <f t="shared" ref="BR370" si="6240">J370/J374</f>
        <v>0</v>
      </c>
      <c r="BS370" s="126">
        <f t="shared" ref="BS370" si="6241">K370/K374</f>
        <v>0</v>
      </c>
      <c r="BT370" s="127">
        <f t="shared" ref="BT370" si="6242">L370/L374</f>
        <v>0</v>
      </c>
      <c r="BU370" s="125">
        <f t="shared" ref="BU370" si="6243">M370/M374</f>
        <v>0</v>
      </c>
      <c r="BV370" s="129">
        <f t="shared" ref="BV370" si="6244">N370/N374</f>
        <v>0</v>
      </c>
      <c r="BW370" s="130">
        <f t="shared" ref="BW370" si="6245">O370/O374</f>
        <v>0</v>
      </c>
      <c r="BX370" s="125">
        <f t="shared" ref="BX370" si="6246">P370/P374</f>
        <v>0</v>
      </c>
      <c r="BY370" s="126">
        <f t="shared" ref="BY370" si="6247">Q370/Q374</f>
        <v>0</v>
      </c>
      <c r="BZ370" s="127">
        <f t="shared" ref="BZ370" si="6248">R370/R374</f>
        <v>0</v>
      </c>
      <c r="CA370" s="128">
        <f t="shared" ref="CA370" si="6249">S370/S374</f>
        <v>0</v>
      </c>
      <c r="CB370" s="125">
        <f t="shared" ref="CB370" si="6250">T370/T374</f>
        <v>0</v>
      </c>
      <c r="CC370" s="126">
        <f t="shared" ref="CC370" si="6251">U370/U374</f>
        <v>0</v>
      </c>
      <c r="CD370" s="127">
        <f t="shared" ref="CD370" si="6252">V370/V374</f>
        <v>0</v>
      </c>
      <c r="CE370" s="128">
        <f t="shared" ref="CE370" si="6253">W370/W374</f>
        <v>0</v>
      </c>
      <c r="CF370" s="125">
        <f t="shared" ref="CF370" si="6254">X370/X374</f>
        <v>0</v>
      </c>
      <c r="CG370" s="126">
        <f t="shared" ref="CG370" si="6255">Y370/Y374</f>
        <v>0</v>
      </c>
      <c r="CH370" s="127">
        <f t="shared" ref="CH370" si="6256">Z370/Z374</f>
        <v>0</v>
      </c>
      <c r="CI370" s="125">
        <f t="shared" ref="CI370" si="6257">AA370/AA374</f>
        <v>0</v>
      </c>
      <c r="CJ370" s="131">
        <f t="shared" ref="CJ370" si="6258">AB370/AB374</f>
        <v>0</v>
      </c>
      <c r="CK370" s="132">
        <f t="shared" ref="CK370" si="6259">AC370/AC374</f>
        <v>2.0341879182798908E-4</v>
      </c>
    </row>
    <row r="371" spans="1:89">
      <c r="A371" s="133" t="s">
        <v>40</v>
      </c>
      <c r="B371" s="57">
        <v>0</v>
      </c>
      <c r="C371" s="58">
        <v>0</v>
      </c>
      <c r="D371" s="135">
        <v>0</v>
      </c>
      <c r="E371" s="136">
        <v>0</v>
      </c>
      <c r="F371" s="134">
        <v>0</v>
      </c>
      <c r="G371" s="137">
        <v>0</v>
      </c>
      <c r="H371" s="135">
        <v>0</v>
      </c>
      <c r="I371" s="136">
        <v>0</v>
      </c>
      <c r="J371" s="134">
        <v>0</v>
      </c>
      <c r="K371" s="137">
        <v>0</v>
      </c>
      <c r="L371" s="135">
        <v>0</v>
      </c>
      <c r="M371" s="134">
        <v>0</v>
      </c>
      <c r="N371" s="138">
        <v>0</v>
      </c>
      <c r="O371" s="139">
        <v>0</v>
      </c>
      <c r="P371" s="134">
        <v>0</v>
      </c>
      <c r="Q371" s="137">
        <v>0</v>
      </c>
      <c r="R371" s="135">
        <v>0</v>
      </c>
      <c r="S371" s="136">
        <v>0</v>
      </c>
      <c r="T371" s="134">
        <v>0</v>
      </c>
      <c r="U371" s="137">
        <v>0</v>
      </c>
      <c r="V371" s="135">
        <v>0</v>
      </c>
      <c r="W371" s="136">
        <v>0</v>
      </c>
      <c r="X371" s="134">
        <v>0</v>
      </c>
      <c r="Y371" s="137">
        <v>0</v>
      </c>
      <c r="Z371" s="140">
        <v>0</v>
      </c>
      <c r="AA371" s="141">
        <v>0</v>
      </c>
      <c r="AB371" s="168"/>
      <c r="AC371" s="169"/>
      <c r="BI371" s="133" t="s">
        <v>40</v>
      </c>
      <c r="BJ371" s="125">
        <f>B371/B374</f>
        <v>0</v>
      </c>
      <c r="BK371" s="126">
        <f t="shared" ref="BK371" si="6260">C371/C374</f>
        <v>0</v>
      </c>
      <c r="BL371" s="127">
        <f t="shared" ref="BL371" si="6261">D371/D374</f>
        <v>0</v>
      </c>
      <c r="BM371" s="128">
        <f t="shared" ref="BM371" si="6262">E371/E374</f>
        <v>0</v>
      </c>
      <c r="BN371" s="125">
        <f t="shared" ref="BN371" si="6263">F371/F374</f>
        <v>0</v>
      </c>
      <c r="BO371" s="126">
        <f t="shared" ref="BO371" si="6264">G371/G374</f>
        <v>0</v>
      </c>
      <c r="BP371" s="127">
        <f t="shared" ref="BP371" si="6265">H371/H374</f>
        <v>0</v>
      </c>
      <c r="BQ371" s="128">
        <f t="shared" ref="BQ371" si="6266">I371/I374</f>
        <v>0</v>
      </c>
      <c r="BR371" s="125">
        <f t="shared" ref="BR371" si="6267">J371/J374</f>
        <v>0</v>
      </c>
      <c r="BS371" s="126">
        <f t="shared" ref="BS371" si="6268">K371/K374</f>
        <v>0</v>
      </c>
      <c r="BT371" s="127">
        <f t="shared" ref="BT371" si="6269">L371/L374</f>
        <v>0</v>
      </c>
      <c r="BU371" s="125">
        <f t="shared" ref="BU371" si="6270">M371/M374</f>
        <v>0</v>
      </c>
      <c r="BV371" s="129">
        <f t="shared" ref="BV371" si="6271">N371/N374</f>
        <v>0</v>
      </c>
      <c r="BW371" s="130">
        <f t="shared" ref="BW371" si="6272">O371/O374</f>
        <v>0</v>
      </c>
      <c r="BX371" s="125">
        <f t="shared" ref="BX371" si="6273">P371/P374</f>
        <v>0</v>
      </c>
      <c r="BY371" s="126">
        <f t="shared" ref="BY371" si="6274">Q371/Q374</f>
        <v>0</v>
      </c>
      <c r="BZ371" s="127">
        <f t="shared" ref="BZ371" si="6275">R371/R374</f>
        <v>0</v>
      </c>
      <c r="CA371" s="128">
        <f t="shared" ref="CA371" si="6276">S371/S374</f>
        <v>0</v>
      </c>
      <c r="CB371" s="125">
        <f t="shared" ref="CB371" si="6277">T371/T374</f>
        <v>0</v>
      </c>
      <c r="CC371" s="126">
        <f t="shared" ref="CC371" si="6278">U371/U374</f>
        <v>0</v>
      </c>
      <c r="CD371" s="127">
        <f t="shared" ref="CD371" si="6279">V371/V374</f>
        <v>0</v>
      </c>
      <c r="CE371" s="128">
        <f t="shared" ref="CE371" si="6280">W371/W374</f>
        <v>0</v>
      </c>
      <c r="CF371" s="125">
        <f t="shared" ref="CF371" si="6281">X371/X374</f>
        <v>0</v>
      </c>
      <c r="CG371" s="126">
        <f t="shared" ref="CG371" si="6282">Y371/Y374</f>
        <v>0</v>
      </c>
      <c r="CH371" s="127">
        <f t="shared" ref="CH371" si="6283">Z371/Z374</f>
        <v>0</v>
      </c>
      <c r="CI371" s="125">
        <f t="shared" ref="CI371" si="6284">AA371/AA374</f>
        <v>0</v>
      </c>
      <c r="CJ371" s="131">
        <f t="shared" ref="CJ371" si="6285">AB371/AB374</f>
        <v>0</v>
      </c>
      <c r="CK371" s="132">
        <f t="shared" ref="CK371" si="6286">AC371/AC374</f>
        <v>0</v>
      </c>
    </row>
    <row r="372" spans="1:89">
      <c r="A372" s="142" t="s">
        <v>41</v>
      </c>
      <c r="B372" s="55"/>
      <c r="C372" s="56"/>
      <c r="D372" s="148"/>
      <c r="E372" s="145"/>
      <c r="F372" s="146"/>
      <c r="G372" s="147"/>
      <c r="H372" s="148"/>
      <c r="I372" s="145"/>
      <c r="J372" s="146"/>
      <c r="K372" s="147"/>
      <c r="L372" s="148"/>
      <c r="M372" s="146"/>
      <c r="N372" s="150"/>
      <c r="O372" s="149"/>
      <c r="P372" s="146"/>
      <c r="Q372" s="147"/>
      <c r="R372" s="148"/>
      <c r="S372" s="145"/>
      <c r="T372" s="146"/>
      <c r="U372" s="147"/>
      <c r="V372" s="148"/>
      <c r="W372" s="145"/>
      <c r="X372" s="146"/>
      <c r="Y372" s="147"/>
      <c r="Z372" s="144"/>
      <c r="AA372" s="143"/>
      <c r="AB372" s="168"/>
      <c r="AC372" s="169"/>
      <c r="BI372" s="142" t="s">
        <v>41</v>
      </c>
      <c r="BJ372" s="125">
        <f>B372/B374</f>
        <v>0</v>
      </c>
      <c r="BK372" s="126">
        <f t="shared" ref="BK372" si="6287">C372/C374</f>
        <v>0</v>
      </c>
      <c r="BL372" s="127">
        <f t="shared" ref="BL372" si="6288">D372/D374</f>
        <v>0</v>
      </c>
      <c r="BM372" s="128">
        <f t="shared" ref="BM372" si="6289">E372/E374</f>
        <v>0</v>
      </c>
      <c r="BN372" s="125">
        <f t="shared" ref="BN372" si="6290">F372/F374</f>
        <v>0</v>
      </c>
      <c r="BO372" s="126">
        <f t="shared" ref="BO372" si="6291">G372/G374</f>
        <v>0</v>
      </c>
      <c r="BP372" s="127">
        <f t="shared" ref="BP372" si="6292">H372/H374</f>
        <v>0</v>
      </c>
      <c r="BQ372" s="128">
        <f t="shared" ref="BQ372" si="6293">I372/I374</f>
        <v>0</v>
      </c>
      <c r="BR372" s="125">
        <f t="shared" ref="BR372" si="6294">J372/J374</f>
        <v>0</v>
      </c>
      <c r="BS372" s="126">
        <f t="shared" ref="BS372" si="6295">K372/K374</f>
        <v>0</v>
      </c>
      <c r="BT372" s="127">
        <f t="shared" ref="BT372" si="6296">L372/L374</f>
        <v>0</v>
      </c>
      <c r="BU372" s="125">
        <f t="shared" ref="BU372" si="6297">M372/M374</f>
        <v>0</v>
      </c>
      <c r="BV372" s="129">
        <f t="shared" ref="BV372" si="6298">N372/N374</f>
        <v>0</v>
      </c>
      <c r="BW372" s="130">
        <f t="shared" ref="BW372" si="6299">O372/O374</f>
        <v>0</v>
      </c>
      <c r="BX372" s="125">
        <f t="shared" ref="BX372" si="6300">P372/P374</f>
        <v>0</v>
      </c>
      <c r="BY372" s="126">
        <f t="shared" ref="BY372" si="6301">Q372/Q374</f>
        <v>0</v>
      </c>
      <c r="BZ372" s="127">
        <f t="shared" ref="BZ372" si="6302">R372/R374</f>
        <v>0</v>
      </c>
      <c r="CA372" s="128">
        <f t="shared" ref="CA372" si="6303">S372/S374</f>
        <v>0</v>
      </c>
      <c r="CB372" s="125">
        <f t="shared" ref="CB372" si="6304">T372/T374</f>
        <v>0</v>
      </c>
      <c r="CC372" s="126">
        <f t="shared" ref="CC372" si="6305">U372/U374</f>
        <v>0</v>
      </c>
      <c r="CD372" s="127">
        <f t="shared" ref="CD372" si="6306">V372/V374</f>
        <v>0</v>
      </c>
      <c r="CE372" s="128">
        <f t="shared" ref="CE372" si="6307">W372/W374</f>
        <v>0</v>
      </c>
      <c r="CF372" s="125">
        <f t="shared" ref="CF372" si="6308">X372/X374</f>
        <v>0</v>
      </c>
      <c r="CG372" s="126">
        <f t="shared" ref="CG372" si="6309">Y372/Y374</f>
        <v>0</v>
      </c>
      <c r="CH372" s="127">
        <f t="shared" ref="CH372" si="6310">Z372/Z374</f>
        <v>0</v>
      </c>
      <c r="CI372" s="125">
        <f t="shared" ref="CI372" si="6311">AA372/AA374</f>
        <v>0</v>
      </c>
      <c r="CJ372" s="131">
        <f t="shared" ref="CJ372" si="6312">AB372/AB374</f>
        <v>0</v>
      </c>
      <c r="CK372" s="132">
        <f t="shared" ref="CK372" si="6313">AC372/AC374</f>
        <v>0</v>
      </c>
    </row>
    <row r="373" spans="1:89" ht="14.1" thickBot="1">
      <c r="A373" s="133" t="s">
        <v>45</v>
      </c>
      <c r="B373" s="57"/>
      <c r="C373" s="58"/>
      <c r="D373" s="135"/>
      <c r="E373" s="136"/>
      <c r="F373" s="134"/>
      <c r="G373" s="137"/>
      <c r="H373" s="135"/>
      <c r="I373" s="136"/>
      <c r="J373" s="134"/>
      <c r="K373" s="137"/>
      <c r="L373" s="135"/>
      <c r="M373" s="134"/>
      <c r="N373" s="138"/>
      <c r="O373" s="139"/>
      <c r="P373" s="134"/>
      <c r="Q373" s="137"/>
      <c r="R373" s="135"/>
      <c r="S373" s="136"/>
      <c r="T373" s="134"/>
      <c r="U373" s="137"/>
      <c r="V373" s="135"/>
      <c r="W373" s="136"/>
      <c r="X373" s="134"/>
      <c r="Y373" s="137"/>
      <c r="Z373" s="140"/>
      <c r="AA373" s="141"/>
      <c r="AB373" s="168"/>
      <c r="AC373" s="169"/>
      <c r="BI373" s="133" t="s">
        <v>45</v>
      </c>
      <c r="BJ373" s="125">
        <f>B373/B374</f>
        <v>0</v>
      </c>
      <c r="BK373" s="126">
        <f t="shared" ref="BK373" si="6314">C373/C374</f>
        <v>0</v>
      </c>
      <c r="BL373" s="127">
        <f t="shared" ref="BL373" si="6315">D373/D374</f>
        <v>0</v>
      </c>
      <c r="BM373" s="128">
        <f t="shared" ref="BM373" si="6316">E373/E374</f>
        <v>0</v>
      </c>
      <c r="BN373" s="125">
        <f t="shared" ref="BN373" si="6317">F373/F374</f>
        <v>0</v>
      </c>
      <c r="BO373" s="126">
        <f t="shared" ref="BO373" si="6318">G373/G374</f>
        <v>0</v>
      </c>
      <c r="BP373" s="127">
        <f t="shared" ref="BP373" si="6319">H373/H374</f>
        <v>0</v>
      </c>
      <c r="BQ373" s="128">
        <f t="shared" ref="BQ373" si="6320">I373/I374</f>
        <v>0</v>
      </c>
      <c r="BR373" s="125">
        <f t="shared" ref="BR373" si="6321">J373/J374</f>
        <v>0</v>
      </c>
      <c r="BS373" s="126">
        <f t="shared" ref="BS373" si="6322">K373/K374</f>
        <v>0</v>
      </c>
      <c r="BT373" s="127">
        <f t="shared" ref="BT373" si="6323">L373/L374</f>
        <v>0</v>
      </c>
      <c r="BU373" s="125">
        <f t="shared" ref="BU373" si="6324">M373/M374</f>
        <v>0</v>
      </c>
      <c r="BV373" s="129">
        <f t="shared" ref="BV373" si="6325">N373/N374</f>
        <v>0</v>
      </c>
      <c r="BW373" s="130">
        <f t="shared" ref="BW373" si="6326">O373/O374</f>
        <v>0</v>
      </c>
      <c r="BX373" s="125">
        <f t="shared" ref="BX373" si="6327">P373/P374</f>
        <v>0</v>
      </c>
      <c r="BY373" s="126">
        <f t="shared" ref="BY373" si="6328">Q373/Q374</f>
        <v>0</v>
      </c>
      <c r="BZ373" s="127">
        <f t="shared" ref="BZ373" si="6329">R373/R374</f>
        <v>0</v>
      </c>
      <c r="CA373" s="128">
        <f t="shared" ref="CA373" si="6330">S373/S374</f>
        <v>0</v>
      </c>
      <c r="CB373" s="125">
        <f t="shared" ref="CB373" si="6331">T373/T374</f>
        <v>0</v>
      </c>
      <c r="CC373" s="126">
        <f t="shared" ref="CC373" si="6332">U373/U374</f>
        <v>0</v>
      </c>
      <c r="CD373" s="127">
        <f t="shared" ref="CD373" si="6333">V373/V374</f>
        <v>0</v>
      </c>
      <c r="CE373" s="128">
        <f t="shared" ref="CE373" si="6334">W373/W374</f>
        <v>0</v>
      </c>
      <c r="CF373" s="125">
        <f t="shared" ref="CF373" si="6335">X373/X374</f>
        <v>0</v>
      </c>
      <c r="CG373" s="126">
        <f t="shared" ref="CG373" si="6336">Y373/Y374</f>
        <v>0</v>
      </c>
      <c r="CH373" s="127">
        <f t="shared" ref="CH373" si="6337">Z373/Z374</f>
        <v>0</v>
      </c>
      <c r="CI373" s="125">
        <f t="shared" ref="CI373" si="6338">AA373/AA374</f>
        <v>0</v>
      </c>
      <c r="CJ373" s="131">
        <f t="shared" ref="CJ373" si="6339">AB373/AB374</f>
        <v>0</v>
      </c>
      <c r="CK373" s="132">
        <f t="shared" ref="CK373" si="6340">AC373/AC374</f>
        <v>0</v>
      </c>
    </row>
    <row r="374" spans="1:89" ht="15" thickTop="1" thickBot="1">
      <c r="A374" s="294" t="s">
        <v>42</v>
      </c>
      <c r="B374" s="17">
        <f t="shared" ref="B374" si="6341">SUM(B351:B373)</f>
        <v>27773</v>
      </c>
      <c r="C374" s="18">
        <f t="shared" ref="C374" si="6342">SUM(C351:C373)</f>
        <v>17176</v>
      </c>
      <c r="D374" s="17">
        <f t="shared" ref="D374" si="6343">SUM(D351:D373)</f>
        <v>9366</v>
      </c>
      <c r="E374" s="18">
        <f t="shared" ref="E374" si="6344">SUM(E351:E373)</f>
        <v>7214</v>
      </c>
      <c r="F374" s="17">
        <f t="shared" ref="F374" si="6345">SUM(F351:F373)</f>
        <v>3639</v>
      </c>
      <c r="G374" s="18">
        <f t="shared" ref="G374" si="6346">SUM(G351:G373)</f>
        <v>2671</v>
      </c>
      <c r="H374" s="17">
        <f t="shared" ref="H374" si="6347">SUM(H351:H373)</f>
        <v>19420</v>
      </c>
      <c r="I374" s="18">
        <f t="shared" ref="I374" si="6348">SUM(I351:I373)</f>
        <v>22952</v>
      </c>
      <c r="J374" s="17">
        <f t="shared" ref="J374" si="6349">SUM(J351:J373)</f>
        <v>1949</v>
      </c>
      <c r="K374" s="18">
        <f t="shared" ref="K374" si="6350">SUM(K351:K373)</f>
        <v>2570</v>
      </c>
      <c r="L374" s="17">
        <f t="shared" ref="L374" si="6351">SUM(L351:L373)</f>
        <v>3387</v>
      </c>
      <c r="M374" s="18">
        <f t="shared" ref="M374" si="6352">SUM(M351:M373)</f>
        <v>8104</v>
      </c>
      <c r="N374" s="17">
        <f t="shared" ref="N374" si="6353">SUM(N351:N373)</f>
        <v>13424</v>
      </c>
      <c r="O374" s="18">
        <f t="shared" ref="O374" si="6354">SUM(O351:O373)</f>
        <v>17374</v>
      </c>
      <c r="P374" s="17">
        <f t="shared" ref="P374" si="6355">SUM(P351:P373)</f>
        <v>7724</v>
      </c>
      <c r="Q374" s="18">
        <f t="shared" ref="Q374" si="6356">SUM(Q351:Q373)</f>
        <v>8872</v>
      </c>
      <c r="R374" s="17">
        <f t="shared" ref="R374" si="6357">SUM(R351:R373)</f>
        <v>12465</v>
      </c>
      <c r="S374" s="18">
        <f t="shared" ref="S374" si="6358">SUM(S351:S373)</f>
        <v>13807</v>
      </c>
      <c r="T374" s="17">
        <f t="shared" ref="T374" si="6359">SUM(T351:T373)</f>
        <v>1746</v>
      </c>
      <c r="U374" s="18">
        <f t="shared" ref="U374" si="6360">SUM(U351:U373)</f>
        <v>2276</v>
      </c>
      <c r="V374" s="17">
        <f t="shared" ref="V374" si="6361">SUM(V351:V373)</f>
        <v>10160</v>
      </c>
      <c r="W374" s="18">
        <f t="shared" ref="W374" si="6362">SUM(W351:W373)</f>
        <v>12410</v>
      </c>
      <c r="X374" s="17">
        <f t="shared" ref="X374" si="6363">SUM(X351:X373)</f>
        <v>7697</v>
      </c>
      <c r="Y374" s="18">
        <f t="shared" ref="Y374" si="6364">SUM(Y351:Y373)</f>
        <v>5406</v>
      </c>
      <c r="Z374" s="17">
        <f t="shared" ref="Z374" si="6365">SUM(Z351:Z373)</f>
        <v>29066</v>
      </c>
      <c r="AA374" s="18">
        <f t="shared" ref="AA374" si="6366">SUM(AA351:AA373)</f>
        <v>26647</v>
      </c>
      <c r="AB374" s="170">
        <f t="shared" ref="AB374:AC374" si="6367">SUM(AB350:AB373)</f>
        <v>147816</v>
      </c>
      <c r="AC374" s="171">
        <f t="shared" si="6367"/>
        <v>147479</v>
      </c>
      <c r="BI374" s="294" t="s">
        <v>42</v>
      </c>
      <c r="BJ374" s="151">
        <f>SUM(BJ350:BJ373)</f>
        <v>1</v>
      </c>
      <c r="BK374" s="152">
        <f t="shared" ref="BK374:CK374" si="6368">SUM(BK350:BK373)</f>
        <v>1</v>
      </c>
      <c r="BL374" s="151">
        <f t="shared" si="6368"/>
        <v>1</v>
      </c>
      <c r="BM374" s="152">
        <f t="shared" si="6368"/>
        <v>1</v>
      </c>
      <c r="BN374" s="151">
        <f t="shared" si="6368"/>
        <v>1.0000000000000002</v>
      </c>
      <c r="BO374" s="152">
        <f t="shared" si="6368"/>
        <v>1</v>
      </c>
      <c r="BP374" s="151">
        <f t="shared" si="6368"/>
        <v>1</v>
      </c>
      <c r="BQ374" s="152">
        <f t="shared" si="6368"/>
        <v>0.99999999999999989</v>
      </c>
      <c r="BR374" s="151">
        <f t="shared" si="6368"/>
        <v>1</v>
      </c>
      <c r="BS374" s="152">
        <f t="shared" si="6368"/>
        <v>1</v>
      </c>
      <c r="BT374" s="151">
        <f t="shared" si="6368"/>
        <v>1</v>
      </c>
      <c r="BU374" s="152">
        <f t="shared" si="6368"/>
        <v>1</v>
      </c>
      <c r="BV374" s="151">
        <f t="shared" si="6368"/>
        <v>0.99999999999999989</v>
      </c>
      <c r="BW374" s="152">
        <f t="shared" si="6368"/>
        <v>1</v>
      </c>
      <c r="BX374" s="151">
        <f t="shared" si="6368"/>
        <v>0.99999999999999978</v>
      </c>
      <c r="BY374" s="152">
        <f t="shared" si="6368"/>
        <v>1</v>
      </c>
      <c r="BZ374" s="151">
        <f t="shared" si="6368"/>
        <v>1</v>
      </c>
      <c r="CA374" s="152">
        <f t="shared" si="6368"/>
        <v>0.99999999999999989</v>
      </c>
      <c r="CB374" s="151">
        <f t="shared" si="6368"/>
        <v>1</v>
      </c>
      <c r="CC374" s="152">
        <f t="shared" si="6368"/>
        <v>1</v>
      </c>
      <c r="CD374" s="151">
        <f t="shared" si="6368"/>
        <v>1</v>
      </c>
      <c r="CE374" s="152">
        <f t="shared" si="6368"/>
        <v>1</v>
      </c>
      <c r="CF374" s="151">
        <f t="shared" si="6368"/>
        <v>1</v>
      </c>
      <c r="CG374" s="152">
        <f t="shared" si="6368"/>
        <v>0.99999999999999989</v>
      </c>
      <c r="CH374" s="151">
        <f t="shared" si="6368"/>
        <v>1</v>
      </c>
      <c r="CI374" s="152">
        <f t="shared" si="6368"/>
        <v>1</v>
      </c>
      <c r="CJ374" s="151">
        <f t="shared" si="6368"/>
        <v>1</v>
      </c>
      <c r="CK374" s="152">
        <f t="shared" si="6368"/>
        <v>0.99999999999999989</v>
      </c>
    </row>
    <row r="375" spans="1:89" ht="14.1" thickTop="1">
      <c r="A375" s="183"/>
    </row>
    <row r="377" spans="1:89">
      <c r="A377" s="318">
        <f>+A346+1</f>
        <v>43843</v>
      </c>
      <c r="B377" s="318"/>
      <c r="C377" s="318"/>
      <c r="D377" s="318"/>
      <c r="BI377" s="313">
        <f>+BI346+1</f>
        <v>43843</v>
      </c>
      <c r="BJ377" s="313"/>
      <c r="BK377" s="313"/>
      <c r="BL377" s="313"/>
    </row>
    <row r="378" spans="1:89" ht="14.1" thickBot="1">
      <c r="AE378" t="s">
        <v>49</v>
      </c>
    </row>
    <row r="379" spans="1:89" ht="15" thickTop="1" thickBot="1">
      <c r="A379" s="314" t="s">
        <v>2</v>
      </c>
      <c r="B379" s="311" t="s">
        <v>3</v>
      </c>
      <c r="C379" s="312"/>
      <c r="D379" s="311" t="s">
        <v>4</v>
      </c>
      <c r="E379" s="312"/>
      <c r="F379" s="311" t="s">
        <v>5</v>
      </c>
      <c r="G379" s="312"/>
      <c r="H379" s="311" t="s">
        <v>6</v>
      </c>
      <c r="I379" s="312"/>
      <c r="J379" s="311" t="s">
        <v>7</v>
      </c>
      <c r="K379" s="312"/>
      <c r="L379" s="311" t="s">
        <v>8</v>
      </c>
      <c r="M379" s="312"/>
      <c r="N379" s="311" t="s">
        <v>9</v>
      </c>
      <c r="O379" s="312"/>
      <c r="P379" s="311" t="s">
        <v>10</v>
      </c>
      <c r="Q379" s="312"/>
      <c r="R379" s="311" t="s">
        <v>11</v>
      </c>
      <c r="S379" s="312"/>
      <c r="T379" s="311" t="s">
        <v>12</v>
      </c>
      <c r="U379" s="312"/>
      <c r="V379" s="311" t="s">
        <v>13</v>
      </c>
      <c r="W379" s="312"/>
      <c r="X379" s="311" t="s">
        <v>14</v>
      </c>
      <c r="Y379" s="312"/>
      <c r="Z379" s="297" t="s">
        <v>15</v>
      </c>
      <c r="AA379" s="298"/>
      <c r="AB379" s="316" t="s">
        <v>16</v>
      </c>
      <c r="AC379" s="317"/>
      <c r="AE379" s="309" t="s">
        <v>2</v>
      </c>
      <c r="AF379" s="303" t="s">
        <v>3</v>
      </c>
      <c r="AG379" s="304"/>
      <c r="AH379" s="303" t="s">
        <v>4</v>
      </c>
      <c r="AI379" s="304"/>
      <c r="AJ379" s="303" t="s">
        <v>5</v>
      </c>
      <c r="AK379" s="304"/>
      <c r="AL379" s="303" t="s">
        <v>6</v>
      </c>
      <c r="AM379" s="304"/>
      <c r="AN379" s="303" t="s">
        <v>7</v>
      </c>
      <c r="AO379" s="304"/>
      <c r="AP379" s="303" t="s">
        <v>8</v>
      </c>
      <c r="AQ379" s="304"/>
      <c r="AR379" s="303" t="s">
        <v>9</v>
      </c>
      <c r="AS379" s="304"/>
      <c r="AT379" s="303" t="s">
        <v>10</v>
      </c>
      <c r="AU379" s="304"/>
      <c r="AV379" s="303" t="s">
        <v>11</v>
      </c>
      <c r="AW379" s="304"/>
      <c r="AX379" s="303" t="s">
        <v>12</v>
      </c>
      <c r="AY379" s="304"/>
      <c r="AZ379" s="303" t="s">
        <v>13</v>
      </c>
      <c r="BA379" s="304"/>
      <c r="BB379" s="303" t="s">
        <v>14</v>
      </c>
      <c r="BC379" s="304"/>
      <c r="BD379" s="305" t="s">
        <v>15</v>
      </c>
      <c r="BE379" s="306"/>
      <c r="BF379" s="307" t="s">
        <v>16</v>
      </c>
      <c r="BG379" s="308"/>
      <c r="BI379" s="314" t="s">
        <v>2</v>
      </c>
      <c r="BJ379" s="311" t="s">
        <v>3</v>
      </c>
      <c r="BK379" s="312"/>
      <c r="BL379" s="311" t="s">
        <v>4</v>
      </c>
      <c r="BM379" s="312"/>
      <c r="BN379" s="311" t="s">
        <v>5</v>
      </c>
      <c r="BO379" s="312"/>
      <c r="BP379" s="311" t="s">
        <v>6</v>
      </c>
      <c r="BQ379" s="312"/>
      <c r="BR379" s="311" t="s">
        <v>7</v>
      </c>
      <c r="BS379" s="312"/>
      <c r="BT379" s="311" t="s">
        <v>8</v>
      </c>
      <c r="BU379" s="312"/>
      <c r="BV379" s="311" t="s">
        <v>9</v>
      </c>
      <c r="BW379" s="312"/>
      <c r="BX379" s="311" t="s">
        <v>10</v>
      </c>
      <c r="BY379" s="312"/>
      <c r="BZ379" s="311" t="s">
        <v>11</v>
      </c>
      <c r="CA379" s="312"/>
      <c r="CB379" s="311" t="s">
        <v>12</v>
      </c>
      <c r="CC379" s="312"/>
      <c r="CD379" s="311" t="s">
        <v>13</v>
      </c>
      <c r="CE379" s="312"/>
      <c r="CF379" s="311" t="s">
        <v>14</v>
      </c>
      <c r="CG379" s="312"/>
      <c r="CH379" s="297" t="s">
        <v>15</v>
      </c>
      <c r="CI379" s="298"/>
      <c r="CJ379" s="311" t="s">
        <v>16</v>
      </c>
      <c r="CK379" s="312"/>
    </row>
    <row r="380" spans="1:89" ht="15" thickTop="1" thickBot="1">
      <c r="A380" s="315"/>
      <c r="B380" s="112" t="s">
        <v>17</v>
      </c>
      <c r="C380" s="113" t="s">
        <v>18</v>
      </c>
      <c r="D380" s="114" t="s">
        <v>17</v>
      </c>
      <c r="E380" s="115" t="s">
        <v>18</v>
      </c>
      <c r="F380" s="112" t="s">
        <v>17</v>
      </c>
      <c r="G380" s="113" t="s">
        <v>18</v>
      </c>
      <c r="H380" s="114" t="s">
        <v>17</v>
      </c>
      <c r="I380" s="115" t="s">
        <v>18</v>
      </c>
      <c r="J380" s="112" t="s">
        <v>17</v>
      </c>
      <c r="K380" s="113" t="s">
        <v>18</v>
      </c>
      <c r="L380" s="114" t="s">
        <v>17</v>
      </c>
      <c r="M380" s="112" t="s">
        <v>18</v>
      </c>
      <c r="N380" s="116" t="s">
        <v>17</v>
      </c>
      <c r="O380" s="117" t="s">
        <v>18</v>
      </c>
      <c r="P380" s="112" t="s">
        <v>17</v>
      </c>
      <c r="Q380" s="113" t="s">
        <v>18</v>
      </c>
      <c r="R380" s="114" t="s">
        <v>17</v>
      </c>
      <c r="S380" s="115" t="s">
        <v>18</v>
      </c>
      <c r="T380" s="112" t="s">
        <v>17</v>
      </c>
      <c r="U380" s="113" t="s">
        <v>18</v>
      </c>
      <c r="V380" s="114" t="s">
        <v>17</v>
      </c>
      <c r="W380" s="115" t="s">
        <v>18</v>
      </c>
      <c r="X380" s="112" t="s">
        <v>17</v>
      </c>
      <c r="Y380" s="113" t="s">
        <v>18</v>
      </c>
      <c r="Z380" s="25" t="s">
        <v>17</v>
      </c>
      <c r="AA380" s="118" t="s">
        <v>18</v>
      </c>
      <c r="AB380" s="172" t="s">
        <v>17</v>
      </c>
      <c r="AC380" s="173" t="s">
        <v>18</v>
      </c>
      <c r="AE380" s="310"/>
      <c r="AF380" s="235" t="s">
        <v>17</v>
      </c>
      <c r="AG380" s="236" t="s">
        <v>18</v>
      </c>
      <c r="AH380" s="237" t="s">
        <v>17</v>
      </c>
      <c r="AI380" s="238" t="s">
        <v>18</v>
      </c>
      <c r="AJ380" s="235" t="s">
        <v>17</v>
      </c>
      <c r="AK380" s="236" t="s">
        <v>18</v>
      </c>
      <c r="AL380" s="237" t="s">
        <v>17</v>
      </c>
      <c r="AM380" s="238" t="s">
        <v>18</v>
      </c>
      <c r="AN380" s="235" t="s">
        <v>17</v>
      </c>
      <c r="AO380" s="236" t="s">
        <v>18</v>
      </c>
      <c r="AP380" s="237" t="s">
        <v>17</v>
      </c>
      <c r="AQ380" s="235" t="s">
        <v>18</v>
      </c>
      <c r="AR380" s="239" t="s">
        <v>17</v>
      </c>
      <c r="AS380" s="240" t="s">
        <v>18</v>
      </c>
      <c r="AT380" s="235" t="s">
        <v>17</v>
      </c>
      <c r="AU380" s="236" t="s">
        <v>18</v>
      </c>
      <c r="AV380" s="237" t="s">
        <v>17</v>
      </c>
      <c r="AW380" s="238" t="s">
        <v>18</v>
      </c>
      <c r="AX380" s="235" t="s">
        <v>17</v>
      </c>
      <c r="AY380" s="236" t="s">
        <v>18</v>
      </c>
      <c r="AZ380" s="237" t="s">
        <v>17</v>
      </c>
      <c r="BA380" s="238" t="s">
        <v>18</v>
      </c>
      <c r="BB380" s="235" t="s">
        <v>17</v>
      </c>
      <c r="BC380" s="236" t="s">
        <v>18</v>
      </c>
      <c r="BD380" s="241" t="s">
        <v>17</v>
      </c>
      <c r="BE380" s="242" t="s">
        <v>18</v>
      </c>
      <c r="BF380" s="243" t="s">
        <v>17</v>
      </c>
      <c r="BG380" s="244" t="s">
        <v>18</v>
      </c>
      <c r="BI380" s="315"/>
      <c r="BJ380" s="112" t="s">
        <v>17</v>
      </c>
      <c r="BK380" s="113" t="s">
        <v>18</v>
      </c>
      <c r="BL380" s="114" t="s">
        <v>17</v>
      </c>
      <c r="BM380" s="115" t="s">
        <v>18</v>
      </c>
      <c r="BN380" s="112" t="s">
        <v>17</v>
      </c>
      <c r="BO380" s="113" t="s">
        <v>18</v>
      </c>
      <c r="BP380" s="114" t="s">
        <v>17</v>
      </c>
      <c r="BQ380" s="115" t="s">
        <v>18</v>
      </c>
      <c r="BR380" s="112" t="s">
        <v>17</v>
      </c>
      <c r="BS380" s="113" t="s">
        <v>18</v>
      </c>
      <c r="BT380" s="114" t="s">
        <v>17</v>
      </c>
      <c r="BU380" s="112" t="s">
        <v>18</v>
      </c>
      <c r="BV380" s="116" t="s">
        <v>17</v>
      </c>
      <c r="BW380" s="117" t="s">
        <v>18</v>
      </c>
      <c r="BX380" s="112" t="s">
        <v>17</v>
      </c>
      <c r="BY380" s="113" t="s">
        <v>18</v>
      </c>
      <c r="BZ380" s="114" t="s">
        <v>17</v>
      </c>
      <c r="CA380" s="115" t="s">
        <v>18</v>
      </c>
      <c r="CB380" s="112" t="s">
        <v>17</v>
      </c>
      <c r="CC380" s="113" t="s">
        <v>18</v>
      </c>
      <c r="CD380" s="114" t="s">
        <v>17</v>
      </c>
      <c r="CE380" s="115" t="s">
        <v>18</v>
      </c>
      <c r="CF380" s="112" t="s">
        <v>17</v>
      </c>
      <c r="CG380" s="113" t="s">
        <v>18</v>
      </c>
      <c r="CH380" s="25" t="s">
        <v>17</v>
      </c>
      <c r="CI380" s="118" t="s">
        <v>18</v>
      </c>
      <c r="CJ380" s="116" t="s">
        <v>17</v>
      </c>
      <c r="CK380" s="117" t="s">
        <v>18</v>
      </c>
    </row>
    <row r="381" spans="1:89" ht="14.1" thickTop="1">
      <c r="A381" s="121" t="s">
        <v>19</v>
      </c>
      <c r="B381" s="122"/>
      <c r="C381" s="182"/>
      <c r="D381" s="123"/>
      <c r="E381" s="176"/>
      <c r="F381" s="122"/>
      <c r="G381" s="124"/>
      <c r="H381" s="123"/>
      <c r="I381" s="176"/>
      <c r="J381" s="122"/>
      <c r="K381" s="124"/>
      <c r="L381" s="123"/>
      <c r="M381" s="122"/>
      <c r="N381" s="175"/>
      <c r="O381" s="177"/>
      <c r="P381" s="122"/>
      <c r="Q381" s="124"/>
      <c r="R381" s="123"/>
      <c r="S381" s="176"/>
      <c r="T381" s="122"/>
      <c r="U381" s="124"/>
      <c r="V381" s="123"/>
      <c r="W381" s="176"/>
      <c r="X381" s="122"/>
      <c r="Y381" s="124"/>
      <c r="Z381" s="180"/>
      <c r="AA381" s="181"/>
      <c r="AB381" s="166">
        <f>B381+D381+F381+H381+J381+L381+N381+P381+R381+T381+V381+X381+Z381</f>
        <v>0</v>
      </c>
      <c r="AC381" s="167">
        <f>C381+E381+G381+I381+K381+M381+O381+Q381+S381+U381+W381+Y381+AA381</f>
        <v>0</v>
      </c>
      <c r="AE381" s="246" t="str">
        <f>$AE$9</f>
        <v>07:00 - 07:59</v>
      </c>
      <c r="AF381" s="247">
        <f>SUMIF($A$9:$A$32,$AE381,B$381:B$404)</f>
        <v>4258</v>
      </c>
      <c r="AG381" s="248">
        <f t="shared" ref="AG381:AV383" si="6369">SUMIF($A$9:$A$32,$AE381,C$381:C$404)</f>
        <v>647</v>
      </c>
      <c r="AH381" s="249">
        <f t="shared" si="6369"/>
        <v>1154</v>
      </c>
      <c r="AI381" s="250">
        <f t="shared" si="6369"/>
        <v>651</v>
      </c>
      <c r="AJ381" s="247">
        <f t="shared" si="6369"/>
        <v>455</v>
      </c>
      <c r="AK381" s="251">
        <f t="shared" si="6369"/>
        <v>287</v>
      </c>
      <c r="AL381" s="249">
        <f t="shared" si="6369"/>
        <v>856</v>
      </c>
      <c r="AM381" s="250">
        <f t="shared" si="6369"/>
        <v>1170</v>
      </c>
      <c r="AN381" s="247">
        <f t="shared" si="6369"/>
        <v>225</v>
      </c>
      <c r="AO381" s="251">
        <f t="shared" si="6369"/>
        <v>669</v>
      </c>
      <c r="AP381" s="249">
        <f t="shared" si="6369"/>
        <v>278</v>
      </c>
      <c r="AQ381" s="247">
        <f t="shared" si="6369"/>
        <v>1515</v>
      </c>
      <c r="AR381" s="252">
        <f t="shared" si="6369"/>
        <v>1103</v>
      </c>
      <c r="AS381" s="253">
        <f t="shared" si="6369"/>
        <v>2005</v>
      </c>
      <c r="AT381" s="247">
        <f t="shared" si="6369"/>
        <v>872</v>
      </c>
      <c r="AU381" s="251">
        <f t="shared" si="6369"/>
        <v>966</v>
      </c>
      <c r="AV381" s="249">
        <f t="shared" si="6369"/>
        <v>1133</v>
      </c>
      <c r="AW381" s="250">
        <f t="shared" ref="AW381:BE383" si="6370">SUMIF($A$9:$A$32,$AE381,S$381:S$404)</f>
        <v>1051</v>
      </c>
      <c r="AX381" s="247">
        <f t="shared" si="6370"/>
        <v>228</v>
      </c>
      <c r="AY381" s="251">
        <f t="shared" si="6370"/>
        <v>984</v>
      </c>
      <c r="AZ381" s="249">
        <f t="shared" si="6370"/>
        <v>480</v>
      </c>
      <c r="BA381" s="250">
        <f t="shared" si="6370"/>
        <v>1675</v>
      </c>
      <c r="BB381" s="247">
        <f t="shared" si="6370"/>
        <v>743</v>
      </c>
      <c r="BC381" s="251">
        <f t="shared" si="6370"/>
        <v>1117</v>
      </c>
      <c r="BD381" s="20">
        <f t="shared" si="6370"/>
        <v>3249</v>
      </c>
      <c r="BE381" s="254">
        <f t="shared" si="6370"/>
        <v>1343</v>
      </c>
      <c r="BF381" s="255">
        <f>AF381+AH381+AJ381+AL381+AN381+AP381+AR381+AT381+AV381+AX381+AZ381+BB381+BD381</f>
        <v>15034</v>
      </c>
      <c r="BG381" s="256">
        <f>AG381+AI381+AK381+AM381+AO381+AQ381+AS381+AU381+AW381+AY381+BA381+BC381+BE381</f>
        <v>14080</v>
      </c>
      <c r="BI381" s="121" t="s">
        <v>19</v>
      </c>
      <c r="BJ381" s="125">
        <f>B381/B405</f>
        <v>0</v>
      </c>
      <c r="BK381" s="126">
        <f t="shared" ref="BK381" si="6371">C381/C405</f>
        <v>0</v>
      </c>
      <c r="BL381" s="127">
        <f t="shared" ref="BL381" si="6372">D381/D405</f>
        <v>0</v>
      </c>
      <c r="BM381" s="128">
        <f t="shared" ref="BM381" si="6373">E381/E405</f>
        <v>0</v>
      </c>
      <c r="BN381" s="125">
        <f t="shared" ref="BN381" si="6374">F381/F405</f>
        <v>0</v>
      </c>
      <c r="BO381" s="126">
        <f t="shared" ref="BO381" si="6375">G381/G405</f>
        <v>0</v>
      </c>
      <c r="BP381" s="127">
        <f t="shared" ref="BP381" si="6376">H381/H405</f>
        <v>0</v>
      </c>
      <c r="BQ381" s="128">
        <f t="shared" ref="BQ381" si="6377">I381/I405</f>
        <v>0</v>
      </c>
      <c r="BR381" s="125">
        <f t="shared" ref="BR381" si="6378">J381/J405</f>
        <v>0</v>
      </c>
      <c r="BS381" s="126">
        <f t="shared" ref="BS381" si="6379">K381/K405</f>
        <v>0</v>
      </c>
      <c r="BT381" s="127">
        <f t="shared" ref="BT381" si="6380">L381/L405</f>
        <v>0</v>
      </c>
      <c r="BU381" s="125">
        <f t="shared" ref="BU381" si="6381">M381/M405</f>
        <v>0</v>
      </c>
      <c r="BV381" s="129">
        <f t="shared" ref="BV381" si="6382">N381/N405</f>
        <v>0</v>
      </c>
      <c r="BW381" s="130">
        <f t="shared" ref="BW381" si="6383">O381/O405</f>
        <v>0</v>
      </c>
      <c r="BX381" s="125">
        <f t="shared" ref="BX381" si="6384">P381/P405</f>
        <v>0</v>
      </c>
      <c r="BY381" s="126">
        <f t="shared" ref="BY381" si="6385">Q381/Q405</f>
        <v>0</v>
      </c>
      <c r="BZ381" s="127">
        <f t="shared" ref="BZ381" si="6386">R381/R405</f>
        <v>0</v>
      </c>
      <c r="CA381" s="128">
        <f t="shared" ref="CA381" si="6387">S381/S405</f>
        <v>0</v>
      </c>
      <c r="CB381" s="125">
        <f t="shared" ref="CB381" si="6388">T381/T405</f>
        <v>0</v>
      </c>
      <c r="CC381" s="126">
        <f t="shared" ref="CC381" si="6389">U381/U405</f>
        <v>0</v>
      </c>
      <c r="CD381" s="127">
        <f t="shared" ref="CD381" si="6390">V381/V405</f>
        <v>0</v>
      </c>
      <c r="CE381" s="128">
        <f t="shared" ref="CE381" si="6391">W381/W405</f>
        <v>0</v>
      </c>
      <c r="CF381" s="125">
        <f t="shared" ref="CF381" si="6392">X381/X405</f>
        <v>0</v>
      </c>
      <c r="CG381" s="126">
        <f t="shared" ref="CG381" si="6393">Y381/Y405</f>
        <v>0</v>
      </c>
      <c r="CH381" s="127">
        <f t="shared" ref="CH381" si="6394">Z381/Z405</f>
        <v>0</v>
      </c>
      <c r="CI381" s="125">
        <f t="shared" ref="CI381" si="6395">AA381/AA405</f>
        <v>0</v>
      </c>
      <c r="CJ381" s="131">
        <f t="shared" ref="CJ381" si="6396">AB381/AB405</f>
        <v>0</v>
      </c>
      <c r="CK381" s="132">
        <f t="shared" ref="CK381" si="6397">AC381/AC405</f>
        <v>0</v>
      </c>
    </row>
    <row r="382" spans="1:89">
      <c r="A382" s="133" t="s">
        <v>20</v>
      </c>
      <c r="B382" s="185">
        <v>768</v>
      </c>
      <c r="C382" s="186">
        <v>0</v>
      </c>
      <c r="D382" s="187">
        <v>135</v>
      </c>
      <c r="E382" s="188">
        <v>1</v>
      </c>
      <c r="F382" s="185">
        <v>61</v>
      </c>
      <c r="G382" s="189">
        <v>0</v>
      </c>
      <c r="H382" s="187">
        <v>295</v>
      </c>
      <c r="I382" s="188">
        <v>11</v>
      </c>
      <c r="J382" s="185">
        <v>7</v>
      </c>
      <c r="K382" s="189">
        <v>3</v>
      </c>
      <c r="L382" s="187">
        <v>4</v>
      </c>
      <c r="M382" s="185">
        <v>0</v>
      </c>
      <c r="N382" s="190">
        <v>62</v>
      </c>
      <c r="O382" s="191">
        <v>0</v>
      </c>
      <c r="P382" s="185">
        <v>6</v>
      </c>
      <c r="Q382" s="189">
        <v>0</v>
      </c>
      <c r="R382" s="187">
        <v>0</v>
      </c>
      <c r="S382" s="188">
        <v>0</v>
      </c>
      <c r="T382" s="185">
        <v>0</v>
      </c>
      <c r="U382" s="189">
        <v>0</v>
      </c>
      <c r="V382" s="187">
        <v>0</v>
      </c>
      <c r="W382" s="188">
        <v>0</v>
      </c>
      <c r="X382" s="185">
        <v>0</v>
      </c>
      <c r="Y382" s="189">
        <v>0</v>
      </c>
      <c r="Z382" s="187">
        <v>0</v>
      </c>
      <c r="AA382" s="185">
        <v>0</v>
      </c>
      <c r="AB382" s="168">
        <f t="shared" ref="AB382:AB383" si="6398">B382+D382+F382+H382+J382+L382+N382+P382+R382+T382+V382+X382+Z382</f>
        <v>1338</v>
      </c>
      <c r="AC382" s="169">
        <f t="shared" ref="AC382:AC401" si="6399">C382+E382+G382+I382+K382+M382+O382+Q382+S382+U382+W382+Y382+AA382</f>
        <v>15</v>
      </c>
      <c r="AE382" s="258" t="str">
        <f>$AE$10</f>
        <v>08:00 - 08:59</v>
      </c>
      <c r="AF382" s="247">
        <f>SUMIF($A$9:$A$32,$AE382,B$381:B$404)</f>
        <v>3924</v>
      </c>
      <c r="AG382" s="259">
        <f t="shared" si="6369"/>
        <v>1103</v>
      </c>
      <c r="AH382" s="260">
        <f t="shared" si="6369"/>
        <v>1048</v>
      </c>
      <c r="AI382" s="261">
        <f t="shared" si="6369"/>
        <v>696</v>
      </c>
      <c r="AJ382" s="262">
        <f t="shared" si="6369"/>
        <v>480</v>
      </c>
      <c r="AK382" s="263">
        <f t="shared" si="6369"/>
        <v>347</v>
      </c>
      <c r="AL382" s="260">
        <f t="shared" si="6369"/>
        <v>883</v>
      </c>
      <c r="AM382" s="261">
        <f t="shared" si="6369"/>
        <v>1547</v>
      </c>
      <c r="AN382" s="262">
        <f t="shared" si="6369"/>
        <v>254</v>
      </c>
      <c r="AO382" s="263">
        <f t="shared" si="6369"/>
        <v>737</v>
      </c>
      <c r="AP382" s="260">
        <f t="shared" si="6369"/>
        <v>303</v>
      </c>
      <c r="AQ382" s="262">
        <f t="shared" si="6369"/>
        <v>1942</v>
      </c>
      <c r="AR382" s="264">
        <f t="shared" si="6369"/>
        <v>1050</v>
      </c>
      <c r="AS382" s="265">
        <f t="shared" si="6369"/>
        <v>2646</v>
      </c>
      <c r="AT382" s="262">
        <f t="shared" si="6369"/>
        <v>740</v>
      </c>
      <c r="AU382" s="263">
        <f t="shared" si="6369"/>
        <v>1180</v>
      </c>
      <c r="AV382" s="260">
        <f t="shared" si="6369"/>
        <v>1096</v>
      </c>
      <c r="AW382" s="261">
        <f t="shared" si="6370"/>
        <v>1227</v>
      </c>
      <c r="AX382" s="262">
        <f t="shared" si="6370"/>
        <v>254</v>
      </c>
      <c r="AY382" s="263">
        <f t="shared" si="6370"/>
        <v>1001</v>
      </c>
      <c r="AZ382" s="260">
        <f t="shared" si="6370"/>
        <v>479</v>
      </c>
      <c r="BA382" s="261">
        <f t="shared" si="6370"/>
        <v>1730</v>
      </c>
      <c r="BB382" s="262">
        <f t="shared" si="6370"/>
        <v>718</v>
      </c>
      <c r="BC382" s="263">
        <f t="shared" si="6370"/>
        <v>1263</v>
      </c>
      <c r="BD382" s="260">
        <f t="shared" si="6370"/>
        <v>3026</v>
      </c>
      <c r="BE382" s="262">
        <f t="shared" si="6370"/>
        <v>1870</v>
      </c>
      <c r="BF382" s="266">
        <f>SUM(AF382,AH382,AJ382,AL382,AN382,AP382,AR382,AT382,AV382,AX382,AZ382,BB382,BD382)</f>
        <v>14255</v>
      </c>
      <c r="BG382" s="16">
        <f>SUM(AG382,AI382,AK382,AM382,AO382,AQ382,AS382,AU382,AW382,AY382,BA382,BC382,BE382)</f>
        <v>17289</v>
      </c>
      <c r="BI382" s="133" t="s">
        <v>20</v>
      </c>
      <c r="BJ382" s="125">
        <f>B382/B405</f>
        <v>1.8243580302634392E-2</v>
      </c>
      <c r="BK382" s="126">
        <f t="shared" ref="BK382" si="6400">C382/C405</f>
        <v>0</v>
      </c>
      <c r="BL382" s="127">
        <f t="shared" ref="BL382" si="6401">D382/D405</f>
        <v>9.559552471321342E-3</v>
      </c>
      <c r="BM382" s="128">
        <f t="shared" ref="BM382" si="6402">E382/E405</f>
        <v>9.6553055904219373E-5</v>
      </c>
      <c r="BN382" s="125">
        <f t="shared" ref="BN382" si="6403">F382/F405</f>
        <v>1.0829043138647257E-2</v>
      </c>
      <c r="BO382" s="126">
        <f t="shared" ref="BO382" si="6404">G382/G405</f>
        <v>0</v>
      </c>
      <c r="BP382" s="127">
        <f t="shared" ref="BP382" si="6405">H382/H405</f>
        <v>1.6281251724708869E-2</v>
      </c>
      <c r="BQ382" s="128">
        <f t="shared" ref="BQ382" si="6406">I382/I405</f>
        <v>4.3179587831207065E-4</v>
      </c>
      <c r="BR382" s="125">
        <f t="shared" ref="BR382" si="6407">J382/J405</f>
        <v>1.8641810918774966E-3</v>
      </c>
      <c r="BS382" s="126">
        <f t="shared" ref="BS382" si="6408">K382/K405</f>
        <v>5.6593095642331638E-4</v>
      </c>
      <c r="BT382" s="127">
        <f t="shared" ref="BT382" si="6409">L382/L405</f>
        <v>6.4401867654161971E-4</v>
      </c>
      <c r="BU382" s="125">
        <f t="shared" ref="BU382" si="6410">M382/M405</f>
        <v>0</v>
      </c>
      <c r="BV382" s="129">
        <f t="shared" ref="BV382" si="6411">N382/N405</f>
        <v>3.7922808734479172E-3</v>
      </c>
      <c r="BW382" s="130">
        <f t="shared" ref="BW382" si="6412">O382/O405</f>
        <v>0</v>
      </c>
      <c r="BX382" s="125">
        <f t="shared" ref="BX382" si="6413">P382/P405</f>
        <v>6.1753808151502677E-4</v>
      </c>
      <c r="BY382" s="126">
        <f t="shared" ref="BY382" si="6414">Q382/Q405</f>
        <v>0</v>
      </c>
      <c r="BZ382" s="127">
        <f t="shared" ref="BZ382" si="6415">R382/R405</f>
        <v>0</v>
      </c>
      <c r="CA382" s="128">
        <f t="shared" ref="CA382" si="6416">S382/S405</f>
        <v>0</v>
      </c>
      <c r="CB382" s="125">
        <f t="shared" ref="CB382" si="6417">T382/T405</f>
        <v>0</v>
      </c>
      <c r="CC382" s="126">
        <f t="shared" ref="CC382" si="6418">U382/U405</f>
        <v>0</v>
      </c>
      <c r="CD382" s="127">
        <f t="shared" ref="CD382" si="6419">V382/V405</f>
        <v>0</v>
      </c>
      <c r="CE382" s="128">
        <f t="shared" ref="CE382" si="6420">W382/W405</f>
        <v>0</v>
      </c>
      <c r="CF382" s="125">
        <f t="shared" ref="CF382" si="6421">X382/X405</f>
        <v>0</v>
      </c>
      <c r="CG382" s="126">
        <f t="shared" ref="CG382" si="6422">Y382/Y405</f>
        <v>0</v>
      </c>
      <c r="CH382" s="127">
        <f t="shared" ref="CH382" si="6423">Z382/Z405</f>
        <v>0</v>
      </c>
      <c r="CI382" s="125">
        <f t="shared" ref="CI382" si="6424">AA382/AA405</f>
        <v>0</v>
      </c>
      <c r="CJ382" s="131">
        <f t="shared" ref="CJ382" si="6425">AB382/AB405</f>
        <v>6.7451075285079095E-3</v>
      </c>
      <c r="CK382" s="132">
        <f t="shared" ref="CK382" si="6426">AC382/AC405</f>
        <v>7.573539064314494E-5</v>
      </c>
    </row>
    <row r="383" spans="1:89" ht="14.1" thickBot="1">
      <c r="A383" s="142" t="s">
        <v>21</v>
      </c>
      <c r="B383" s="192">
        <v>3294</v>
      </c>
      <c r="C383" s="193">
        <v>7</v>
      </c>
      <c r="D383" s="194">
        <v>1000</v>
      </c>
      <c r="E383" s="195">
        <v>4</v>
      </c>
      <c r="F383" s="192">
        <v>310</v>
      </c>
      <c r="G383" s="196">
        <v>1</v>
      </c>
      <c r="H383" s="194">
        <v>1074</v>
      </c>
      <c r="I383" s="195">
        <v>95</v>
      </c>
      <c r="J383" s="192">
        <v>50</v>
      </c>
      <c r="K383" s="196">
        <v>62</v>
      </c>
      <c r="L383" s="194">
        <v>52</v>
      </c>
      <c r="M383" s="192">
        <v>383</v>
      </c>
      <c r="N383" s="197">
        <v>408</v>
      </c>
      <c r="O383" s="198">
        <v>488</v>
      </c>
      <c r="P383" s="192">
        <v>142</v>
      </c>
      <c r="Q383" s="196">
        <v>326</v>
      </c>
      <c r="R383" s="194">
        <v>264</v>
      </c>
      <c r="S383" s="195">
        <v>364</v>
      </c>
      <c r="T383" s="192">
        <v>30</v>
      </c>
      <c r="U383" s="196">
        <v>226</v>
      </c>
      <c r="V383" s="194">
        <v>67</v>
      </c>
      <c r="W383" s="195">
        <v>554</v>
      </c>
      <c r="X383" s="192">
        <v>187</v>
      </c>
      <c r="Y383" s="196">
        <v>413</v>
      </c>
      <c r="Z383" s="194">
        <v>848</v>
      </c>
      <c r="AA383" s="192">
        <v>432</v>
      </c>
      <c r="AB383" s="168">
        <f t="shared" si="6398"/>
        <v>7726</v>
      </c>
      <c r="AC383" s="169">
        <f t="shared" si="6399"/>
        <v>3355</v>
      </c>
      <c r="AE383" s="246" t="str">
        <f>$AE$11</f>
        <v>-</v>
      </c>
      <c r="AF383" s="247">
        <f>SUMIF($A$9:$A$32,$AE383,B$381:B$404)</f>
        <v>0</v>
      </c>
      <c r="AG383" s="267">
        <f t="shared" si="6369"/>
        <v>0</v>
      </c>
      <c r="AH383" s="268">
        <f t="shared" si="6369"/>
        <v>0</v>
      </c>
      <c r="AI383" s="269">
        <f t="shared" si="6369"/>
        <v>0</v>
      </c>
      <c r="AJ383" s="270">
        <f t="shared" si="6369"/>
        <v>0</v>
      </c>
      <c r="AK383" s="271">
        <f t="shared" si="6369"/>
        <v>0</v>
      </c>
      <c r="AL383" s="268">
        <f t="shared" si="6369"/>
        <v>0</v>
      </c>
      <c r="AM383" s="269">
        <f t="shared" si="6369"/>
        <v>0</v>
      </c>
      <c r="AN383" s="270">
        <f t="shared" si="6369"/>
        <v>0</v>
      </c>
      <c r="AO383" s="271">
        <f t="shared" si="6369"/>
        <v>0</v>
      </c>
      <c r="AP383" s="268">
        <f t="shared" si="6369"/>
        <v>0</v>
      </c>
      <c r="AQ383" s="270">
        <f t="shared" si="6369"/>
        <v>0</v>
      </c>
      <c r="AR383" s="272">
        <f t="shared" si="6369"/>
        <v>0</v>
      </c>
      <c r="AS383" s="273">
        <f t="shared" si="6369"/>
        <v>0</v>
      </c>
      <c r="AT383" s="270">
        <f t="shared" si="6369"/>
        <v>0</v>
      </c>
      <c r="AU383" s="271">
        <f t="shared" si="6369"/>
        <v>0</v>
      </c>
      <c r="AV383" s="268">
        <f t="shared" si="6369"/>
        <v>0</v>
      </c>
      <c r="AW383" s="269">
        <f t="shared" si="6370"/>
        <v>0</v>
      </c>
      <c r="AX383" s="270">
        <f t="shared" si="6370"/>
        <v>0</v>
      </c>
      <c r="AY383" s="271">
        <f t="shared" si="6370"/>
        <v>0</v>
      </c>
      <c r="AZ383" s="268">
        <f t="shared" si="6370"/>
        <v>0</v>
      </c>
      <c r="BA383" s="269">
        <f t="shared" si="6370"/>
        <v>0</v>
      </c>
      <c r="BB383" s="270">
        <f t="shared" si="6370"/>
        <v>0</v>
      </c>
      <c r="BC383" s="271">
        <f t="shared" si="6370"/>
        <v>0</v>
      </c>
      <c r="BD383" s="268">
        <f t="shared" si="6370"/>
        <v>0</v>
      </c>
      <c r="BE383" s="270">
        <f t="shared" si="6370"/>
        <v>0</v>
      </c>
      <c r="BF383" s="266">
        <f>SUM(AF383,AH383,AJ383,AL383,AN383,AP383,AR383,AT383,AV383,AX383,AZ383,BB383,BD383)</f>
        <v>0</v>
      </c>
      <c r="BG383" s="16">
        <f>SUM(AG383,AI383,AK383,AM383,AO383,AQ383,AS383,AU383,AW383,AY383,BA383,BC383,BE383)</f>
        <v>0</v>
      </c>
      <c r="BI383" s="142" t="s">
        <v>21</v>
      </c>
      <c r="BJ383" s="125">
        <f>B383/B405</f>
        <v>7.8247856141767824E-2</v>
      </c>
      <c r="BK383" s="126">
        <f t="shared" ref="BK383" si="6427">C383/C405</f>
        <v>3.2779208616249124E-4</v>
      </c>
      <c r="BL383" s="127">
        <f t="shared" ref="BL383" si="6428">D383/D405</f>
        <v>7.0811499787565499E-2</v>
      </c>
      <c r="BM383" s="128">
        <f t="shared" ref="BM383" si="6429">E383/E405</f>
        <v>3.8621222361687749E-4</v>
      </c>
      <c r="BN383" s="125">
        <f t="shared" ref="BN383" si="6430">F383/F405</f>
        <v>5.5032842180010651E-2</v>
      </c>
      <c r="BO383" s="126">
        <f t="shared" ref="BO383" si="6431">G383/G405</f>
        <v>2.5322866548493288E-4</v>
      </c>
      <c r="BP383" s="127">
        <f t="shared" ref="BP383" si="6432">H383/H405</f>
        <v>5.9274794414702799E-2</v>
      </c>
      <c r="BQ383" s="128">
        <f t="shared" ref="BQ383" si="6433">I383/I405</f>
        <v>3.7291462217860648E-3</v>
      </c>
      <c r="BR383" s="125">
        <f t="shared" ref="BR383" si="6434">J383/J405</f>
        <v>1.3315579227696404E-2</v>
      </c>
      <c r="BS383" s="126">
        <f t="shared" ref="BS383" si="6435">K383/K405</f>
        <v>1.1695906432748537E-2</v>
      </c>
      <c r="BT383" s="127">
        <f t="shared" ref="BT383" si="6436">L383/L405</f>
        <v>8.3722427950410558E-3</v>
      </c>
      <c r="BU383" s="125">
        <f t="shared" ref="BU383" si="6437">M383/M405</f>
        <v>2.7113124734532069E-2</v>
      </c>
      <c r="BV383" s="129">
        <f t="shared" ref="BV383" si="6438">N383/N405</f>
        <v>2.4955654780108874E-2</v>
      </c>
      <c r="BW383" s="130">
        <f t="shared" ref="BW383" si="6439">O383/O405</f>
        <v>2.0089745173109384E-2</v>
      </c>
      <c r="BX383" s="125">
        <f t="shared" ref="BX383" si="6440">P383/P405</f>
        <v>1.4615067929188966E-2</v>
      </c>
      <c r="BY383" s="126">
        <f t="shared" ref="BY383" si="6441">Q383/Q405</f>
        <v>2.4650283553875236E-2</v>
      </c>
      <c r="BZ383" s="127">
        <f t="shared" ref="BZ383" si="6442">R383/R405</f>
        <v>1.9944096094281182E-2</v>
      </c>
      <c r="CA383" s="128">
        <f t="shared" ref="CA383" si="6443">S383/S405</f>
        <v>2.2458045409674235E-2</v>
      </c>
      <c r="CB383" s="125">
        <f t="shared" ref="CB383" si="6444">T383/T405</f>
        <v>6.3911376224968048E-3</v>
      </c>
      <c r="CC383" s="126">
        <f t="shared" ref="CC383" si="6445">U383/U405</f>
        <v>3.5736875395319417E-2</v>
      </c>
      <c r="CD383" s="127">
        <f t="shared" ref="CD383" si="6446">V383/V405</f>
        <v>4.6273913944333174E-3</v>
      </c>
      <c r="CE383" s="128">
        <f t="shared" ref="CE383" si="6447">W383/W405</f>
        <v>3.0999944043422305E-2</v>
      </c>
      <c r="CF383" s="125">
        <f t="shared" ref="CF383" si="6448">X383/X405</f>
        <v>1.4107883817427386E-2</v>
      </c>
      <c r="CG383" s="126">
        <f t="shared" ref="CG383" si="6449">Y383/Y405</f>
        <v>3.9095039757667552E-2</v>
      </c>
      <c r="CH383" s="127">
        <f t="shared" ref="CH383" si="6450">Z383/Z405</f>
        <v>2.3106896645685167E-2</v>
      </c>
      <c r="CI383" s="125">
        <f t="shared" ref="CI383" si="6451">AA383/AA405</f>
        <v>1.4890390183372397E-2</v>
      </c>
      <c r="CJ383" s="131">
        <f t="shared" ref="CJ383" si="6452">AB383/AB405</f>
        <v>3.8948206849964209E-2</v>
      </c>
      <c r="CK383" s="132">
        <f t="shared" ref="CK383" si="6453">AC383/AC405</f>
        <v>1.6939482373850085E-2</v>
      </c>
    </row>
    <row r="384" spans="1:89" ht="15" thickTop="1" thickBot="1">
      <c r="A384" s="133" t="s">
        <v>22</v>
      </c>
      <c r="B384" s="185">
        <v>5453</v>
      </c>
      <c r="C384" s="186">
        <v>349</v>
      </c>
      <c r="D384" s="187">
        <v>1668</v>
      </c>
      <c r="E384" s="188">
        <v>372</v>
      </c>
      <c r="F384" s="185">
        <v>487</v>
      </c>
      <c r="G384" s="189">
        <v>149</v>
      </c>
      <c r="H384" s="187">
        <v>939</v>
      </c>
      <c r="I384" s="188">
        <v>682</v>
      </c>
      <c r="J384" s="185">
        <v>154</v>
      </c>
      <c r="K384" s="189">
        <v>342</v>
      </c>
      <c r="L384" s="187">
        <v>192</v>
      </c>
      <c r="M384" s="185">
        <v>1007</v>
      </c>
      <c r="N384" s="190">
        <v>885</v>
      </c>
      <c r="O384" s="191">
        <v>1708</v>
      </c>
      <c r="P384" s="185">
        <v>513</v>
      </c>
      <c r="Q384" s="189">
        <v>813</v>
      </c>
      <c r="R384" s="187">
        <v>778</v>
      </c>
      <c r="S384" s="188">
        <v>1146</v>
      </c>
      <c r="T384" s="185">
        <v>141</v>
      </c>
      <c r="U384" s="189">
        <v>776</v>
      </c>
      <c r="V384" s="187">
        <v>266</v>
      </c>
      <c r="W384" s="188">
        <v>1598</v>
      </c>
      <c r="X384" s="185">
        <v>620</v>
      </c>
      <c r="Y384" s="189">
        <v>1052</v>
      </c>
      <c r="Z384" s="187">
        <v>2562</v>
      </c>
      <c r="AA384" s="185">
        <v>1181</v>
      </c>
      <c r="AB384" s="168">
        <f>B384+D384+F384+H384+J384+L384+N384+P384+R384+T384+V384+X384+Z384</f>
        <v>14658</v>
      </c>
      <c r="AC384" s="169">
        <f t="shared" si="6399"/>
        <v>11175</v>
      </c>
      <c r="AE384" s="295" t="s">
        <v>42</v>
      </c>
      <c r="AF384" s="12">
        <f t="shared" ref="AF384:BG384" si="6454">SUM(AF381:AF383)</f>
        <v>8182</v>
      </c>
      <c r="AG384" s="1">
        <f t="shared" si="6454"/>
        <v>1750</v>
      </c>
      <c r="AH384" s="12">
        <f t="shared" si="6454"/>
        <v>2202</v>
      </c>
      <c r="AI384" s="1">
        <f t="shared" si="6454"/>
        <v>1347</v>
      </c>
      <c r="AJ384" s="12">
        <f t="shared" si="6454"/>
        <v>935</v>
      </c>
      <c r="AK384" s="1">
        <f t="shared" si="6454"/>
        <v>634</v>
      </c>
      <c r="AL384" s="12">
        <f t="shared" si="6454"/>
        <v>1739</v>
      </c>
      <c r="AM384" s="1">
        <f t="shared" si="6454"/>
        <v>2717</v>
      </c>
      <c r="AN384" s="12">
        <f t="shared" si="6454"/>
        <v>479</v>
      </c>
      <c r="AO384" s="1">
        <f t="shared" si="6454"/>
        <v>1406</v>
      </c>
      <c r="AP384" s="12">
        <f t="shared" si="6454"/>
        <v>581</v>
      </c>
      <c r="AQ384" s="1">
        <f t="shared" si="6454"/>
        <v>3457</v>
      </c>
      <c r="AR384" s="12">
        <f t="shared" si="6454"/>
        <v>2153</v>
      </c>
      <c r="AS384" s="1">
        <f t="shared" si="6454"/>
        <v>4651</v>
      </c>
      <c r="AT384" s="12">
        <f t="shared" si="6454"/>
        <v>1612</v>
      </c>
      <c r="AU384" s="1">
        <f t="shared" si="6454"/>
        <v>2146</v>
      </c>
      <c r="AV384" s="12">
        <f t="shared" si="6454"/>
        <v>2229</v>
      </c>
      <c r="AW384" s="1">
        <f t="shared" si="6454"/>
        <v>2278</v>
      </c>
      <c r="AX384" s="12">
        <f t="shared" si="6454"/>
        <v>482</v>
      </c>
      <c r="AY384" s="1">
        <f t="shared" si="6454"/>
        <v>1985</v>
      </c>
      <c r="AZ384" s="12">
        <f t="shared" si="6454"/>
        <v>959</v>
      </c>
      <c r="BA384" s="1">
        <f t="shared" si="6454"/>
        <v>3405</v>
      </c>
      <c r="BB384" s="12">
        <f t="shared" si="6454"/>
        <v>1461</v>
      </c>
      <c r="BC384" s="1">
        <f t="shared" si="6454"/>
        <v>2380</v>
      </c>
      <c r="BD384" s="12">
        <f t="shared" si="6454"/>
        <v>6275</v>
      </c>
      <c r="BE384" s="1">
        <f t="shared" si="6454"/>
        <v>3213</v>
      </c>
      <c r="BF384" s="51">
        <f t="shared" si="6454"/>
        <v>29289</v>
      </c>
      <c r="BG384" s="47">
        <f t="shared" si="6454"/>
        <v>31369</v>
      </c>
      <c r="BI384" s="133" t="s">
        <v>22</v>
      </c>
      <c r="BJ384" s="125">
        <f>B384/B405</f>
        <v>0.12953417108107465</v>
      </c>
      <c r="BK384" s="126">
        <f t="shared" ref="BK384" si="6455">C384/C405</f>
        <v>1.6342776867244207E-2</v>
      </c>
      <c r="BL384" s="127">
        <f t="shared" ref="BL384" si="6456">D384/D405</f>
        <v>0.11811358164565926</v>
      </c>
      <c r="BM384" s="128">
        <f t="shared" ref="BM384" si="6457">E384/E405</f>
        <v>3.5917736796369608E-2</v>
      </c>
      <c r="BN384" s="125">
        <f t="shared" ref="BN384" si="6458">F384/F405</f>
        <v>8.645481981182318E-2</v>
      </c>
      <c r="BO384" s="126">
        <f t="shared" ref="BO384" si="6459">G384/G405</f>
        <v>3.7731071157254999E-2</v>
      </c>
      <c r="BP384" s="127">
        <f t="shared" ref="BP384" si="6460">H384/H405</f>
        <v>5.182405210000552E-2</v>
      </c>
      <c r="BQ384" s="128">
        <f t="shared" ref="BQ384" si="6461">I384/I405</f>
        <v>2.677134445534838E-2</v>
      </c>
      <c r="BR384" s="125">
        <f t="shared" ref="BR384" si="6462">J384/J405</f>
        <v>4.1011984021304924E-2</v>
      </c>
      <c r="BS384" s="126">
        <f t="shared" ref="BS384" si="6463">K384/K405</f>
        <v>6.4516129032258063E-2</v>
      </c>
      <c r="BT384" s="127">
        <f t="shared" ref="BT384" si="6464">L384/L405</f>
        <v>3.0912896473997746E-2</v>
      </c>
      <c r="BU384" s="125">
        <f t="shared" ref="BU384" si="6465">M384/M405</f>
        <v>7.1286988531785361E-2</v>
      </c>
      <c r="BV384" s="129">
        <f t="shared" ref="BV384" si="6466">N384/N405</f>
        <v>5.4131751177442046E-2</v>
      </c>
      <c r="BW384" s="130">
        <f t="shared" ref="BW384" si="6467">O384/O405</f>
        <v>7.031410810588283E-2</v>
      </c>
      <c r="BX384" s="125">
        <f t="shared" ref="BX384" si="6468">P384/P405</f>
        <v>5.2799505969534789E-2</v>
      </c>
      <c r="BY384" s="126">
        <f t="shared" ref="BY384" si="6469">Q384/Q405</f>
        <v>6.1474480151228736E-2</v>
      </c>
      <c r="BZ384" s="127">
        <f t="shared" ref="BZ384" si="6470">R384/R405</f>
        <v>5.8774646823298332E-2</v>
      </c>
      <c r="CA384" s="128">
        <f t="shared" ref="CA384" si="6471">S384/S405</f>
        <v>7.0705824284304053E-2</v>
      </c>
      <c r="CB384" s="125">
        <f t="shared" ref="CB384" si="6472">T384/T405</f>
        <v>3.0038346825734981E-2</v>
      </c>
      <c r="CC384" s="126">
        <f t="shared" ref="CC384" si="6473">U384/U405</f>
        <v>0.12270714737507907</v>
      </c>
      <c r="CD384" s="127">
        <f t="shared" ref="CD384" si="6474">V384/V405</f>
        <v>1.8371434491332276E-2</v>
      </c>
      <c r="CE384" s="128">
        <f t="shared" ref="CE384" si="6475">W384/W405</f>
        <v>8.9418611157741593E-2</v>
      </c>
      <c r="CF384" s="125">
        <f t="shared" ref="CF384" si="6476">X384/X405</f>
        <v>4.6774801961523955E-2</v>
      </c>
      <c r="CG384" s="126">
        <f t="shared" ref="CG384" si="6477">Y384/Y405</f>
        <v>9.9583491101855354E-2</v>
      </c>
      <c r="CH384" s="127">
        <f t="shared" ref="CH384" si="6478">Z384/Z405</f>
        <v>6.981116651679882E-2</v>
      </c>
      <c r="CI384" s="125">
        <f t="shared" ref="CI384" si="6479">AA384/AA405</f>
        <v>4.0707293533710186E-2</v>
      </c>
      <c r="CJ384" s="131">
        <f t="shared" ref="CJ384" si="6480">AB384/AB405</f>
        <v>7.3893711623967823E-2</v>
      </c>
      <c r="CK384" s="132">
        <f t="shared" ref="CK384" si="6481">AC384/AC405</f>
        <v>5.6422866029142982E-2</v>
      </c>
    </row>
    <row r="385" spans="1:89" ht="14.1" thickTop="1">
      <c r="A385" s="142" t="s">
        <v>23</v>
      </c>
      <c r="B385" s="192">
        <v>4258</v>
      </c>
      <c r="C385" s="193">
        <v>647</v>
      </c>
      <c r="D385" s="194">
        <v>1154</v>
      </c>
      <c r="E385" s="195">
        <v>651</v>
      </c>
      <c r="F385" s="192">
        <v>455</v>
      </c>
      <c r="G385" s="196">
        <v>287</v>
      </c>
      <c r="H385" s="194">
        <v>856</v>
      </c>
      <c r="I385" s="195">
        <v>1170</v>
      </c>
      <c r="J385" s="192">
        <v>225</v>
      </c>
      <c r="K385" s="196">
        <v>669</v>
      </c>
      <c r="L385" s="194">
        <v>278</v>
      </c>
      <c r="M385" s="192">
        <v>1515</v>
      </c>
      <c r="N385" s="197">
        <v>1103</v>
      </c>
      <c r="O385" s="198">
        <v>2005</v>
      </c>
      <c r="P385" s="192">
        <v>872</v>
      </c>
      <c r="Q385" s="196">
        <v>966</v>
      </c>
      <c r="R385" s="194">
        <v>1133</v>
      </c>
      <c r="S385" s="195">
        <v>1051</v>
      </c>
      <c r="T385" s="192">
        <v>228</v>
      </c>
      <c r="U385" s="196">
        <v>984</v>
      </c>
      <c r="V385" s="194">
        <v>480</v>
      </c>
      <c r="W385" s="195">
        <v>1675</v>
      </c>
      <c r="X385" s="192">
        <v>743</v>
      </c>
      <c r="Y385" s="196">
        <v>1117</v>
      </c>
      <c r="Z385" s="194">
        <v>3249</v>
      </c>
      <c r="AA385" s="192">
        <v>1343</v>
      </c>
      <c r="AB385" s="168">
        <f t="shared" ref="AB385:AB401" si="6482">B385+D385+F385+H385+J385+L385+N385+P385+R385+T385+V385+X385+Z385</f>
        <v>15034</v>
      </c>
      <c r="AC385" s="169">
        <f t="shared" si="6399"/>
        <v>14080</v>
      </c>
      <c r="BI385" s="142" t="s">
        <v>23</v>
      </c>
      <c r="BJ385" s="125">
        <f>B385/B405</f>
        <v>0.10114735016747037</v>
      </c>
      <c r="BK385" s="126">
        <f t="shared" ref="BK385" si="6483">C385/C405</f>
        <v>3.029735424959026E-2</v>
      </c>
      <c r="BL385" s="127">
        <f t="shared" ref="BL385" si="6484">D385/D405</f>
        <v>8.1716470754850584E-2</v>
      </c>
      <c r="BM385" s="128">
        <f t="shared" ref="BM385" si="6485">E385/E405</f>
        <v>6.2856039393646812E-2</v>
      </c>
      <c r="BN385" s="125">
        <f t="shared" ref="BN385" si="6486">F385/F405</f>
        <v>8.0774010296467247E-2</v>
      </c>
      <c r="BO385" s="126">
        <f t="shared" ref="BO385" si="6487">G385/G405</f>
        <v>7.2676626994175736E-2</v>
      </c>
      <c r="BP385" s="127">
        <f t="shared" ref="BP385" si="6488">H385/H405</f>
        <v>4.7243225343562005E-2</v>
      </c>
      <c r="BQ385" s="128">
        <f t="shared" ref="BQ385" si="6489">I385/I405</f>
        <v>4.5927379784102058E-2</v>
      </c>
      <c r="BR385" s="125">
        <f t="shared" ref="BR385" si="6490">J385/J405</f>
        <v>5.9920106524633823E-2</v>
      </c>
      <c r="BS385" s="126">
        <f t="shared" ref="BS385" si="6491">K385/K405</f>
        <v>0.12620260328239954</v>
      </c>
      <c r="BT385" s="127">
        <f t="shared" ref="BT385" si="6492">L385/L405</f>
        <v>4.4759298019642568E-2</v>
      </c>
      <c r="BU385" s="125">
        <f t="shared" ref="BU385" si="6493">M385/M405</f>
        <v>0.1072490443154467</v>
      </c>
      <c r="BV385" s="129">
        <f t="shared" ref="BV385" si="6494">N385/N405</f>
        <v>6.7465900055049238E-2</v>
      </c>
      <c r="BW385" s="130">
        <f t="shared" ref="BW385" si="6495">O385/O405</f>
        <v>8.2540858754271126E-2</v>
      </c>
      <c r="BX385" s="125">
        <f t="shared" ref="BX385" si="6496">P385/P405</f>
        <v>8.9748867846850558E-2</v>
      </c>
      <c r="BY385" s="126">
        <f t="shared" ref="BY385" si="6497">Q385/Q405</f>
        <v>7.3043478260869571E-2</v>
      </c>
      <c r="BZ385" s="127">
        <f t="shared" ref="BZ385" si="6498">R385/R405</f>
        <v>8.5593412404623398E-2</v>
      </c>
      <c r="CA385" s="128">
        <f t="shared" ref="CA385" si="6499">S385/S405</f>
        <v>6.4844521224086876E-2</v>
      </c>
      <c r="CB385" s="125">
        <f t="shared" ref="CB385" si="6500">T385/T405</f>
        <v>4.8572645930975711E-2</v>
      </c>
      <c r="CC385" s="126">
        <f t="shared" ref="CC385" si="6501">U385/U405</f>
        <v>0.15559772296015181</v>
      </c>
      <c r="CD385" s="127">
        <f t="shared" ref="CD385" si="6502">V385/V405</f>
        <v>3.3151460736238689E-2</v>
      </c>
      <c r="CE385" s="128">
        <f t="shared" ref="CE385" si="6503">W385/W405</f>
        <v>9.3727267640311113E-2</v>
      </c>
      <c r="CF385" s="125">
        <f t="shared" ref="CF385" si="6504">X385/X405</f>
        <v>5.6054319124858545E-2</v>
      </c>
      <c r="CG385" s="126">
        <f t="shared" ref="CG385" si="6505">Y385/Y405</f>
        <v>0.1057364634608103</v>
      </c>
      <c r="CH385" s="127">
        <f t="shared" ref="CH385" si="6506">Z385/Z405</f>
        <v>8.8531022643668758E-2</v>
      </c>
      <c r="CI385" s="125">
        <f t="shared" ref="CI385" si="6507">AA385/AA405</f>
        <v>4.6291189852474837E-2</v>
      </c>
      <c r="CJ385" s="131">
        <f t="shared" ref="CJ385" si="6508">AB385/AB405</f>
        <v>7.5789197745581405E-2</v>
      </c>
      <c r="CK385" s="132">
        <f t="shared" ref="CK385" si="6509">AC385/AC405</f>
        <v>7.1090286683698711E-2</v>
      </c>
    </row>
    <row r="386" spans="1:89" ht="14.1" thickBot="1">
      <c r="A386" s="133" t="s">
        <v>24</v>
      </c>
      <c r="B386" s="185">
        <v>3924</v>
      </c>
      <c r="C386" s="186">
        <v>1103</v>
      </c>
      <c r="D386" s="187">
        <v>1048</v>
      </c>
      <c r="E386" s="188">
        <v>696</v>
      </c>
      <c r="F386" s="185">
        <v>480</v>
      </c>
      <c r="G386" s="189">
        <v>347</v>
      </c>
      <c r="H386" s="187">
        <v>883</v>
      </c>
      <c r="I386" s="188">
        <v>1547</v>
      </c>
      <c r="J386" s="185">
        <v>254</v>
      </c>
      <c r="K386" s="189">
        <v>737</v>
      </c>
      <c r="L386" s="187">
        <v>303</v>
      </c>
      <c r="M386" s="185">
        <v>1942</v>
      </c>
      <c r="N386" s="190">
        <v>1050</v>
      </c>
      <c r="O386" s="191">
        <v>2646</v>
      </c>
      <c r="P386" s="185">
        <v>740</v>
      </c>
      <c r="Q386" s="189">
        <v>1180</v>
      </c>
      <c r="R386" s="187">
        <v>1096</v>
      </c>
      <c r="S386" s="188">
        <v>1227</v>
      </c>
      <c r="T386" s="185">
        <v>254</v>
      </c>
      <c r="U386" s="189">
        <v>1001</v>
      </c>
      <c r="V386" s="187">
        <v>479</v>
      </c>
      <c r="W386" s="188">
        <v>1730</v>
      </c>
      <c r="X386" s="185">
        <v>718</v>
      </c>
      <c r="Y386" s="189">
        <v>1263</v>
      </c>
      <c r="Z386" s="187">
        <v>3026</v>
      </c>
      <c r="AA386" s="185">
        <v>1870</v>
      </c>
      <c r="AB386" s="168">
        <f t="shared" si="6482"/>
        <v>14255</v>
      </c>
      <c r="AC386" s="169">
        <f t="shared" si="6399"/>
        <v>17289</v>
      </c>
      <c r="AE386" t="s">
        <v>51</v>
      </c>
      <c r="BI386" s="133" t="s">
        <v>24</v>
      </c>
      <c r="BJ386" s="125">
        <f>B386/B405</f>
        <v>9.3213293108772591E-2</v>
      </c>
      <c r="BK386" s="126">
        <f t="shared" ref="BK386" si="6510">C386/C405</f>
        <v>5.1650667291032543E-2</v>
      </c>
      <c r="BL386" s="127">
        <f t="shared" ref="BL386" si="6511">D386/D405</f>
        <v>7.4210451777368638E-2</v>
      </c>
      <c r="BM386" s="128">
        <f t="shared" ref="BM386" si="6512">E386/E405</f>
        <v>6.7200926909336683E-2</v>
      </c>
      <c r="BN386" s="125">
        <f t="shared" ref="BN386" si="6513">F386/F405</f>
        <v>8.5212142730339072E-2</v>
      </c>
      <c r="BO386" s="126">
        <f t="shared" ref="BO386" si="6514">G386/G405</f>
        <v>8.7870346923271711E-2</v>
      </c>
      <c r="BP386" s="127">
        <f t="shared" ref="BP386" si="6515">H386/H405</f>
        <v>4.8733373806501459E-2</v>
      </c>
      <c r="BQ386" s="128">
        <f t="shared" ref="BQ386" si="6516">I386/I405</f>
        <v>6.0726202158979392E-2</v>
      </c>
      <c r="BR386" s="125">
        <f t="shared" ref="BR386" si="6517">J386/J405</f>
        <v>6.764314247669774E-2</v>
      </c>
      <c r="BS386" s="126">
        <f t="shared" ref="BS386" si="6518">K386/K405</f>
        <v>0.13903037162799473</v>
      </c>
      <c r="BT386" s="127">
        <f t="shared" ref="BT386" si="6519">L386/L405</f>
        <v>4.8784414748027694E-2</v>
      </c>
      <c r="BU386" s="125">
        <f t="shared" ref="BU386" si="6520">M386/M405</f>
        <v>0.13747699277927225</v>
      </c>
      <c r="BV386" s="129">
        <f t="shared" ref="BV386" si="6521">N386/N405</f>
        <v>6.422411156645666E-2</v>
      </c>
      <c r="BW386" s="130">
        <f t="shared" ref="BW386" si="6522">O386/O405</f>
        <v>0.10892923304927751</v>
      </c>
      <c r="BX386" s="125">
        <f t="shared" ref="BX386" si="6523">P386/P405</f>
        <v>7.6163030053519973E-2</v>
      </c>
      <c r="BY386" s="126">
        <f t="shared" ref="BY386" si="6524">Q386/Q405</f>
        <v>8.9224952741020797E-2</v>
      </c>
      <c r="BZ386" s="127">
        <f t="shared" ref="BZ386" si="6525">R386/R405</f>
        <v>8.2798217118682488E-2</v>
      </c>
      <c r="CA386" s="128">
        <f t="shared" ref="CA386" si="6526">S386/S405</f>
        <v>7.5703356367226055E-2</v>
      </c>
      <c r="CB386" s="125">
        <f t="shared" ref="CB386" si="6527">T386/T405</f>
        <v>5.4111631870472944E-2</v>
      </c>
      <c r="CC386" s="126">
        <f t="shared" ref="CC386" si="6528">U386/U405</f>
        <v>0.15828589500316256</v>
      </c>
      <c r="CD386" s="127">
        <f t="shared" ref="CD386" si="6529">V386/V405</f>
        <v>3.308239519303819E-2</v>
      </c>
      <c r="CE386" s="128">
        <f t="shared" ref="CE386" si="6530">W386/W405</f>
        <v>9.680487941357506E-2</v>
      </c>
      <c r="CF386" s="125">
        <f t="shared" ref="CF386" si="6531">X386/X405</f>
        <v>5.4168238400603544E-2</v>
      </c>
      <c r="CG386" s="126">
        <f t="shared" ref="CG386" si="6532">Y386/Y405</f>
        <v>0.11955698599015524</v>
      </c>
      <c r="CH386" s="127">
        <f t="shared" ref="CH386" si="6533">Z386/Z405</f>
        <v>8.2454562794626554E-2</v>
      </c>
      <c r="CI386" s="125">
        <f t="shared" ref="CI386" si="6534">AA386/AA405</f>
        <v>6.4456087136357365E-2</v>
      </c>
      <c r="CJ386" s="131">
        <f t="shared" ref="CJ386" si="6535">AB386/AB405</f>
        <v>7.1862113467025604E-2</v>
      </c>
      <c r="CK386" s="132">
        <f t="shared" ref="CK386" si="6536">AC386/AC405</f>
        <v>8.7292611255288852E-2</v>
      </c>
    </row>
    <row r="387" spans="1:89" ht="15" thickTop="1" thickBot="1">
      <c r="A387" s="142" t="s">
        <v>25</v>
      </c>
      <c r="B387" s="192">
        <v>3040</v>
      </c>
      <c r="C387" s="193">
        <v>1062</v>
      </c>
      <c r="D387" s="194">
        <v>927</v>
      </c>
      <c r="E387" s="195">
        <v>611</v>
      </c>
      <c r="F387" s="192">
        <v>383</v>
      </c>
      <c r="G387" s="196">
        <v>321</v>
      </c>
      <c r="H387" s="194">
        <v>987</v>
      </c>
      <c r="I387" s="195">
        <v>1407</v>
      </c>
      <c r="J387" s="192">
        <v>270</v>
      </c>
      <c r="K387" s="196">
        <v>560</v>
      </c>
      <c r="L387" s="194">
        <v>309</v>
      </c>
      <c r="M387" s="192">
        <v>1292</v>
      </c>
      <c r="N387" s="197">
        <v>1028</v>
      </c>
      <c r="O387" s="198">
        <v>1838</v>
      </c>
      <c r="P387" s="192">
        <v>599</v>
      </c>
      <c r="Q387" s="196">
        <v>813</v>
      </c>
      <c r="R387" s="194">
        <v>931</v>
      </c>
      <c r="S387" s="195">
        <v>1052</v>
      </c>
      <c r="T387" s="192">
        <v>312</v>
      </c>
      <c r="U387" s="196">
        <v>492</v>
      </c>
      <c r="V387" s="194">
        <v>513</v>
      </c>
      <c r="W387" s="195">
        <v>1572</v>
      </c>
      <c r="X387" s="192">
        <v>662</v>
      </c>
      <c r="Y387" s="196">
        <v>887</v>
      </c>
      <c r="Z387" s="194">
        <v>2557</v>
      </c>
      <c r="AA387" s="192">
        <v>1692</v>
      </c>
      <c r="AB387" s="168">
        <f t="shared" si="6482"/>
        <v>12518</v>
      </c>
      <c r="AC387" s="169">
        <f t="shared" si="6399"/>
        <v>13599</v>
      </c>
      <c r="AE387" s="309" t="s">
        <v>2</v>
      </c>
      <c r="AF387" s="303" t="s">
        <v>3</v>
      </c>
      <c r="AG387" s="304"/>
      <c r="AH387" s="303" t="s">
        <v>4</v>
      </c>
      <c r="AI387" s="304"/>
      <c r="AJ387" s="303" t="s">
        <v>5</v>
      </c>
      <c r="AK387" s="304"/>
      <c r="AL387" s="303" t="s">
        <v>6</v>
      </c>
      <c r="AM387" s="304"/>
      <c r="AN387" s="303" t="s">
        <v>7</v>
      </c>
      <c r="AO387" s="304"/>
      <c r="AP387" s="303" t="s">
        <v>8</v>
      </c>
      <c r="AQ387" s="304"/>
      <c r="AR387" s="303" t="s">
        <v>9</v>
      </c>
      <c r="AS387" s="304"/>
      <c r="AT387" s="303" t="s">
        <v>10</v>
      </c>
      <c r="AU387" s="304"/>
      <c r="AV387" s="303" t="s">
        <v>11</v>
      </c>
      <c r="AW387" s="304"/>
      <c r="AX387" s="303" t="s">
        <v>12</v>
      </c>
      <c r="AY387" s="304"/>
      <c r="AZ387" s="303" t="s">
        <v>13</v>
      </c>
      <c r="BA387" s="304"/>
      <c r="BB387" s="303" t="s">
        <v>14</v>
      </c>
      <c r="BC387" s="304"/>
      <c r="BD387" s="305" t="s">
        <v>15</v>
      </c>
      <c r="BE387" s="306"/>
      <c r="BF387" s="307" t="s">
        <v>16</v>
      </c>
      <c r="BG387" s="308"/>
      <c r="BI387" s="142" t="s">
        <v>25</v>
      </c>
      <c r="BJ387" s="125">
        <f>B387/B405</f>
        <v>7.221417203126114E-2</v>
      </c>
      <c r="BK387" s="126">
        <f t="shared" ref="BK387" si="6537">C387/C405</f>
        <v>4.9730742214937951E-2</v>
      </c>
      <c r="BL387" s="127">
        <f t="shared" ref="BL387" si="6538">D387/D405</f>
        <v>6.5642260303073213E-2</v>
      </c>
      <c r="BM387" s="128">
        <f t="shared" ref="BM387" si="6539">E387/E405</f>
        <v>5.8993917157478037E-2</v>
      </c>
      <c r="BN387" s="125">
        <f t="shared" ref="BN387" si="6540">F387/F405</f>
        <v>6.7992188886916383E-2</v>
      </c>
      <c r="BO387" s="126">
        <f t="shared" ref="BO387" si="6541">G387/G405</f>
        <v>8.1286401620663459E-2</v>
      </c>
      <c r="BP387" s="127">
        <f t="shared" ref="BP387" si="6542">H387/H405</f>
        <v>5.4473204923008993E-2</v>
      </c>
      <c r="BQ387" s="128">
        <f t="shared" ref="BQ387" si="6543">I387/I405</f>
        <v>5.5230618253189402E-2</v>
      </c>
      <c r="BR387" s="125">
        <f t="shared" ref="BR387" si="6544">J387/J405</f>
        <v>7.1904127829560585E-2</v>
      </c>
      <c r="BS387" s="126">
        <f t="shared" ref="BS387" si="6545">K387/K405</f>
        <v>0.10564044519901905</v>
      </c>
      <c r="BT387" s="127">
        <f t="shared" ref="BT387" si="6546">L387/L405</f>
        <v>4.9750442762840123E-2</v>
      </c>
      <c r="BU387" s="125">
        <f t="shared" ref="BU387" si="6547">M387/M405</f>
        <v>9.1462551323800087E-2</v>
      </c>
      <c r="BV387" s="129">
        <f t="shared" ref="BV387" si="6548">N387/N405</f>
        <v>6.2878463514588048E-2</v>
      </c>
      <c r="BW387" s="130">
        <f t="shared" ref="BW387" si="6549">O387/O405</f>
        <v>7.5665884483965259E-2</v>
      </c>
      <c r="BX387" s="125">
        <f t="shared" ref="BX387" si="6550">P387/P405</f>
        <v>6.165088513791684E-2</v>
      </c>
      <c r="BY387" s="126">
        <f t="shared" ref="BY387" si="6551">Q387/Q405</f>
        <v>6.1474480151228736E-2</v>
      </c>
      <c r="BZ387" s="127">
        <f t="shared" ref="BZ387" si="6552">R387/R405</f>
        <v>7.0333157059756748E-2</v>
      </c>
      <c r="CA387" s="128">
        <f t="shared" ref="CA387" si="6553">S387/S405</f>
        <v>6.4906219151036532E-2</v>
      </c>
      <c r="CB387" s="125">
        <f t="shared" ref="CB387" si="6554">T387/T405</f>
        <v>6.6467831273966771E-2</v>
      </c>
      <c r="CC387" s="126">
        <f t="shared" ref="CC387" si="6555">U387/U405</f>
        <v>7.7798861480075907E-2</v>
      </c>
      <c r="CD387" s="127">
        <f t="shared" ref="CD387" si="6556">V387/V405</f>
        <v>3.54306236618551E-2</v>
      </c>
      <c r="CE387" s="128">
        <f t="shared" ref="CE387" si="6557">W387/W405</f>
        <v>8.7963740137653179E-2</v>
      </c>
      <c r="CF387" s="125">
        <f t="shared" ref="CF387" si="6558">X387/X405</f>
        <v>4.9943417578272351E-2</v>
      </c>
      <c r="CG387" s="126">
        <f t="shared" ref="CG387" si="6559">Y387/Y405</f>
        <v>8.396440742143127E-2</v>
      </c>
      <c r="CH387" s="127">
        <f t="shared" ref="CH387" si="6560">Z387/Z405</f>
        <v>6.9674923022425686E-2</v>
      </c>
      <c r="CI387" s="125">
        <f t="shared" ref="CI387" si="6561">AA387/AA405</f>
        <v>5.8320694884875221E-2</v>
      </c>
      <c r="CJ387" s="131">
        <f t="shared" ref="CJ387" si="6562">AB387/AB405</f>
        <v>6.3105572527550086E-2</v>
      </c>
      <c r="CK387" s="132">
        <f t="shared" ref="CK387" si="6563">AC387/AC405</f>
        <v>6.8661705157075203E-2</v>
      </c>
    </row>
    <row r="388" spans="1:89" ht="15" thickTop="1" thickBot="1">
      <c r="A388" s="133" t="s">
        <v>26</v>
      </c>
      <c r="B388" s="185">
        <v>2569</v>
      </c>
      <c r="C388" s="186">
        <v>990</v>
      </c>
      <c r="D388" s="187">
        <v>873</v>
      </c>
      <c r="E388" s="188">
        <v>506</v>
      </c>
      <c r="F388" s="185">
        <v>333</v>
      </c>
      <c r="G388" s="189">
        <v>217</v>
      </c>
      <c r="H388" s="187">
        <v>1033</v>
      </c>
      <c r="I388" s="188">
        <v>1421</v>
      </c>
      <c r="J388" s="185">
        <v>213</v>
      </c>
      <c r="K388" s="189">
        <v>563</v>
      </c>
      <c r="L388" s="187">
        <v>278</v>
      </c>
      <c r="M388" s="185">
        <v>910</v>
      </c>
      <c r="N388" s="190">
        <v>881</v>
      </c>
      <c r="O388" s="191">
        <v>1673</v>
      </c>
      <c r="P388" s="185">
        <v>583</v>
      </c>
      <c r="Q388" s="189">
        <v>612</v>
      </c>
      <c r="R388" s="187">
        <v>959</v>
      </c>
      <c r="S388" s="188">
        <v>776</v>
      </c>
      <c r="T388" s="185">
        <v>248</v>
      </c>
      <c r="U388" s="189">
        <v>350</v>
      </c>
      <c r="V388" s="187">
        <v>548</v>
      </c>
      <c r="W388" s="188">
        <v>1187</v>
      </c>
      <c r="X388" s="185">
        <v>667</v>
      </c>
      <c r="Y388" s="189">
        <v>621</v>
      </c>
      <c r="Z388" s="187">
        <v>2287</v>
      </c>
      <c r="AA388" s="185">
        <v>1825</v>
      </c>
      <c r="AB388" s="168">
        <f t="shared" si="6482"/>
        <v>11472</v>
      </c>
      <c r="AC388" s="169">
        <f t="shared" si="6399"/>
        <v>11651</v>
      </c>
      <c r="AE388" s="310"/>
      <c r="AF388" s="235" t="s">
        <v>17</v>
      </c>
      <c r="AG388" s="236" t="s">
        <v>18</v>
      </c>
      <c r="AH388" s="237" t="s">
        <v>17</v>
      </c>
      <c r="AI388" s="238" t="s">
        <v>18</v>
      </c>
      <c r="AJ388" s="235" t="s">
        <v>17</v>
      </c>
      <c r="AK388" s="236" t="s">
        <v>18</v>
      </c>
      <c r="AL388" s="237" t="s">
        <v>17</v>
      </c>
      <c r="AM388" s="238" t="s">
        <v>18</v>
      </c>
      <c r="AN388" s="235" t="s">
        <v>17</v>
      </c>
      <c r="AO388" s="236" t="s">
        <v>18</v>
      </c>
      <c r="AP388" s="237" t="s">
        <v>17</v>
      </c>
      <c r="AQ388" s="235" t="s">
        <v>18</v>
      </c>
      <c r="AR388" s="239" t="s">
        <v>17</v>
      </c>
      <c r="AS388" s="240" t="s">
        <v>18</v>
      </c>
      <c r="AT388" s="235" t="s">
        <v>17</v>
      </c>
      <c r="AU388" s="236" t="s">
        <v>18</v>
      </c>
      <c r="AV388" s="237" t="s">
        <v>17</v>
      </c>
      <c r="AW388" s="238" t="s">
        <v>18</v>
      </c>
      <c r="AX388" s="235" t="s">
        <v>17</v>
      </c>
      <c r="AY388" s="236" t="s">
        <v>18</v>
      </c>
      <c r="AZ388" s="237" t="s">
        <v>17</v>
      </c>
      <c r="BA388" s="238" t="s">
        <v>18</v>
      </c>
      <c r="BB388" s="235" t="s">
        <v>17</v>
      </c>
      <c r="BC388" s="236" t="s">
        <v>18</v>
      </c>
      <c r="BD388" s="241" t="s">
        <v>17</v>
      </c>
      <c r="BE388" s="242" t="s">
        <v>18</v>
      </c>
      <c r="BF388" s="243" t="s">
        <v>17</v>
      </c>
      <c r="BG388" s="244" t="s">
        <v>18</v>
      </c>
      <c r="BI388" s="133" t="s">
        <v>26</v>
      </c>
      <c r="BJ388" s="125">
        <f>B388/B405</f>
        <v>6.1025726298786137E-2</v>
      </c>
      <c r="BK388" s="126">
        <f t="shared" ref="BK388" si="6564">C388/C405</f>
        <v>4.6359166471552332E-2</v>
      </c>
      <c r="BL388" s="127">
        <f t="shared" ref="BL388" si="6565">D388/D405</f>
        <v>6.1818439314544685E-2</v>
      </c>
      <c r="BM388" s="128">
        <f t="shared" ref="BM388" si="6566">E388/E405</f>
        <v>4.8855846287534997E-2</v>
      </c>
      <c r="BN388" s="125">
        <f t="shared" ref="BN388" si="6567">F388/F405</f>
        <v>5.9115924019172733E-2</v>
      </c>
      <c r="BO388" s="126">
        <f t="shared" ref="BO388" si="6568">G388/G405</f>
        <v>5.4950620410230439E-2</v>
      </c>
      <c r="BP388" s="127">
        <f t="shared" ref="BP388" si="6569">H388/H405</f>
        <v>5.7011976378387327E-2</v>
      </c>
      <c r="BQ388" s="128">
        <f t="shared" ref="BQ388" si="6570">I388/I405</f>
        <v>5.57801766437684E-2</v>
      </c>
      <c r="BR388" s="125">
        <f t="shared" ref="BR388" si="6571">J388/J405</f>
        <v>5.6724367509986683E-2</v>
      </c>
      <c r="BS388" s="126">
        <f t="shared" ref="BS388" si="6572">K388/K405</f>
        <v>0.10620637615544237</v>
      </c>
      <c r="BT388" s="127">
        <f t="shared" ref="BT388" si="6573">L388/L405</f>
        <v>4.4759298019642568E-2</v>
      </c>
      <c r="BU388" s="125">
        <f t="shared" ref="BU388" si="6574">M388/M405</f>
        <v>6.4420218037661056E-2</v>
      </c>
      <c r="BV388" s="129">
        <f t="shared" ref="BV388" si="6575">N388/N405</f>
        <v>5.3887087895284118E-2</v>
      </c>
      <c r="BW388" s="130">
        <f t="shared" ref="BW388" si="6576">O388/O405</f>
        <v>6.8873245234860644E-2</v>
      </c>
      <c r="BX388" s="125">
        <f t="shared" ref="BX388" si="6577">P388/P405</f>
        <v>6.0004116920543436E-2</v>
      </c>
      <c r="BY388" s="126">
        <f t="shared" ref="BY388" si="6578">Q388/Q405</f>
        <v>4.6275992438563326E-2</v>
      </c>
      <c r="BZ388" s="127">
        <f t="shared" ref="BZ388" si="6579">R388/R405</f>
        <v>7.2448439978847173E-2</v>
      </c>
      <c r="CA388" s="128">
        <f t="shared" ref="CA388" si="6580">S388/S405</f>
        <v>4.7877591312931886E-2</v>
      </c>
      <c r="CB388" s="125">
        <f t="shared" ref="CB388" si="6581">T388/T405</f>
        <v>5.2833404345973584E-2</v>
      </c>
      <c r="CC388" s="126">
        <f t="shared" ref="CC388" si="6582">U388/U405</f>
        <v>5.5344718532574319E-2</v>
      </c>
      <c r="CD388" s="127">
        <f t="shared" ref="CD388" si="6583">V388/V405</f>
        <v>3.7847917673872508E-2</v>
      </c>
      <c r="CE388" s="128">
        <f t="shared" ref="CE388" si="6584">W388/W405</f>
        <v>6.6420457724805551E-2</v>
      </c>
      <c r="CF388" s="125">
        <f t="shared" ref="CF388" si="6585">X388/X405</f>
        <v>5.0320633723123349E-2</v>
      </c>
      <c r="CG388" s="126">
        <f t="shared" ref="CG388" si="6586">Y388/Y405</f>
        <v>5.878455130632336E-2</v>
      </c>
      <c r="CH388" s="127">
        <f t="shared" ref="CH388" si="6587">Z388/Z405</f>
        <v>6.2317774326275922E-2</v>
      </c>
      <c r="CI388" s="125">
        <f t="shared" ref="CI388" si="6588">AA388/AA405</f>
        <v>6.2905004825589417E-2</v>
      </c>
      <c r="CJ388" s="131">
        <f t="shared" ref="CJ388" si="6589">AB388/AB405</f>
        <v>5.7832491455188893E-2</v>
      </c>
      <c r="CK388" s="132">
        <f t="shared" ref="CK388" si="6590">AC388/AC405</f>
        <v>5.8826202425552108E-2</v>
      </c>
    </row>
    <row r="389" spans="1:89" ht="14.1" thickTop="1">
      <c r="A389" s="142" t="s">
        <v>27</v>
      </c>
      <c r="B389" s="199">
        <v>2598</v>
      </c>
      <c r="C389" s="193">
        <v>1062</v>
      </c>
      <c r="D389" s="194">
        <v>951</v>
      </c>
      <c r="E389" s="195">
        <v>486</v>
      </c>
      <c r="F389" s="192">
        <v>316</v>
      </c>
      <c r="G389" s="196">
        <v>221</v>
      </c>
      <c r="H389" s="194">
        <v>1163</v>
      </c>
      <c r="I389" s="195">
        <v>1255</v>
      </c>
      <c r="J389" s="192">
        <v>195</v>
      </c>
      <c r="K389" s="196">
        <v>332</v>
      </c>
      <c r="L389" s="194">
        <v>314</v>
      </c>
      <c r="M389" s="192">
        <v>1003</v>
      </c>
      <c r="N389" s="197">
        <v>961</v>
      </c>
      <c r="O389" s="200">
        <v>1492</v>
      </c>
      <c r="P389" s="192">
        <v>498</v>
      </c>
      <c r="Q389" s="196">
        <v>632</v>
      </c>
      <c r="R389" s="194">
        <v>911</v>
      </c>
      <c r="S389" s="195">
        <v>779</v>
      </c>
      <c r="T389" s="192">
        <v>241</v>
      </c>
      <c r="U389" s="196">
        <v>342</v>
      </c>
      <c r="V389" s="194">
        <v>572</v>
      </c>
      <c r="W389" s="201">
        <v>1308</v>
      </c>
      <c r="X389" s="192">
        <v>636</v>
      </c>
      <c r="Y389" s="196">
        <v>550</v>
      </c>
      <c r="Z389" s="194">
        <v>2283</v>
      </c>
      <c r="AA389" s="192">
        <v>1511</v>
      </c>
      <c r="AB389" s="168">
        <f t="shared" si="6482"/>
        <v>11639</v>
      </c>
      <c r="AC389" s="169">
        <f t="shared" si="6399"/>
        <v>10973</v>
      </c>
      <c r="AE389" s="246" t="str">
        <f>$AE$17</f>
        <v>17:00 - 17:59</v>
      </c>
      <c r="AF389" s="247">
        <f t="shared" ref="AF389:AU391" si="6591">SUMIF($A$9:$A$32,$AE389,B$381:B$404)</f>
        <v>1813</v>
      </c>
      <c r="AG389" s="248">
        <f t="shared" si="6591"/>
        <v>2235</v>
      </c>
      <c r="AH389" s="249">
        <f t="shared" si="6591"/>
        <v>827</v>
      </c>
      <c r="AI389" s="250">
        <f t="shared" si="6591"/>
        <v>942</v>
      </c>
      <c r="AJ389" s="247">
        <f t="shared" si="6591"/>
        <v>443</v>
      </c>
      <c r="AK389" s="251">
        <f t="shared" si="6591"/>
        <v>277</v>
      </c>
      <c r="AL389" s="249">
        <f t="shared" si="6591"/>
        <v>1373</v>
      </c>
      <c r="AM389" s="250">
        <f t="shared" si="6591"/>
        <v>2298</v>
      </c>
      <c r="AN389" s="247">
        <f t="shared" si="6591"/>
        <v>420</v>
      </c>
      <c r="AO389" s="251">
        <f t="shared" si="6591"/>
        <v>192</v>
      </c>
      <c r="AP389" s="249">
        <f t="shared" si="6591"/>
        <v>791</v>
      </c>
      <c r="AQ389" s="247">
        <f t="shared" si="6591"/>
        <v>585</v>
      </c>
      <c r="AR389" s="252">
        <f t="shared" si="6591"/>
        <v>1369</v>
      </c>
      <c r="AS389" s="253">
        <f t="shared" si="6591"/>
        <v>1360</v>
      </c>
      <c r="AT389" s="247">
        <f t="shared" si="6591"/>
        <v>736</v>
      </c>
      <c r="AU389" s="251">
        <f t="shared" si="6591"/>
        <v>933</v>
      </c>
      <c r="AV389" s="249">
        <f t="shared" ref="AP389:BE391" si="6592">SUMIF($A$9:$A$32,$AE389,R$381:R$404)</f>
        <v>813</v>
      </c>
      <c r="AW389" s="250">
        <f t="shared" si="6592"/>
        <v>1149</v>
      </c>
      <c r="AX389" s="247">
        <f t="shared" si="6592"/>
        <v>506</v>
      </c>
      <c r="AY389" s="251">
        <f t="shared" si="6592"/>
        <v>176</v>
      </c>
      <c r="AZ389" s="249">
        <f t="shared" si="6592"/>
        <v>1410</v>
      </c>
      <c r="BA389" s="250">
        <f t="shared" si="6592"/>
        <v>840</v>
      </c>
      <c r="BB389" s="247">
        <f t="shared" si="6592"/>
        <v>1359</v>
      </c>
      <c r="BC389" s="251">
        <f t="shared" si="6592"/>
        <v>485</v>
      </c>
      <c r="BD389" s="20">
        <f t="shared" si="6592"/>
        <v>2444</v>
      </c>
      <c r="BE389" s="254">
        <f t="shared" si="6592"/>
        <v>2414</v>
      </c>
      <c r="BF389" s="255">
        <f>AF389+AH389+AJ389+AL389+AN389+AP389+AR389+AT389+AV389+AX389+AZ389+BB389+BD389</f>
        <v>14304</v>
      </c>
      <c r="BG389" s="256">
        <f>AG389+AI389+AK389+AM389+AO389+AQ389+AS389+AU389+AW389+AY389+BA389+BC389+BE389</f>
        <v>13886</v>
      </c>
      <c r="BI389" s="142" t="s">
        <v>27</v>
      </c>
      <c r="BJ389" s="125">
        <f>B389/B405</f>
        <v>6.1714611492505407E-2</v>
      </c>
      <c r="BK389" s="126">
        <f t="shared" ref="BK389" si="6593">C389/C405</f>
        <v>4.9730742214937951E-2</v>
      </c>
      <c r="BL389" s="127">
        <f t="shared" ref="BL389" si="6594">D389/D405</f>
        <v>6.7341736297974797E-2</v>
      </c>
      <c r="BM389" s="128">
        <f t="shared" ref="BM389" si="6595">E389/E405</f>
        <v>4.692478516945061E-2</v>
      </c>
      <c r="BN389" s="125">
        <f t="shared" ref="BN389" si="6596">F389/F405</f>
        <v>5.6097993964139892E-2</v>
      </c>
      <c r="BO389" s="126">
        <f t="shared" ref="BO389" si="6597">G389/G405</f>
        <v>5.5963535072170167E-2</v>
      </c>
      <c r="BP389" s="127">
        <f t="shared" ref="BP389" si="6598">H389/H405</f>
        <v>6.4186765274021743E-2</v>
      </c>
      <c r="BQ389" s="128">
        <f t="shared" ref="BQ389" si="6599">I389/I405</f>
        <v>4.9263984298331696E-2</v>
      </c>
      <c r="BR389" s="125">
        <f t="shared" ref="BR389" si="6600">J389/J405</f>
        <v>5.1930758988015982E-2</v>
      </c>
      <c r="BS389" s="126">
        <f t="shared" ref="BS389" si="6601">K389/K405</f>
        <v>6.2629692510847004E-2</v>
      </c>
      <c r="BT389" s="127">
        <f t="shared" ref="BT389" si="6602">L389/L405</f>
        <v>5.0555466108517147E-2</v>
      </c>
      <c r="BU389" s="125">
        <f t="shared" ref="BU389" si="6603">M389/M405</f>
        <v>7.1003822738213221E-2</v>
      </c>
      <c r="BV389" s="129">
        <f t="shared" ref="BV389" si="6604">N389/N405</f>
        <v>5.8780353538442721E-2</v>
      </c>
      <c r="BW389" s="130">
        <f t="shared" ref="BW389" si="6605">O389/O405</f>
        <v>6.1421925816145896E-2</v>
      </c>
      <c r="BX389" s="125">
        <f t="shared" ref="BX389" si="6606">P389/P405</f>
        <v>5.1255660765747224E-2</v>
      </c>
      <c r="BY389" s="126">
        <f t="shared" ref="BY389" si="6607">Q389/Q405</f>
        <v>4.7788279773156903E-2</v>
      </c>
      <c r="BZ389" s="127">
        <f t="shared" ref="BZ389" si="6608">R389/R405</f>
        <v>6.8822240688977868E-2</v>
      </c>
      <c r="CA389" s="128">
        <f t="shared" ref="CA389" si="6609">S389/S405</f>
        <v>4.8062685093780852E-2</v>
      </c>
      <c r="CB389" s="125">
        <f t="shared" ref="CB389" si="6610">T389/T405</f>
        <v>5.1342138900724331E-2</v>
      </c>
      <c r="CC389" s="126">
        <f t="shared" ref="CC389" si="6611">U389/U405</f>
        <v>5.4079696394686905E-2</v>
      </c>
      <c r="CD389" s="127">
        <f t="shared" ref="CD389" si="6612">V389/V405</f>
        <v>3.9505490710684439E-2</v>
      </c>
      <c r="CE389" s="128">
        <f t="shared" ref="CE389" si="6613">W389/W405</f>
        <v>7.3191203625986231E-2</v>
      </c>
      <c r="CF389" s="125">
        <f t="shared" ref="CF389" si="6614">X389/X405</f>
        <v>4.7981893625047151E-2</v>
      </c>
      <c r="CG389" s="126">
        <f t="shared" ref="CG389" si="6615">Y389/Y405</f>
        <v>5.2063612268080275E-2</v>
      </c>
      <c r="CH389" s="127">
        <f t="shared" ref="CH389" si="6616">Z389/Z405</f>
        <v>6.2208779530777407E-2</v>
      </c>
      <c r="CI389" s="125">
        <f t="shared" ref="CI389" si="6617">AA389/AA405</f>
        <v>5.2081897146008548E-2</v>
      </c>
      <c r="CJ389" s="131">
        <f t="shared" ref="CJ389" si="6618">AB389/AB405</f>
        <v>5.8674369599628969E-2</v>
      </c>
      <c r="CK389" s="132">
        <f t="shared" ref="CK389" si="6619">AC389/AC405</f>
        <v>5.5402962768481959E-2</v>
      </c>
    </row>
    <row r="390" spans="1:89">
      <c r="A390" s="133" t="s">
        <v>28</v>
      </c>
      <c r="B390" s="202">
        <v>2435</v>
      </c>
      <c r="C390" s="186">
        <v>950</v>
      </c>
      <c r="D390" s="187">
        <v>823</v>
      </c>
      <c r="E390" s="188">
        <v>473</v>
      </c>
      <c r="F390" s="185">
        <v>334</v>
      </c>
      <c r="G390" s="189">
        <v>210</v>
      </c>
      <c r="H390" s="187">
        <v>1113</v>
      </c>
      <c r="I390" s="188">
        <v>1757</v>
      </c>
      <c r="J390" s="185">
        <v>221</v>
      </c>
      <c r="K390" s="186">
        <v>306</v>
      </c>
      <c r="L390" s="187">
        <v>319</v>
      </c>
      <c r="M390" s="185">
        <v>1072</v>
      </c>
      <c r="N390" s="190">
        <v>899</v>
      </c>
      <c r="O390" s="203">
        <v>1536</v>
      </c>
      <c r="P390" s="185">
        <v>536</v>
      </c>
      <c r="Q390" s="186">
        <v>657</v>
      </c>
      <c r="R390" s="187">
        <v>899</v>
      </c>
      <c r="S390" s="188">
        <v>950</v>
      </c>
      <c r="T390" s="194">
        <v>268</v>
      </c>
      <c r="U390" s="185">
        <v>298</v>
      </c>
      <c r="V390" s="187">
        <v>718</v>
      </c>
      <c r="W390" s="204">
        <v>1107</v>
      </c>
      <c r="X390" s="185">
        <v>749</v>
      </c>
      <c r="Y390" s="189">
        <v>582</v>
      </c>
      <c r="Z390" s="187">
        <v>2044</v>
      </c>
      <c r="AA390" s="185">
        <v>1773</v>
      </c>
      <c r="AB390" s="168">
        <f t="shared" si="6482"/>
        <v>11358</v>
      </c>
      <c r="AC390" s="169">
        <f t="shared" si="6399"/>
        <v>11671</v>
      </c>
      <c r="AE390" s="258" t="str">
        <f>$AE$18</f>
        <v>18:00 - 18:59</v>
      </c>
      <c r="AF390" s="247">
        <f t="shared" si="6591"/>
        <v>1858</v>
      </c>
      <c r="AG390" s="259">
        <f t="shared" si="6591"/>
        <v>2396</v>
      </c>
      <c r="AH390" s="260">
        <f t="shared" si="6591"/>
        <v>704</v>
      </c>
      <c r="AI390" s="261">
        <f t="shared" si="6591"/>
        <v>973</v>
      </c>
      <c r="AJ390" s="262">
        <f t="shared" si="6591"/>
        <v>332</v>
      </c>
      <c r="AK390" s="263">
        <f t="shared" si="6591"/>
        <v>320</v>
      </c>
      <c r="AL390" s="260">
        <f t="shared" si="6591"/>
        <v>1307</v>
      </c>
      <c r="AM390" s="261">
        <f t="shared" si="6591"/>
        <v>2296</v>
      </c>
      <c r="AN390" s="262">
        <f t="shared" si="6591"/>
        <v>383</v>
      </c>
      <c r="AO390" s="263">
        <f t="shared" si="6591"/>
        <v>143</v>
      </c>
      <c r="AP390" s="260">
        <f t="shared" si="6592"/>
        <v>717</v>
      </c>
      <c r="AQ390" s="262">
        <f t="shared" si="6592"/>
        <v>533</v>
      </c>
      <c r="AR390" s="264">
        <f t="shared" si="6592"/>
        <v>1336</v>
      </c>
      <c r="AS390" s="265">
        <f t="shared" si="6592"/>
        <v>1350</v>
      </c>
      <c r="AT390" s="262">
        <f t="shared" si="6592"/>
        <v>781</v>
      </c>
      <c r="AU390" s="263">
        <f t="shared" si="6592"/>
        <v>1023</v>
      </c>
      <c r="AV390" s="260">
        <f t="shared" si="6592"/>
        <v>798</v>
      </c>
      <c r="AW390" s="261">
        <f t="shared" si="6592"/>
        <v>1302</v>
      </c>
      <c r="AX390" s="262">
        <f t="shared" si="6592"/>
        <v>433</v>
      </c>
      <c r="AY390" s="263">
        <f t="shared" si="6592"/>
        <v>230</v>
      </c>
      <c r="AZ390" s="260">
        <f t="shared" si="6592"/>
        <v>1427</v>
      </c>
      <c r="BA390" s="261">
        <f t="shared" si="6592"/>
        <v>742</v>
      </c>
      <c r="BB390" s="262">
        <f t="shared" si="6592"/>
        <v>1270</v>
      </c>
      <c r="BC390" s="263">
        <f t="shared" si="6592"/>
        <v>538</v>
      </c>
      <c r="BD390" s="260">
        <f t="shared" si="6592"/>
        <v>2313</v>
      </c>
      <c r="BE390" s="262">
        <f t="shared" si="6592"/>
        <v>2288</v>
      </c>
      <c r="BF390" s="266">
        <f>SUM(AF390,AH390,AJ390,AL390,AN390,AP390,AR390,AT390,AV390,AX390,AZ390,BB390,BD390)</f>
        <v>13659</v>
      </c>
      <c r="BG390" s="16">
        <f>SUM(AG390,AI390,AK390,AM390,AO390,AQ390,AS390,AU390,AW390,AY390,BA390,BC390,BE390)</f>
        <v>14134</v>
      </c>
      <c r="BI390" s="133" t="s">
        <v>28</v>
      </c>
      <c r="BJ390" s="125">
        <f>B390/B405</f>
        <v>5.784260161056607E-2</v>
      </c>
      <c r="BK390" s="126">
        <f t="shared" ref="BK390" si="6620">C390/C405</f>
        <v>4.4486068836338093E-2</v>
      </c>
      <c r="BL390" s="127">
        <f t="shared" ref="BL390" si="6621">D390/D405</f>
        <v>5.8277864325166406E-2</v>
      </c>
      <c r="BM390" s="128">
        <f t="shared" ref="BM390" si="6622">E390/E405</f>
        <v>4.5669595442695762E-2</v>
      </c>
      <c r="BN390" s="125">
        <f t="shared" ref="BN390" si="6623">F390/F405</f>
        <v>5.9293449316527608E-2</v>
      </c>
      <c r="BO390" s="126">
        <f t="shared" ref="BO390" si="6624">G390/G405</f>
        <v>5.3178019751835906E-2</v>
      </c>
      <c r="BP390" s="127">
        <f t="shared" ref="BP390" si="6625">H390/H405</f>
        <v>6.1427231083393125E-2</v>
      </c>
      <c r="BQ390" s="128">
        <f t="shared" ref="BQ390" si="6626">I390/I405</f>
        <v>6.8969578017664374E-2</v>
      </c>
      <c r="BR390" s="125">
        <f t="shared" ref="BR390" si="6627">J390/J405</f>
        <v>5.8854860186418112E-2</v>
      </c>
      <c r="BS390" s="126">
        <f t="shared" ref="BS390" si="6628">K390/K405</f>
        <v>5.7724957555178265E-2</v>
      </c>
      <c r="BT390" s="127">
        <f t="shared" ref="BT390" si="6629">L390/L405</f>
        <v>5.1360489454194171E-2</v>
      </c>
      <c r="BU390" s="125">
        <f t="shared" ref="BU390" si="6630">M390/M405</f>
        <v>7.5888432677332585E-2</v>
      </c>
      <c r="BV390" s="129">
        <f t="shared" ref="BV390" si="6631">N390/N405</f>
        <v>5.4988072664994801E-2</v>
      </c>
      <c r="BW390" s="130">
        <f t="shared" ref="BW390" si="6632">O390/O405</f>
        <v>6.3233296282573792E-2</v>
      </c>
      <c r="BX390" s="125">
        <f t="shared" ref="BX390" si="6633">P390/P405</f>
        <v>5.5166735282009056E-2</v>
      </c>
      <c r="BY390" s="126">
        <f t="shared" ref="BY390" si="6634">Q390/Q405</f>
        <v>4.9678638941398866E-2</v>
      </c>
      <c r="BZ390" s="127">
        <f t="shared" ref="BZ390" si="6635">R390/R405</f>
        <v>6.7915690866510545E-2</v>
      </c>
      <c r="CA390" s="128">
        <f t="shared" ref="CA390" si="6636">S390/S405</f>
        <v>5.8613030602171767E-2</v>
      </c>
      <c r="CB390" s="125">
        <f t="shared" ref="CB390" si="6637">T390/T405</f>
        <v>5.7094162760971456E-2</v>
      </c>
      <c r="CC390" s="126">
        <f t="shared" ref="CC390" si="6638">U390/U405</f>
        <v>4.7122074636306133E-2</v>
      </c>
      <c r="CD390" s="127">
        <f t="shared" ref="CD390" si="6639">V390/V405</f>
        <v>4.9589060017957043E-2</v>
      </c>
      <c r="CE390" s="128">
        <f t="shared" ref="CE390" si="6640">W390/W405</f>
        <v>6.1943931509148897E-2</v>
      </c>
      <c r="CF390" s="125">
        <f t="shared" ref="CF390" si="6641">X390/X405</f>
        <v>5.6506978498679743E-2</v>
      </c>
      <c r="CG390" s="126">
        <f t="shared" ref="CG390" si="6642">Y390/Y405</f>
        <v>5.5092767890950398E-2</v>
      </c>
      <c r="CH390" s="127">
        <f t="shared" ref="CH390" si="6643">Z390/Z405</f>
        <v>5.5696340499741134E-2</v>
      </c>
      <c r="CI390" s="125">
        <f t="shared" ref="CI390" si="6644">AA390/AA405</f>
        <v>6.111264304425755E-2</v>
      </c>
      <c r="CJ390" s="131">
        <f t="shared" ref="CJ390" si="6645">AB390/AB405</f>
        <v>5.7257796194912433E-2</v>
      </c>
      <c r="CK390" s="132">
        <f t="shared" ref="CK390" si="6646">AC390/AC405</f>
        <v>5.892718294640964E-2</v>
      </c>
    </row>
    <row r="391" spans="1:89" ht="14.1" thickBot="1">
      <c r="A391" s="142" t="s">
        <v>29</v>
      </c>
      <c r="B391" s="199">
        <v>1898</v>
      </c>
      <c r="C391" s="193">
        <v>1253</v>
      </c>
      <c r="D391" s="194">
        <v>725</v>
      </c>
      <c r="E391" s="195">
        <v>645</v>
      </c>
      <c r="F391" s="192">
        <v>311</v>
      </c>
      <c r="G391" s="196">
        <v>285</v>
      </c>
      <c r="H391" s="194">
        <v>1171</v>
      </c>
      <c r="I391" s="195">
        <v>1409</v>
      </c>
      <c r="J391" s="192">
        <v>198</v>
      </c>
      <c r="K391" s="193">
        <v>276</v>
      </c>
      <c r="L391" s="194">
        <v>322</v>
      </c>
      <c r="M391" s="192">
        <v>798</v>
      </c>
      <c r="N391" s="197">
        <v>875</v>
      </c>
      <c r="O391" s="200">
        <v>1391</v>
      </c>
      <c r="P391" s="192">
        <v>547</v>
      </c>
      <c r="Q391" s="193">
        <v>706</v>
      </c>
      <c r="R391" s="194">
        <v>782</v>
      </c>
      <c r="S391" s="195">
        <v>804</v>
      </c>
      <c r="T391" s="192">
        <v>256</v>
      </c>
      <c r="U391" s="196">
        <v>283</v>
      </c>
      <c r="V391" s="194">
        <v>806</v>
      </c>
      <c r="W391" s="201">
        <v>923</v>
      </c>
      <c r="X391" s="192">
        <v>681</v>
      </c>
      <c r="Y391" s="196">
        <v>427</v>
      </c>
      <c r="Z391" s="194">
        <v>2024</v>
      </c>
      <c r="AA391" s="192">
        <v>1768</v>
      </c>
      <c r="AB391" s="168">
        <f t="shared" si="6482"/>
        <v>10596</v>
      </c>
      <c r="AC391" s="169">
        <f t="shared" si="6399"/>
        <v>10968</v>
      </c>
      <c r="AE391" s="246" t="str">
        <f>$AE$19</f>
        <v>-</v>
      </c>
      <c r="AF391" s="247">
        <f t="shared" si="6591"/>
        <v>0</v>
      </c>
      <c r="AG391" s="267">
        <f t="shared" si="6591"/>
        <v>0</v>
      </c>
      <c r="AH391" s="268">
        <f t="shared" si="6591"/>
        <v>0</v>
      </c>
      <c r="AI391" s="269">
        <f t="shared" si="6591"/>
        <v>0</v>
      </c>
      <c r="AJ391" s="270">
        <f t="shared" si="6591"/>
        <v>0</v>
      </c>
      <c r="AK391" s="271">
        <f t="shared" si="6591"/>
        <v>0</v>
      </c>
      <c r="AL391" s="268">
        <f t="shared" si="6591"/>
        <v>0</v>
      </c>
      <c r="AM391" s="269">
        <f t="shared" si="6591"/>
        <v>0</v>
      </c>
      <c r="AN391" s="270">
        <f t="shared" si="6591"/>
        <v>0</v>
      </c>
      <c r="AO391" s="271">
        <f t="shared" si="6591"/>
        <v>0</v>
      </c>
      <c r="AP391" s="268">
        <f t="shared" si="6592"/>
        <v>0</v>
      </c>
      <c r="AQ391" s="270">
        <f t="shared" si="6592"/>
        <v>0</v>
      </c>
      <c r="AR391" s="272">
        <f t="shared" si="6592"/>
        <v>0</v>
      </c>
      <c r="AS391" s="273">
        <f t="shared" si="6592"/>
        <v>0</v>
      </c>
      <c r="AT391" s="270">
        <f t="shared" si="6592"/>
        <v>0</v>
      </c>
      <c r="AU391" s="271">
        <f t="shared" si="6592"/>
        <v>0</v>
      </c>
      <c r="AV391" s="268">
        <f t="shared" si="6592"/>
        <v>0</v>
      </c>
      <c r="AW391" s="269">
        <f t="shared" si="6592"/>
        <v>0</v>
      </c>
      <c r="AX391" s="270">
        <f t="shared" si="6592"/>
        <v>0</v>
      </c>
      <c r="AY391" s="271">
        <f t="shared" si="6592"/>
        <v>0</v>
      </c>
      <c r="AZ391" s="268">
        <f t="shared" si="6592"/>
        <v>0</v>
      </c>
      <c r="BA391" s="269">
        <f t="shared" si="6592"/>
        <v>0</v>
      </c>
      <c r="BB391" s="270">
        <f t="shared" si="6592"/>
        <v>0</v>
      </c>
      <c r="BC391" s="271">
        <f t="shared" si="6592"/>
        <v>0</v>
      </c>
      <c r="BD391" s="268">
        <f t="shared" si="6592"/>
        <v>0</v>
      </c>
      <c r="BE391" s="270">
        <f t="shared" si="6592"/>
        <v>0</v>
      </c>
      <c r="BF391" s="266">
        <f>SUM(AF391,AH391,AJ391,AL391,AN391,AP391,AR391,AT391,AV391,AX391,AZ391,BB391,BD391)</f>
        <v>0</v>
      </c>
      <c r="BG391" s="16">
        <f>SUM(AG391,AI391,AK391,AM391,AO391,AQ391,AS391,AU391,AW391,AY391,BA391,BC391,BE391)</f>
        <v>0</v>
      </c>
      <c r="BI391" s="142" t="s">
        <v>29</v>
      </c>
      <c r="BJ391" s="125">
        <f>B391/B405</f>
        <v>4.5086348195833431E-2</v>
      </c>
      <c r="BK391" s="126">
        <f t="shared" ref="BK391" si="6647">C391/C405</f>
        <v>5.8674783423085929E-2</v>
      </c>
      <c r="BL391" s="127">
        <f t="shared" ref="BL391" si="6648">D391/D405</f>
        <v>5.1338337345984988E-2</v>
      </c>
      <c r="BM391" s="128">
        <f t="shared" ref="BM391" si="6649">E391/E405</f>
        <v>6.227672105822149E-2</v>
      </c>
      <c r="BN391" s="125">
        <f t="shared" ref="BN391" si="6650">F391/F405</f>
        <v>5.5210367477365525E-2</v>
      </c>
      <c r="BO391" s="126">
        <f t="shared" ref="BO391" si="6651">G391/G405</f>
        <v>7.2170169663205871E-2</v>
      </c>
      <c r="BP391" s="127">
        <f t="shared" ref="BP391" si="6652">H391/H405</f>
        <v>6.4628290744522324E-2</v>
      </c>
      <c r="BQ391" s="128">
        <f t="shared" ref="BQ391" si="6653">I391/I405</f>
        <v>5.5309126594700685E-2</v>
      </c>
      <c r="BR391" s="125">
        <f t="shared" ref="BR391" si="6654">J391/J405</f>
        <v>5.2729693741677762E-2</v>
      </c>
      <c r="BS391" s="126">
        <f t="shared" ref="BS391" si="6655">K391/K405</f>
        <v>5.2065647990945103E-2</v>
      </c>
      <c r="BT391" s="127">
        <f t="shared" ref="BT391" si="6656">L391/L405</f>
        <v>5.1843503461600389E-2</v>
      </c>
      <c r="BU391" s="125">
        <f t="shared" ref="BU391" si="6657">M391/M405</f>
        <v>5.6491575817641228E-2</v>
      </c>
      <c r="BV391" s="129">
        <f t="shared" ref="BV391" si="6658">N391/N405</f>
        <v>5.3520092972047219E-2</v>
      </c>
      <c r="BW391" s="130">
        <f t="shared" ref="BW391" si="6659">O391/O405</f>
        <v>5.7264007245481863E-2</v>
      </c>
      <c r="BX391" s="125">
        <f t="shared" ref="BX391" si="6660">P391/P405</f>
        <v>5.6298888431453274E-2</v>
      </c>
      <c r="BY391" s="126">
        <f t="shared" ref="BY391" si="6661">Q391/Q405</f>
        <v>5.3383742911153116E-2</v>
      </c>
      <c r="BZ391" s="127">
        <f t="shared" ref="BZ391" si="6662">R391/R405</f>
        <v>5.9076830097454104E-2</v>
      </c>
      <c r="CA391" s="128">
        <f t="shared" ref="CA391" si="6663">S391/S405</f>
        <v>4.9605133267522208E-2</v>
      </c>
      <c r="CB391" s="125">
        <f t="shared" ref="CB391" si="6664">T391/T405</f>
        <v>5.4537707711972729E-2</v>
      </c>
      <c r="CC391" s="126">
        <f t="shared" ref="CC391" si="6665">U391/U405</f>
        <v>4.4750158127767233E-2</v>
      </c>
      <c r="CD391" s="127">
        <f t="shared" ref="CD391" si="6666">V391/V405</f>
        <v>5.5666827819600799E-2</v>
      </c>
      <c r="CE391" s="128">
        <f t="shared" ref="CE391" si="6667">W391/W405</f>
        <v>5.1647921213138603E-2</v>
      </c>
      <c r="CF391" s="125">
        <f t="shared" ref="CF391" si="6668">X391/X405</f>
        <v>5.1376838928706148E-2</v>
      </c>
      <c r="CG391" s="126">
        <f t="shared" ref="CG391" si="6669">Y391/Y405</f>
        <v>4.0420295342673232E-2</v>
      </c>
      <c r="CH391" s="127">
        <f t="shared" ref="CH391" si="6670">Z391/Z405</f>
        <v>5.5151366522248564E-2</v>
      </c>
      <c r="CI391" s="125">
        <f t="shared" ref="CI391" si="6671">AA391/AA405</f>
        <v>6.094030056528333E-2</v>
      </c>
      <c r="CJ391" s="131">
        <f t="shared" ref="CJ391" si="6672">AB391/AB405</f>
        <v>5.3416412086748737E-2</v>
      </c>
      <c r="CK391" s="132">
        <f t="shared" ref="CK391" si="6673">AC391/AC405</f>
        <v>5.5377717638267578E-2</v>
      </c>
    </row>
    <row r="392" spans="1:89" ht="15" thickTop="1" thickBot="1">
      <c r="A392" s="133" t="s">
        <v>30</v>
      </c>
      <c r="B392" s="202">
        <v>1656</v>
      </c>
      <c r="C392" s="186">
        <v>1212</v>
      </c>
      <c r="D392" s="187">
        <v>668</v>
      </c>
      <c r="E392" s="188">
        <v>448</v>
      </c>
      <c r="F392" s="185">
        <v>283</v>
      </c>
      <c r="G392" s="189">
        <v>215</v>
      </c>
      <c r="H392" s="187">
        <v>1142</v>
      </c>
      <c r="I392" s="188">
        <v>1594</v>
      </c>
      <c r="J392" s="185">
        <v>215</v>
      </c>
      <c r="K392" s="186">
        <v>219</v>
      </c>
      <c r="L392" s="187">
        <v>387</v>
      </c>
      <c r="M392" s="185">
        <v>663</v>
      </c>
      <c r="N392" s="190">
        <v>962</v>
      </c>
      <c r="O392" s="203">
        <v>1141</v>
      </c>
      <c r="P392" s="185">
        <v>570</v>
      </c>
      <c r="Q392" s="186">
        <v>516</v>
      </c>
      <c r="R392" s="187">
        <v>833</v>
      </c>
      <c r="S392" s="188">
        <v>821</v>
      </c>
      <c r="T392" s="185">
        <v>395</v>
      </c>
      <c r="U392" s="189">
        <v>210</v>
      </c>
      <c r="V392" s="187">
        <v>1022</v>
      </c>
      <c r="W392" s="204">
        <v>888</v>
      </c>
      <c r="X392" s="185">
        <v>818</v>
      </c>
      <c r="Y392" s="189">
        <v>425</v>
      </c>
      <c r="Z392" s="187">
        <v>2062</v>
      </c>
      <c r="AA392" s="185">
        <v>1768</v>
      </c>
      <c r="AB392" s="168">
        <f t="shared" si="6482"/>
        <v>11013</v>
      </c>
      <c r="AC392" s="169">
        <f t="shared" si="6399"/>
        <v>10120</v>
      </c>
      <c r="AE392" s="295" t="s">
        <v>42</v>
      </c>
      <c r="AF392" s="12">
        <f t="shared" ref="AF392:BG392" si="6674">SUM(AF389:AF391)</f>
        <v>3671</v>
      </c>
      <c r="AG392" s="1">
        <f t="shared" si="6674"/>
        <v>4631</v>
      </c>
      <c r="AH392" s="12">
        <f t="shared" si="6674"/>
        <v>1531</v>
      </c>
      <c r="AI392" s="1">
        <f t="shared" si="6674"/>
        <v>1915</v>
      </c>
      <c r="AJ392" s="12">
        <f t="shared" si="6674"/>
        <v>775</v>
      </c>
      <c r="AK392" s="1">
        <f t="shared" si="6674"/>
        <v>597</v>
      </c>
      <c r="AL392" s="12">
        <f t="shared" si="6674"/>
        <v>2680</v>
      </c>
      <c r="AM392" s="1">
        <f t="shared" si="6674"/>
        <v>4594</v>
      </c>
      <c r="AN392" s="12">
        <f t="shared" si="6674"/>
        <v>803</v>
      </c>
      <c r="AO392" s="1">
        <f t="shared" si="6674"/>
        <v>335</v>
      </c>
      <c r="AP392" s="12">
        <f t="shared" si="6674"/>
        <v>1508</v>
      </c>
      <c r="AQ392" s="1">
        <f t="shared" si="6674"/>
        <v>1118</v>
      </c>
      <c r="AR392" s="12">
        <f t="shared" si="6674"/>
        <v>2705</v>
      </c>
      <c r="AS392" s="1">
        <f t="shared" si="6674"/>
        <v>2710</v>
      </c>
      <c r="AT392" s="12">
        <f t="shared" si="6674"/>
        <v>1517</v>
      </c>
      <c r="AU392" s="1">
        <f t="shared" si="6674"/>
        <v>1956</v>
      </c>
      <c r="AV392" s="12">
        <f t="shared" si="6674"/>
        <v>1611</v>
      </c>
      <c r="AW392" s="1">
        <f t="shared" si="6674"/>
        <v>2451</v>
      </c>
      <c r="AX392" s="12">
        <f t="shared" si="6674"/>
        <v>939</v>
      </c>
      <c r="AY392" s="1">
        <f t="shared" si="6674"/>
        <v>406</v>
      </c>
      <c r="AZ392" s="12">
        <f t="shared" si="6674"/>
        <v>2837</v>
      </c>
      <c r="BA392" s="1">
        <f t="shared" si="6674"/>
        <v>1582</v>
      </c>
      <c r="BB392" s="12">
        <f t="shared" si="6674"/>
        <v>2629</v>
      </c>
      <c r="BC392" s="1">
        <f t="shared" si="6674"/>
        <v>1023</v>
      </c>
      <c r="BD392" s="12">
        <f t="shared" si="6674"/>
        <v>4757</v>
      </c>
      <c r="BE392" s="1">
        <f t="shared" si="6674"/>
        <v>4702</v>
      </c>
      <c r="BF392" s="51">
        <f t="shared" si="6674"/>
        <v>27963</v>
      </c>
      <c r="BG392" s="47">
        <f t="shared" si="6674"/>
        <v>28020</v>
      </c>
      <c r="BI392" s="133" t="s">
        <v>30</v>
      </c>
      <c r="BJ392" s="125">
        <f>B392/B405</f>
        <v>3.9337720027555409E-2</v>
      </c>
      <c r="BK392" s="126">
        <f t="shared" ref="BK392" si="6675">C392/C405</f>
        <v>5.6754858346991337E-2</v>
      </c>
      <c r="BL392" s="127">
        <f t="shared" ref="BL392" si="6676">D392/D405</f>
        <v>4.7302081858093752E-2</v>
      </c>
      <c r="BM392" s="128">
        <f t="shared" ref="BM392" si="6677">E392/E405</f>
        <v>4.3255769045090278E-2</v>
      </c>
      <c r="BN392" s="125">
        <f t="shared" ref="BN392" si="6678">F392/F405</f>
        <v>5.0239659151429077E-2</v>
      </c>
      <c r="BO392" s="126">
        <f t="shared" ref="BO392" si="6679">G392/G405</f>
        <v>5.4444163079260574E-2</v>
      </c>
      <c r="BP392" s="127">
        <f t="shared" ref="BP392" si="6680">H392/H405</f>
        <v>6.3027760913957717E-2</v>
      </c>
      <c r="BQ392" s="128">
        <f t="shared" ref="BQ392" si="6681">I392/I405</f>
        <v>6.2571148184494607E-2</v>
      </c>
      <c r="BR392" s="125">
        <f t="shared" ref="BR392" si="6682">J392/J405</f>
        <v>5.7256990679094538E-2</v>
      </c>
      <c r="BS392" s="126">
        <f t="shared" ref="BS392" si="6683">K392/K405</f>
        <v>4.1312959818902095E-2</v>
      </c>
      <c r="BT392" s="127">
        <f t="shared" ref="BT392" si="6684">L392/L405</f>
        <v>6.2308806955401703E-2</v>
      </c>
      <c r="BU392" s="125">
        <f t="shared" ref="BU392" si="6685">M392/M405</f>
        <v>4.6934730284581623E-2</v>
      </c>
      <c r="BV392" s="129">
        <f t="shared" ref="BV392" si="6686">N392/N405</f>
        <v>5.88415193589822E-2</v>
      </c>
      <c r="BW392" s="130">
        <f t="shared" ref="BW392" si="6687">O392/O405</f>
        <v>4.6972129595323368E-2</v>
      </c>
      <c r="BX392" s="125">
        <f t="shared" ref="BX392" si="6688">P392/P405</f>
        <v>5.8666117743927541E-2</v>
      </c>
      <c r="BY392" s="126">
        <f t="shared" ref="BY392" si="6689">Q392/Q405</f>
        <v>3.9017013232514178E-2</v>
      </c>
      <c r="BZ392" s="127">
        <f t="shared" ref="BZ392" si="6690">R392/R405</f>
        <v>6.2929666842940241E-2</v>
      </c>
      <c r="CA392" s="128">
        <f t="shared" ref="CA392" si="6691">S392/S405</f>
        <v>5.0653998025666336E-2</v>
      </c>
      <c r="CB392" s="125">
        <f t="shared" ref="CB392" si="6692">T392/T405</f>
        <v>8.4149978696207925E-2</v>
      </c>
      <c r="CC392" s="126">
        <f t="shared" ref="CC392" si="6693">U392/U405</f>
        <v>3.3206831119544589E-2</v>
      </c>
      <c r="CD392" s="127">
        <f t="shared" ref="CD392" si="6694">V392/V405</f>
        <v>7.0584985150908205E-2</v>
      </c>
      <c r="CE392" s="128">
        <f t="shared" ref="CE392" si="6695">W392/W405</f>
        <v>4.9689440993788817E-2</v>
      </c>
      <c r="CF392" s="125">
        <f t="shared" ref="CF392" si="6696">X392/X405</f>
        <v>6.1712561297623536E-2</v>
      </c>
      <c r="CG392" s="126">
        <f t="shared" ref="CG392" si="6697">Y392/Y405</f>
        <v>4.0230973116243844E-2</v>
      </c>
      <c r="CH392" s="127">
        <f t="shared" ref="CH392" si="6698">Z392/Z405</f>
        <v>5.6186817079484454E-2</v>
      </c>
      <c r="CI392" s="125">
        <f t="shared" ref="CI392" si="6699">AA392/AA405</f>
        <v>6.094030056528333E-2</v>
      </c>
      <c r="CJ392" s="131">
        <f t="shared" ref="CJ392" si="6700">AB392/AB405</f>
        <v>5.5518586854602099E-2</v>
      </c>
      <c r="CK392" s="132">
        <f t="shared" ref="CK392" si="6701">AC392/AC405</f>
        <v>5.109614355390845E-2</v>
      </c>
    </row>
    <row r="393" spans="1:89" ht="14.1" thickTop="1">
      <c r="A393" s="142" t="s">
        <v>31</v>
      </c>
      <c r="B393" s="199">
        <v>1443</v>
      </c>
      <c r="C393" s="193">
        <v>1437</v>
      </c>
      <c r="D393" s="194">
        <v>656</v>
      </c>
      <c r="E393" s="195">
        <v>713</v>
      </c>
      <c r="F393" s="192">
        <v>289</v>
      </c>
      <c r="G393" s="196">
        <v>199</v>
      </c>
      <c r="H393" s="194">
        <v>1219</v>
      </c>
      <c r="I393" s="195">
        <v>2013</v>
      </c>
      <c r="J393" s="192">
        <v>210</v>
      </c>
      <c r="K393" s="193">
        <v>305</v>
      </c>
      <c r="L393" s="194">
        <v>496</v>
      </c>
      <c r="M393" s="192">
        <v>671</v>
      </c>
      <c r="N393" s="197">
        <v>1063</v>
      </c>
      <c r="O393" s="200">
        <v>1206</v>
      </c>
      <c r="P393" s="192">
        <v>637</v>
      </c>
      <c r="Q393" s="193">
        <v>827</v>
      </c>
      <c r="R393" s="194">
        <v>811</v>
      </c>
      <c r="S393" s="195">
        <v>1104</v>
      </c>
      <c r="T393" s="192">
        <v>385</v>
      </c>
      <c r="U393" s="196">
        <v>206</v>
      </c>
      <c r="V393" s="194">
        <v>1419</v>
      </c>
      <c r="W393" s="201">
        <v>842</v>
      </c>
      <c r="X393" s="192">
        <v>1055</v>
      </c>
      <c r="Y393" s="196">
        <v>386</v>
      </c>
      <c r="Z393" s="194">
        <v>2158</v>
      </c>
      <c r="AA393" s="192">
        <v>2132</v>
      </c>
      <c r="AB393" s="168">
        <f t="shared" si="6482"/>
        <v>11841</v>
      </c>
      <c r="AC393" s="169">
        <f t="shared" si="6399"/>
        <v>12041</v>
      </c>
      <c r="BI393" s="142" t="s">
        <v>31</v>
      </c>
      <c r="BJ393" s="125">
        <f>B393/B405</f>
        <v>3.427797705299665E-2</v>
      </c>
      <c r="BK393" s="126">
        <f t="shared" ref="BK393" si="6702">C393/C405</f>
        <v>6.7291032545071405E-2</v>
      </c>
      <c r="BL393" s="127">
        <f t="shared" ref="BL393" si="6703">D393/D405</f>
        <v>4.6452343860642967E-2</v>
      </c>
      <c r="BM393" s="128">
        <f t="shared" ref="BM393" si="6704">E393/E405</f>
        <v>6.884232885970841E-2</v>
      </c>
      <c r="BN393" s="125">
        <f t="shared" ref="BN393" si="6705">F393/F405</f>
        <v>5.1304810935558318E-2</v>
      </c>
      <c r="BO393" s="126">
        <f t="shared" ref="BO393" si="6706">G393/G405</f>
        <v>5.0392504431501645E-2</v>
      </c>
      <c r="BP393" s="127">
        <f t="shared" ref="BP393" si="6707">H393/H405</f>
        <v>6.7277443567525796E-2</v>
      </c>
      <c r="BQ393" s="128">
        <f t="shared" ref="BQ393" si="6708">I393/I405</f>
        <v>7.9018645731108936E-2</v>
      </c>
      <c r="BR393" s="125">
        <f t="shared" ref="BR393" si="6709">J393/J405</f>
        <v>5.5925432756324903E-2</v>
      </c>
      <c r="BS393" s="126">
        <f t="shared" ref="BS393" si="6710">K393/K405</f>
        <v>5.7536313903037165E-2</v>
      </c>
      <c r="BT393" s="127">
        <f t="shared" ref="BT393" si="6711">L393/L405</f>
        <v>7.9858315891160839E-2</v>
      </c>
      <c r="BU393" s="125">
        <f t="shared" ref="BU393" si="6712">M393/M405</f>
        <v>4.7501061871725897E-2</v>
      </c>
      <c r="BV393" s="129">
        <f t="shared" ref="BV393" si="6713">N393/N405</f>
        <v>6.5019267233469943E-2</v>
      </c>
      <c r="BW393" s="130">
        <f t="shared" ref="BW393" si="6714">O393/O405</f>
        <v>4.9648017784364583E-2</v>
      </c>
      <c r="BX393" s="125">
        <f t="shared" ref="BX393" si="6715">P393/P405</f>
        <v>6.5561959654178673E-2</v>
      </c>
      <c r="BY393" s="126">
        <f t="shared" ref="BY393" si="6716">Q393/Q405</f>
        <v>6.2533081285444228E-2</v>
      </c>
      <c r="BZ393" s="127">
        <f t="shared" ref="BZ393" si="6717">R393/R405</f>
        <v>6.1267658835083477E-2</v>
      </c>
      <c r="CA393" s="128">
        <f t="shared" ref="CA393" si="6718">S393/S405</f>
        <v>6.8114511352418555E-2</v>
      </c>
      <c r="CB393" s="125">
        <f t="shared" ref="CB393" si="6719">T393/T405</f>
        <v>8.2019599488708989E-2</v>
      </c>
      <c r="CC393" s="126">
        <f t="shared" ref="CC393" si="6720">U393/U405</f>
        <v>3.2574320050600888E-2</v>
      </c>
      <c r="CD393" s="127">
        <f t="shared" ref="CD393" si="6721">V393/V405</f>
        <v>9.8004005801505631E-2</v>
      </c>
      <c r="CE393" s="128">
        <f t="shared" ref="CE393" si="6722">W393/W405</f>
        <v>4.7115438419786243E-2</v>
      </c>
      <c r="CF393" s="125">
        <f t="shared" ref="CF393" si="6723">X393/X405</f>
        <v>7.9592606563560916E-2</v>
      </c>
      <c r="CG393" s="126">
        <f t="shared" ref="CG393" si="6724">Y393/Y405</f>
        <v>3.6539189700870882E-2</v>
      </c>
      <c r="CH393" s="127">
        <f t="shared" ref="CH393" si="6725">Z393/Z405</f>
        <v>5.880269217144881E-2</v>
      </c>
      <c r="CI393" s="125">
        <f t="shared" ref="CI393" si="6726">AA393/AA405</f>
        <v>7.3486833034606375E-2</v>
      </c>
      <c r="CJ393" s="131">
        <f t="shared" ref="CJ393" si="6727">AB393/AB405</f>
        <v>5.9692689271346903E-2</v>
      </c>
      <c r="CK393" s="132">
        <f t="shared" ref="CK393" si="6728">AC393/AC405</f>
        <v>6.0795322582273881E-2</v>
      </c>
    </row>
    <row r="394" spans="1:89">
      <c r="A394" s="133" t="s">
        <v>32</v>
      </c>
      <c r="B394" s="202">
        <v>1494</v>
      </c>
      <c r="C394" s="186">
        <v>2014</v>
      </c>
      <c r="D394" s="187">
        <v>762</v>
      </c>
      <c r="E394" s="188">
        <v>648</v>
      </c>
      <c r="F394" s="185">
        <v>371</v>
      </c>
      <c r="G394" s="189">
        <v>272</v>
      </c>
      <c r="H394" s="187">
        <v>1218</v>
      </c>
      <c r="I394" s="188">
        <v>1806</v>
      </c>
      <c r="J394" s="185">
        <v>282</v>
      </c>
      <c r="K394" s="186">
        <v>236</v>
      </c>
      <c r="L394" s="187">
        <v>518</v>
      </c>
      <c r="M394" s="185">
        <v>535</v>
      </c>
      <c r="N394" s="190">
        <v>1191</v>
      </c>
      <c r="O394" s="203">
        <v>1176</v>
      </c>
      <c r="P394" s="185">
        <v>618</v>
      </c>
      <c r="Q394" s="186">
        <v>737</v>
      </c>
      <c r="R394" s="187">
        <v>757</v>
      </c>
      <c r="S394" s="188">
        <v>1128</v>
      </c>
      <c r="T394" s="185">
        <v>423</v>
      </c>
      <c r="U394" s="189">
        <v>152</v>
      </c>
      <c r="V394" s="187">
        <v>1515</v>
      </c>
      <c r="W394" s="204">
        <v>630</v>
      </c>
      <c r="X394" s="185">
        <v>1114</v>
      </c>
      <c r="Y394" s="189">
        <v>297</v>
      </c>
      <c r="Z394" s="187">
        <v>2345</v>
      </c>
      <c r="AA394" s="185">
        <v>1950</v>
      </c>
      <c r="AB394" s="168">
        <f t="shared" si="6482"/>
        <v>12608</v>
      </c>
      <c r="AC394" s="169">
        <f t="shared" si="6399"/>
        <v>11581</v>
      </c>
      <c r="BI394" s="133" t="s">
        <v>32</v>
      </c>
      <c r="BJ394" s="125">
        <f>B394/B405</f>
        <v>3.5489464807468465E-2</v>
      </c>
      <c r="BK394" s="126">
        <f t="shared" ref="BK394" si="6729">C394/C405</f>
        <v>9.4310465933036755E-2</v>
      </c>
      <c r="BL394" s="127">
        <f t="shared" ref="BL394" si="6730">D394/D405</f>
        <v>5.3958362838124913E-2</v>
      </c>
      <c r="BM394" s="128">
        <f t="shared" ref="BM394" si="6731">E394/E405</f>
        <v>6.2566380225934151E-2</v>
      </c>
      <c r="BN394" s="125">
        <f t="shared" ref="BN394" si="6732">F394/F405</f>
        <v>6.5861885318657915E-2</v>
      </c>
      <c r="BO394" s="126">
        <f t="shared" ref="BO394" si="6733">G394/G405</f>
        <v>6.8878197011901746E-2</v>
      </c>
      <c r="BP394" s="127">
        <f t="shared" ref="BP394" si="6734">H394/H405</f>
        <v>6.7222252883713224E-2</v>
      </c>
      <c r="BQ394" s="128">
        <f t="shared" ref="BQ394" si="6735">I394/I405</f>
        <v>7.0893032384690871E-2</v>
      </c>
      <c r="BR394" s="125">
        <f t="shared" ref="BR394" si="6736">J394/J405</f>
        <v>7.5099866844207719E-2</v>
      </c>
      <c r="BS394" s="126">
        <f t="shared" ref="BS394" si="6737">K394/K405</f>
        <v>4.4519901905300883E-2</v>
      </c>
      <c r="BT394" s="127">
        <f t="shared" ref="BT394" si="6738">L394/L405</f>
        <v>8.3400418612139746E-2</v>
      </c>
      <c r="BU394" s="125">
        <f t="shared" ref="BU394" si="6739">M394/M405</f>
        <v>3.7873424890273254E-2</v>
      </c>
      <c r="BV394" s="129">
        <f t="shared" ref="BV394" si="6740">N394/N405</f>
        <v>7.2848492262523698E-2</v>
      </c>
      <c r="BW394" s="130">
        <f t="shared" ref="BW394" si="6741">O394/O405</f>
        <v>4.8412992466345561E-2</v>
      </c>
      <c r="BX394" s="125">
        <f t="shared" ref="BX394" si="6742">P394/P405</f>
        <v>6.360642239604776E-2</v>
      </c>
      <c r="BY394" s="126">
        <f t="shared" ref="BY394" si="6743">Q394/Q405</f>
        <v>5.5727788279773156E-2</v>
      </c>
      <c r="BZ394" s="127">
        <f t="shared" ref="BZ394" si="6744">R394/R405</f>
        <v>5.718818463398051E-2</v>
      </c>
      <c r="CA394" s="128">
        <f t="shared" ref="CA394" si="6745">S394/S405</f>
        <v>6.959526159921027E-2</v>
      </c>
      <c r="CB394" s="125">
        <f t="shared" ref="CB394" si="6746">T394/T405</f>
        <v>9.0115040477204936E-2</v>
      </c>
      <c r="CC394" s="126">
        <f t="shared" ref="CC394" si="6747">U394/U405</f>
        <v>2.4035420619860848E-2</v>
      </c>
      <c r="CD394" s="127">
        <f t="shared" ref="CD394" si="6748">V394/V405</f>
        <v>0.10463429794875337</v>
      </c>
      <c r="CE394" s="128">
        <f t="shared" ref="CE394" si="6749">W394/W405</f>
        <v>3.5252643948296122E-2</v>
      </c>
      <c r="CF394" s="125">
        <f t="shared" ref="CF394" si="6750">X394/X405</f>
        <v>8.4043757072802719E-2</v>
      </c>
      <c r="CG394" s="126">
        <f t="shared" ref="CG394" si="6751">Y394/Y405</f>
        <v>2.8114350624763348E-2</v>
      </c>
      <c r="CH394" s="127">
        <f t="shared" ref="CH394" si="6752">Z394/Z405</f>
        <v>6.3898198861004382E-2</v>
      </c>
      <c r="CI394" s="125">
        <f t="shared" ref="CI394" si="6753">AA394/AA405</f>
        <v>6.7213566799944849E-2</v>
      </c>
      <c r="CJ394" s="131">
        <f t="shared" ref="CJ394" si="6754">AB394/AB405</f>
        <v>6.355927931197887E-2</v>
      </c>
      <c r="CK394" s="132">
        <f t="shared" ref="CK394" si="6755">AC394/AC405</f>
        <v>5.8472770602550767E-2</v>
      </c>
    </row>
    <row r="395" spans="1:89">
      <c r="A395" s="142" t="s">
        <v>33</v>
      </c>
      <c r="B395" s="199">
        <v>1813</v>
      </c>
      <c r="C395" s="193">
        <v>2235</v>
      </c>
      <c r="D395" s="194">
        <v>827</v>
      </c>
      <c r="E395" s="195">
        <v>942</v>
      </c>
      <c r="F395" s="192">
        <v>443</v>
      </c>
      <c r="G395" s="196">
        <v>277</v>
      </c>
      <c r="H395" s="194">
        <v>1373</v>
      </c>
      <c r="I395" s="195">
        <v>2298</v>
      </c>
      <c r="J395" s="192">
        <v>420</v>
      </c>
      <c r="K395" s="193">
        <v>192</v>
      </c>
      <c r="L395" s="194">
        <v>791</v>
      </c>
      <c r="M395" s="192">
        <v>585</v>
      </c>
      <c r="N395" s="197">
        <v>1369</v>
      </c>
      <c r="O395" s="200">
        <v>1360</v>
      </c>
      <c r="P395" s="192">
        <v>736</v>
      </c>
      <c r="Q395" s="193">
        <v>933</v>
      </c>
      <c r="R395" s="194">
        <v>813</v>
      </c>
      <c r="S395" s="195">
        <v>1149</v>
      </c>
      <c r="T395" s="192">
        <v>506</v>
      </c>
      <c r="U395" s="196">
        <v>176</v>
      </c>
      <c r="V395" s="194">
        <v>1410</v>
      </c>
      <c r="W395" s="201">
        <v>840</v>
      </c>
      <c r="X395" s="192">
        <v>1359</v>
      </c>
      <c r="Y395" s="196">
        <v>485</v>
      </c>
      <c r="Z395" s="194">
        <v>2444</v>
      </c>
      <c r="AA395" s="192">
        <v>2414</v>
      </c>
      <c r="AB395" s="168">
        <f t="shared" si="6482"/>
        <v>14304</v>
      </c>
      <c r="AC395" s="169">
        <f t="shared" si="6399"/>
        <v>13886</v>
      </c>
      <c r="BI395" s="142" t="s">
        <v>33</v>
      </c>
      <c r="BJ395" s="125">
        <f>B395/B405</f>
        <v>4.3067201938380407E-2</v>
      </c>
      <c r="BK395" s="126">
        <f t="shared" ref="BK395" si="6756">C395/C405</f>
        <v>0.10465933036759541</v>
      </c>
      <c r="BL395" s="127">
        <f t="shared" ref="BL395" si="6757">D395/D405</f>
        <v>5.856111032431667E-2</v>
      </c>
      <c r="BM395" s="128">
        <f t="shared" ref="BM395" si="6758">E395/E405</f>
        <v>9.0952978661774639E-2</v>
      </c>
      <c r="BN395" s="125">
        <f t="shared" ref="BN395" si="6759">F395/F405</f>
        <v>7.8643706728208765E-2</v>
      </c>
      <c r="BO395" s="126">
        <f t="shared" ref="BO395" si="6760">G395/G405</f>
        <v>7.0144340339326414E-2</v>
      </c>
      <c r="BP395" s="127">
        <f t="shared" ref="BP395" si="6761">H395/H405</f>
        <v>7.5776808874661955E-2</v>
      </c>
      <c r="BQ395" s="128">
        <f t="shared" ref="BQ395" si="6762">I395/I405</f>
        <v>9.0206084396467129E-2</v>
      </c>
      <c r="BR395" s="125">
        <f t="shared" ref="BR395" si="6763">J395/J405</f>
        <v>0.11185086551264981</v>
      </c>
      <c r="BS395" s="126">
        <f t="shared" ref="BS395" si="6764">K395/K405</f>
        <v>3.6219581211092249E-2</v>
      </c>
      <c r="BT395" s="127">
        <f t="shared" ref="BT395" si="6765">L395/L405</f>
        <v>0.1273546932861053</v>
      </c>
      <c r="BU395" s="125">
        <f t="shared" ref="BU395" si="6766">M395/M405</f>
        <v>4.1412997309924961E-2</v>
      </c>
      <c r="BV395" s="129">
        <f t="shared" ref="BV395" si="6767">N395/N405</f>
        <v>8.3736008318551589E-2</v>
      </c>
      <c r="BW395" s="130">
        <f t="shared" ref="BW395" si="6768">O395/O405</f>
        <v>5.5987814416862215E-2</v>
      </c>
      <c r="BX395" s="125">
        <f t="shared" ref="BX395" si="6769">P395/P405</f>
        <v>7.5751337999176618E-2</v>
      </c>
      <c r="BY395" s="126">
        <f t="shared" ref="BY395" si="6770">Q395/Q405</f>
        <v>7.0548204158790165E-2</v>
      </c>
      <c r="BZ395" s="127">
        <f t="shared" ref="BZ395" si="6771">R395/R405</f>
        <v>6.1418750472161367E-2</v>
      </c>
      <c r="CA395" s="128">
        <f t="shared" ref="CA395" si="6772">S395/S405</f>
        <v>7.0890918065153005E-2</v>
      </c>
      <c r="CB395" s="125">
        <f t="shared" ref="CB395" si="6773">T395/T405</f>
        <v>0.1077971878994461</v>
      </c>
      <c r="CC395" s="126">
        <f t="shared" ref="CC395" si="6774">U395/U405</f>
        <v>2.7830487033523088E-2</v>
      </c>
      <c r="CD395" s="127">
        <f t="shared" ref="CD395" si="6775">V395/V405</f>
        <v>9.7382415912701151E-2</v>
      </c>
      <c r="CE395" s="128">
        <f t="shared" ref="CE395" si="6776">W395/W405</f>
        <v>4.700352526439483E-2</v>
      </c>
      <c r="CF395" s="125">
        <f t="shared" ref="CF395" si="6777">X395/X405</f>
        <v>0.1025273481705017</v>
      </c>
      <c r="CG395" s="126">
        <f t="shared" ref="CG395" si="6778">Y395/Y405</f>
        <v>4.5910639909125334E-2</v>
      </c>
      <c r="CH395" s="127">
        <f t="shared" ref="CH395" si="6779">Z395/Z405</f>
        <v>6.6595820049592636E-2</v>
      </c>
      <c r="CI395" s="125">
        <f t="shared" ref="CI395" si="6780">AA395/AA405</f>
        <v>8.3206948848752238E-2</v>
      </c>
      <c r="CJ395" s="131">
        <f t="shared" ref="CJ395" si="6781">AB395/AB405</f>
        <v>7.2109131605214608E-2</v>
      </c>
      <c r="CK395" s="132">
        <f t="shared" ref="CK395" si="6782">AC395/AC405</f>
        <v>7.0110775631380712E-2</v>
      </c>
    </row>
    <row r="396" spans="1:89">
      <c r="A396" s="133" t="s">
        <v>34</v>
      </c>
      <c r="B396" s="202">
        <v>1858</v>
      </c>
      <c r="C396" s="186">
        <v>2396</v>
      </c>
      <c r="D396" s="187">
        <v>704</v>
      </c>
      <c r="E396" s="188">
        <v>973</v>
      </c>
      <c r="F396" s="185">
        <v>332</v>
      </c>
      <c r="G396" s="189">
        <v>320</v>
      </c>
      <c r="H396" s="187">
        <v>1307</v>
      </c>
      <c r="I396" s="188">
        <v>2296</v>
      </c>
      <c r="J396" s="185">
        <v>383</v>
      </c>
      <c r="K396" s="186">
        <v>143</v>
      </c>
      <c r="L396" s="187">
        <v>717</v>
      </c>
      <c r="M396" s="185">
        <v>533</v>
      </c>
      <c r="N396" s="190">
        <v>1336</v>
      </c>
      <c r="O396" s="203">
        <v>1350</v>
      </c>
      <c r="P396" s="185">
        <v>781</v>
      </c>
      <c r="Q396" s="186">
        <v>1023</v>
      </c>
      <c r="R396" s="187">
        <v>798</v>
      </c>
      <c r="S396" s="188">
        <v>1302</v>
      </c>
      <c r="T396" s="185">
        <v>433</v>
      </c>
      <c r="U396" s="189">
        <v>230</v>
      </c>
      <c r="V396" s="187">
        <v>1427</v>
      </c>
      <c r="W396" s="204">
        <v>742</v>
      </c>
      <c r="X396" s="185">
        <v>1270</v>
      </c>
      <c r="Y396" s="189">
        <v>538</v>
      </c>
      <c r="Z396" s="187">
        <v>2313</v>
      </c>
      <c r="AA396" s="185">
        <v>2288</v>
      </c>
      <c r="AB396" s="168">
        <f t="shared" si="6482"/>
        <v>13659</v>
      </c>
      <c r="AC396" s="169">
        <f t="shared" si="6399"/>
        <v>14134</v>
      </c>
      <c r="BI396" s="133" t="s">
        <v>34</v>
      </c>
      <c r="BJ396" s="125">
        <f>B396/B405</f>
        <v>4.4136161721737892E-2</v>
      </c>
      <c r="BK396" s="126">
        <f t="shared" ref="BK396" si="6783">C396/C405</f>
        <v>0.11219854834933271</v>
      </c>
      <c r="BL396" s="127">
        <f t="shared" ref="BL396" si="6784">D396/D405</f>
        <v>4.9851295850446113E-2</v>
      </c>
      <c r="BM396" s="128">
        <f t="shared" ref="BM396" si="6785">E396/E405</f>
        <v>9.3946123394805445E-2</v>
      </c>
      <c r="BN396" s="125">
        <f t="shared" ref="BN396" si="6786">F396/F405</f>
        <v>5.8938398721817858E-2</v>
      </c>
      <c r="BO396" s="126">
        <f t="shared" ref="BO396" si="6787">G396/G405</f>
        <v>8.103317295517852E-2</v>
      </c>
      <c r="BP396" s="127">
        <f t="shared" ref="BP396" si="6788">H396/H405</f>
        <v>7.2134223743032175E-2</v>
      </c>
      <c r="BQ396" s="128">
        <f t="shared" ref="BQ396" si="6789">I396/I405</f>
        <v>9.0127576054955832E-2</v>
      </c>
      <c r="BR396" s="125">
        <f t="shared" ref="BR396" si="6790">J396/J405</f>
        <v>0.10199733688415447</v>
      </c>
      <c r="BS396" s="126">
        <f t="shared" ref="BS396" si="6791">K396/K405</f>
        <v>2.6976042256178081E-2</v>
      </c>
      <c r="BT396" s="127">
        <f t="shared" ref="BT396" si="6792">L396/L405</f>
        <v>0.11544034777008533</v>
      </c>
      <c r="BU396" s="125">
        <f t="shared" ref="BU396" si="6793">M396/M405</f>
        <v>3.7731841993487183E-2</v>
      </c>
      <c r="BV396" s="129">
        <f t="shared" ref="BV396" si="6794">N396/N405</f>
        <v>8.1717536240748664E-2</v>
      </c>
      <c r="BW396" s="130">
        <f t="shared" ref="BW396" si="6795">O396/O405</f>
        <v>5.5576139310855872E-2</v>
      </c>
      <c r="BX396" s="125">
        <f t="shared" ref="BX396" si="6796">P396/P405</f>
        <v>8.0382873610539321E-2</v>
      </c>
      <c r="BY396" s="126">
        <f t="shared" ref="BY396" si="6797">Q396/Q405</f>
        <v>7.7353497164461243E-2</v>
      </c>
      <c r="BZ396" s="127">
        <f t="shared" ref="BZ396" si="6798">R396/R405</f>
        <v>6.0285563194077206E-2</v>
      </c>
      <c r="CA396" s="128">
        <f t="shared" ref="CA396" si="6799">S396/S405</f>
        <v>8.0330700888450152E-2</v>
      </c>
      <c r="CB396" s="125">
        <f t="shared" ref="CB396" si="6800">T396/T405</f>
        <v>9.2245419684703872E-2</v>
      </c>
      <c r="CC396" s="126">
        <f t="shared" ref="CC396" si="6801">U396/U405</f>
        <v>3.6369386464263125E-2</v>
      </c>
      <c r="CD396" s="127">
        <f t="shared" ref="CD396" si="6802">V396/V405</f>
        <v>9.8556530147109606E-2</v>
      </c>
      <c r="CE396" s="128">
        <f t="shared" ref="CE396" si="6803">W396/W405</f>
        <v>4.1519780650215436E-2</v>
      </c>
      <c r="CF396" s="125">
        <f t="shared" ref="CF396" si="6804">X396/X405</f>
        <v>9.5812900792153904E-2</v>
      </c>
      <c r="CG396" s="126">
        <f t="shared" ref="CG396" si="6805">Y396/Y405</f>
        <v>5.0927678909503976E-2</v>
      </c>
      <c r="CH396" s="127">
        <f t="shared" ref="CH396" si="6806">Z396/Z405</f>
        <v>6.3026240497016273E-2</v>
      </c>
      <c r="CI396" s="125">
        <f t="shared" ref="CI396" si="6807">AA396/AA405</f>
        <v>7.886391837860196E-2</v>
      </c>
      <c r="CJ396" s="131">
        <f t="shared" ref="CJ396" si="6808">AB396/AB405</f>
        <v>6.8857566316808325E-2</v>
      </c>
      <c r="CK396" s="132">
        <f t="shared" ref="CK396" si="6809">AC396/AC405</f>
        <v>7.1362934090014041E-2</v>
      </c>
    </row>
    <row r="397" spans="1:89">
      <c r="A397" s="142" t="s">
        <v>35</v>
      </c>
      <c r="B397" s="199">
        <v>1817</v>
      </c>
      <c r="C397" s="193">
        <v>1987</v>
      </c>
      <c r="D397" s="194">
        <v>659</v>
      </c>
      <c r="E397" s="195">
        <v>932</v>
      </c>
      <c r="F397" s="192">
        <v>229</v>
      </c>
      <c r="G397" s="196">
        <v>236</v>
      </c>
      <c r="H397" s="194">
        <v>1182</v>
      </c>
      <c r="I397" s="195">
        <v>1685</v>
      </c>
      <c r="J397" s="192">
        <v>201</v>
      </c>
      <c r="K397" s="193">
        <v>152</v>
      </c>
      <c r="L397" s="194">
        <v>481</v>
      </c>
      <c r="M397" s="192">
        <v>415</v>
      </c>
      <c r="N397" s="197">
        <v>983</v>
      </c>
      <c r="O397" s="200">
        <v>1267</v>
      </c>
      <c r="P397" s="192">
        <v>553</v>
      </c>
      <c r="Q397" s="193">
        <v>1066</v>
      </c>
      <c r="R397" s="194">
        <v>573</v>
      </c>
      <c r="S397" s="195">
        <v>1096</v>
      </c>
      <c r="T397" s="192">
        <v>242</v>
      </c>
      <c r="U397" s="196">
        <v>180</v>
      </c>
      <c r="V397" s="194">
        <v>1198</v>
      </c>
      <c r="W397" s="201">
        <v>838</v>
      </c>
      <c r="X397" s="192">
        <v>888</v>
      </c>
      <c r="Y397" s="196">
        <v>497</v>
      </c>
      <c r="Z397" s="194">
        <v>1876</v>
      </c>
      <c r="AA397" s="192">
        <v>2213</v>
      </c>
      <c r="AB397" s="168">
        <f t="shared" si="6482"/>
        <v>10882</v>
      </c>
      <c r="AC397" s="169">
        <f t="shared" si="6399"/>
        <v>12564</v>
      </c>
      <c r="BI397" s="142" t="s">
        <v>35</v>
      </c>
      <c r="BJ397" s="125">
        <f>B397/B405</f>
        <v>4.3162220585789959E-2</v>
      </c>
      <c r="BK397" s="126">
        <f t="shared" ref="BK397" si="6810">C397/C405</f>
        <v>9.3046125029267152E-2</v>
      </c>
      <c r="BL397" s="127">
        <f t="shared" ref="BL397" si="6811">D397/D405</f>
        <v>4.6664778360005668E-2</v>
      </c>
      <c r="BM397" s="128">
        <f t="shared" ref="BM397" si="6812">E397/E405</f>
        <v>8.9987448102732445E-2</v>
      </c>
      <c r="BN397" s="125">
        <f t="shared" ref="BN397" si="6813">F397/F405</f>
        <v>4.0653293094265935E-2</v>
      </c>
      <c r="BO397" s="126">
        <f t="shared" ref="BO397" si="6814">G397/G405</f>
        <v>5.9761965054444165E-2</v>
      </c>
      <c r="BP397" s="127">
        <f t="shared" ref="BP397" si="6815">H397/H405</f>
        <v>6.5235388266460623E-2</v>
      </c>
      <c r="BQ397" s="128">
        <f t="shared" ref="BQ397" si="6816">I397/I405</f>
        <v>6.6143277723258093E-2</v>
      </c>
      <c r="BR397" s="125">
        <f t="shared" ref="BR397" si="6817">J397/J405</f>
        <v>5.3528628495339549E-2</v>
      </c>
      <c r="BS397" s="126">
        <f t="shared" ref="BS397" si="6818">K397/K405</f>
        <v>2.8673835125448029E-2</v>
      </c>
      <c r="BT397" s="127">
        <f t="shared" ref="BT397" si="6819">L397/L405</f>
        <v>7.7443245854129775E-2</v>
      </c>
      <c r="BU397" s="125">
        <f t="shared" ref="BU397" si="6820">M397/M405</f>
        <v>2.9378451083109162E-2</v>
      </c>
      <c r="BV397" s="129">
        <f t="shared" ref="BV397" si="6821">N397/N405</f>
        <v>6.0126001590311333E-2</v>
      </c>
      <c r="BW397" s="130">
        <f t="shared" ref="BW397" si="6822">O397/O405</f>
        <v>5.2159235931003252E-2</v>
      </c>
      <c r="BX397" s="125">
        <f t="shared" ref="BX397" si="6823">P397/P405</f>
        <v>5.6916426512968299E-2</v>
      </c>
      <c r="BY397" s="126">
        <f t="shared" ref="BY397" si="6824">Q397/Q405</f>
        <v>8.0604914933837424E-2</v>
      </c>
      <c r="BZ397" s="127">
        <f t="shared" ref="BZ397" si="6825">R397/R405</f>
        <v>4.3287754022814838E-2</v>
      </c>
      <c r="CA397" s="128">
        <f t="shared" ref="CA397" si="6826">S397/S405</f>
        <v>6.7620927936821326E-2</v>
      </c>
      <c r="CB397" s="125">
        <f t="shared" ref="CB397" si="6827">T397/T405</f>
        <v>5.1555176821474223E-2</v>
      </c>
      <c r="CC397" s="126">
        <f t="shared" ref="CC397" si="6828">U397/U405</f>
        <v>2.8462998102466792E-2</v>
      </c>
      <c r="CD397" s="127">
        <f t="shared" ref="CD397" si="6829">V397/V405</f>
        <v>8.2740520754195732E-2</v>
      </c>
      <c r="CE397" s="128">
        <f t="shared" ref="CE397" si="6830">W397/W405</f>
        <v>4.6891612109003417E-2</v>
      </c>
      <c r="CF397" s="125">
        <f t="shared" ref="CF397" si="6831">X397/X405</f>
        <v>6.6993587325537535E-2</v>
      </c>
      <c r="CG397" s="126">
        <f t="shared" ref="CG397" si="6832">Y397/Y405</f>
        <v>4.7046573267701626E-2</v>
      </c>
      <c r="CH397" s="127">
        <f t="shared" ref="CH397" si="6833">Z397/Z405</f>
        <v>5.1118559088803507E-2</v>
      </c>
      <c r="CI397" s="125">
        <f t="shared" ref="CI397" si="6834">AA397/AA405</f>
        <v>7.627878119398869E-2</v>
      </c>
      <c r="CJ397" s="131">
        <f t="shared" ref="CJ397" si="6835">AB397/AB405</f>
        <v>5.4858191423933535E-2</v>
      </c>
      <c r="CK397" s="132">
        <f t="shared" ref="CK397" si="6836">AC397/AC405</f>
        <v>6.3435963202698203E-2</v>
      </c>
    </row>
    <row r="398" spans="1:89">
      <c r="A398" s="133" t="s">
        <v>36</v>
      </c>
      <c r="B398" s="202">
        <v>1607</v>
      </c>
      <c r="C398" s="186">
        <v>1368</v>
      </c>
      <c r="D398" s="187">
        <v>463</v>
      </c>
      <c r="E398" s="188">
        <v>578</v>
      </c>
      <c r="F398" s="185">
        <v>174</v>
      </c>
      <c r="G398" s="189">
        <v>180</v>
      </c>
      <c r="H398" s="187">
        <v>907</v>
      </c>
      <c r="I398" s="188">
        <v>1477</v>
      </c>
      <c r="J398" s="185">
        <v>159</v>
      </c>
      <c r="K398" s="186">
        <v>103</v>
      </c>
      <c r="L398" s="187">
        <v>281</v>
      </c>
      <c r="M398" s="185">
        <v>468</v>
      </c>
      <c r="N398" s="190">
        <v>770</v>
      </c>
      <c r="O398" s="203">
        <v>1123</v>
      </c>
      <c r="P398" s="185">
        <v>407</v>
      </c>
      <c r="Q398" s="186">
        <v>822</v>
      </c>
      <c r="R398" s="187">
        <v>490</v>
      </c>
      <c r="S398" s="188">
        <v>841</v>
      </c>
      <c r="T398" s="185">
        <v>145</v>
      </c>
      <c r="U398" s="189">
        <v>231</v>
      </c>
      <c r="V398" s="187">
        <v>1006</v>
      </c>
      <c r="W398" s="204">
        <v>859</v>
      </c>
      <c r="X398" s="185">
        <v>561</v>
      </c>
      <c r="Y398" s="189">
        <v>595</v>
      </c>
      <c r="Z398" s="187">
        <v>1627</v>
      </c>
      <c r="AA398" s="185">
        <v>1544</v>
      </c>
      <c r="AB398" s="168">
        <f t="shared" si="6482"/>
        <v>8597</v>
      </c>
      <c r="AC398" s="169">
        <f t="shared" si="6399"/>
        <v>10189</v>
      </c>
      <c r="BI398" s="133" t="s">
        <v>36</v>
      </c>
      <c r="BJ398" s="125">
        <f>B398/B405</f>
        <v>3.8173741596788373E-2</v>
      </c>
      <c r="BK398" s="126">
        <f t="shared" ref="BK398" si="6837">C398/C405</f>
        <v>6.4059939124326851E-2</v>
      </c>
      <c r="BL398" s="127">
        <f t="shared" ref="BL398" si="6838">D398/D405</f>
        <v>3.2785724401642825E-2</v>
      </c>
      <c r="BM398" s="128">
        <f t="shared" ref="BM398" si="6839">E398/E405</f>
        <v>5.5807666312638796E-2</v>
      </c>
      <c r="BN398" s="125">
        <f t="shared" ref="BN398" si="6840">F398/F405</f>
        <v>3.0889401739747913E-2</v>
      </c>
      <c r="BO398" s="126">
        <f t="shared" ref="BO398" si="6841">G398/G405</f>
        <v>4.5581159787287918E-2</v>
      </c>
      <c r="BP398" s="127">
        <f t="shared" ref="BP398" si="6842">H398/H405</f>
        <v>5.0057950218003203E-2</v>
      </c>
      <c r="BQ398" s="128">
        <f t="shared" ref="BQ398" si="6843">I398/I405</f>
        <v>5.7978410206084394E-2</v>
      </c>
      <c r="BR398" s="125">
        <f t="shared" ref="BR398" si="6844">J398/J405</f>
        <v>4.2343541944074567E-2</v>
      </c>
      <c r="BS398" s="126">
        <f t="shared" ref="BS398" si="6845">K398/K405</f>
        <v>1.9430296170533861E-2</v>
      </c>
      <c r="BT398" s="127">
        <f t="shared" ref="BT398" si="6846">L398/L405</f>
        <v>4.5242312027048787E-2</v>
      </c>
      <c r="BU398" s="125">
        <f t="shared" ref="BU398" si="6847">M398/M405</f>
        <v>3.3130397847939967E-2</v>
      </c>
      <c r="BV398" s="129">
        <f t="shared" ref="BV398" si="6848">N398/N405</f>
        <v>4.7097681815401554E-2</v>
      </c>
      <c r="BW398" s="130">
        <f t="shared" ref="BW398" si="6849">O398/O405</f>
        <v>4.6231114404511962E-2</v>
      </c>
      <c r="BX398" s="125">
        <f t="shared" ref="BX398" si="6850">P398/P405</f>
        <v>4.188966652943598E-2</v>
      </c>
      <c r="BY398" s="126">
        <f t="shared" ref="BY398" si="6851">Q398/Q405</f>
        <v>6.2155009451795841E-2</v>
      </c>
      <c r="BZ398" s="127">
        <f t="shared" ref="BZ398" si="6852">R398/R405</f>
        <v>3.7017451084082498E-2</v>
      </c>
      <c r="CA398" s="128">
        <f t="shared" ref="CA398" si="6853">S398/S405</f>
        <v>5.1887956564659429E-2</v>
      </c>
      <c r="CB398" s="125">
        <f t="shared" ref="CB398" si="6854">T398/T405</f>
        <v>3.0890498508734553E-2</v>
      </c>
      <c r="CC398" s="126">
        <f t="shared" ref="CC398" si="6855">U398/U405</f>
        <v>3.6527514231499053E-2</v>
      </c>
      <c r="CD398" s="127">
        <f t="shared" ref="CD398" si="6856">V398/V405</f>
        <v>6.9479936459700256E-2</v>
      </c>
      <c r="CE398" s="128">
        <f t="shared" ref="CE398" si="6857">W398/W405</f>
        <v>4.8066700240613283E-2</v>
      </c>
      <c r="CF398" s="125">
        <f t="shared" ref="CF398" si="6858">X398/X405</f>
        <v>4.232365145228216E-2</v>
      </c>
      <c r="CG398" s="126">
        <f t="shared" ref="CG398" si="6859">Y398/Y405</f>
        <v>5.6323362362741387E-2</v>
      </c>
      <c r="CH398" s="127">
        <f t="shared" ref="CH398" si="6860">Z398/Z405</f>
        <v>4.4333633069020953E-2</v>
      </c>
      <c r="CI398" s="125">
        <f t="shared" ref="CI398" si="6861">AA398/AA405</f>
        <v>5.3219357507238385E-2</v>
      </c>
      <c r="CJ398" s="131">
        <f t="shared" ref="CJ398" si="6862">AB398/AB405</f>
        <v>4.3339080285936096E-2</v>
      </c>
      <c r="CK398" s="132">
        <f t="shared" ref="CK398" si="6863">AC398/AC405</f>
        <v>5.1444526350866916E-2</v>
      </c>
    </row>
    <row r="399" spans="1:89">
      <c r="A399" s="142" t="s">
        <v>37</v>
      </c>
      <c r="B399" s="199">
        <v>172</v>
      </c>
      <c r="C399" s="193">
        <v>771</v>
      </c>
      <c r="D399" s="194">
        <v>79</v>
      </c>
      <c r="E399" s="195">
        <v>469</v>
      </c>
      <c r="F399" s="192">
        <v>36</v>
      </c>
      <c r="G399" s="196">
        <v>136</v>
      </c>
      <c r="H399" s="194">
        <v>247</v>
      </c>
      <c r="I399" s="195">
        <v>1022</v>
      </c>
      <c r="J399" s="192">
        <v>87</v>
      </c>
      <c r="K399" s="193">
        <v>71</v>
      </c>
      <c r="L399" s="194">
        <v>118</v>
      </c>
      <c r="M399" s="192">
        <v>276</v>
      </c>
      <c r="N399" s="197">
        <v>461</v>
      </c>
      <c r="O399" s="200">
        <v>744</v>
      </c>
      <c r="P399" s="192">
        <v>276</v>
      </c>
      <c r="Q399" s="193">
        <v>526</v>
      </c>
      <c r="R399" s="194">
        <v>352</v>
      </c>
      <c r="S399" s="195">
        <v>530</v>
      </c>
      <c r="T399" s="192">
        <v>149</v>
      </c>
      <c r="U399" s="196">
        <v>177</v>
      </c>
      <c r="V399" s="194">
        <v>985</v>
      </c>
      <c r="W399" s="201">
        <v>543</v>
      </c>
      <c r="X399" s="192">
        <v>433</v>
      </c>
      <c r="Y399" s="196">
        <v>371</v>
      </c>
      <c r="Z399" s="194">
        <v>927</v>
      </c>
      <c r="AA399" s="192">
        <v>1214</v>
      </c>
      <c r="AB399" s="168">
        <f t="shared" si="6482"/>
        <v>4322</v>
      </c>
      <c r="AC399" s="169">
        <f t="shared" si="6399"/>
        <v>6850</v>
      </c>
      <c r="BI399" s="142" t="s">
        <v>37</v>
      </c>
      <c r="BJ399" s="125">
        <f>B399/B405</f>
        <v>4.0858018386108275E-3</v>
      </c>
      <c r="BK399" s="126">
        <f t="shared" ref="BK399" si="6864">C399/C405</f>
        <v>3.6103956918754392E-2</v>
      </c>
      <c r="BL399" s="127">
        <f t="shared" ref="BL399" si="6865">D399/D405</f>
        <v>5.5941084832176746E-3</v>
      </c>
      <c r="BM399" s="128">
        <f t="shared" ref="BM399" si="6866">E399/E405</f>
        <v>4.5283383219078883E-2</v>
      </c>
      <c r="BN399" s="125">
        <f t="shared" ref="BN399" si="6867">F399/F405</f>
        <v>6.3909107047754304E-3</v>
      </c>
      <c r="BO399" s="126">
        <f t="shared" ref="BO399" si="6868">G399/G405</f>
        <v>3.4439098505950873E-2</v>
      </c>
      <c r="BP399" s="127">
        <f t="shared" ref="BP399" si="6869">H399/H405</f>
        <v>1.3632098901705391E-2</v>
      </c>
      <c r="BQ399" s="128">
        <f t="shared" ref="BQ399" si="6870">I399/I405</f>
        <v>4.0117762512266932E-2</v>
      </c>
      <c r="BR399" s="125">
        <f t="shared" ref="BR399" si="6871">J399/J405</f>
        <v>2.3169107856191744E-2</v>
      </c>
      <c r="BS399" s="126">
        <f t="shared" ref="BS399" si="6872">K399/K405</f>
        <v>1.3393699302018487E-2</v>
      </c>
      <c r="BT399" s="127">
        <f t="shared" ref="BT399" si="6873">L399/L405</f>
        <v>1.899855095797778E-2</v>
      </c>
      <c r="BU399" s="125">
        <f t="shared" ref="BU399" si="6874">M399/M405</f>
        <v>1.9538439756477417E-2</v>
      </c>
      <c r="BV399" s="129">
        <f t="shared" ref="BV399" si="6875">N399/N405</f>
        <v>2.8197443268701449E-2</v>
      </c>
      <c r="BW399" s="130">
        <f t="shared" ref="BW399" si="6876">O399/O405</f>
        <v>3.0628627886871682E-2</v>
      </c>
      <c r="BX399" s="125">
        <f t="shared" ref="BX399" si="6877">P399/P405</f>
        <v>2.840675174969123E-2</v>
      </c>
      <c r="BY399" s="126">
        <f t="shared" ref="BY399" si="6878">Q399/Q405</f>
        <v>3.9773156899810966E-2</v>
      </c>
      <c r="BZ399" s="127">
        <f t="shared" ref="BZ399" si="6879">R399/R405</f>
        <v>2.6592128125708242E-2</v>
      </c>
      <c r="CA399" s="128">
        <f t="shared" ref="CA399" si="6880">S399/S405</f>
        <v>3.269990128331688E-2</v>
      </c>
      <c r="CB399" s="125">
        <f t="shared" ref="CB399" si="6881">T399/T405</f>
        <v>3.1742650191734126E-2</v>
      </c>
      <c r="CC399" s="126">
        <f t="shared" ref="CC399" si="6882">U399/U405</f>
        <v>2.7988614800759013E-2</v>
      </c>
      <c r="CD399" s="127">
        <f t="shared" ref="CD399" si="6883">V399/V405</f>
        <v>6.8029560052489807E-2</v>
      </c>
      <c r="CE399" s="128">
        <f t="shared" ref="CE399" si="6884">W399/W405</f>
        <v>3.0384421688769515E-2</v>
      </c>
      <c r="CF399" s="125">
        <f t="shared" ref="CF399" si="6885">X399/X405</f>
        <v>3.2666918144096564E-2</v>
      </c>
      <c r="CG399" s="126">
        <f t="shared" ref="CG399" si="6886">Y399/Y405</f>
        <v>3.5119273002650511E-2</v>
      </c>
      <c r="CH399" s="127">
        <f t="shared" ref="CH399" si="6887">Z399/Z405</f>
        <v>2.525954385678084E-2</v>
      </c>
      <c r="CI399" s="125">
        <f t="shared" ref="CI399" si="6888">AA399/AA405</f>
        <v>4.1844753894940023E-2</v>
      </c>
      <c r="CJ399" s="131">
        <f t="shared" ref="CJ399" si="6889">AB399/AB405</f>
        <v>2.1788008025568899E-2</v>
      </c>
      <c r="CK399" s="132">
        <f t="shared" ref="CK399" si="6890">AC399/AC405</f>
        <v>3.4585828393702854E-2</v>
      </c>
    </row>
    <row r="400" spans="1:89">
      <c r="A400" s="133" t="s">
        <v>38</v>
      </c>
      <c r="B400" s="202">
        <v>0</v>
      </c>
      <c r="C400" s="186">
        <v>491</v>
      </c>
      <c r="D400" s="187">
        <v>0</v>
      </c>
      <c r="E400" s="188">
        <v>198</v>
      </c>
      <c r="F400" s="185">
        <v>6</v>
      </c>
      <c r="G400" s="189">
        <v>76</v>
      </c>
      <c r="H400" s="187">
        <v>10</v>
      </c>
      <c r="I400" s="188">
        <v>530</v>
      </c>
      <c r="J400" s="185">
        <v>11</v>
      </c>
      <c r="K400" s="186">
        <v>30</v>
      </c>
      <c r="L400" s="187">
        <v>51</v>
      </c>
      <c r="M400" s="185">
        <v>58</v>
      </c>
      <c r="N400" s="190">
        <v>62</v>
      </c>
      <c r="O400" s="203">
        <v>147</v>
      </c>
      <c r="P400" s="185">
        <v>102</v>
      </c>
      <c r="Q400" s="186">
        <v>70</v>
      </c>
      <c r="R400" s="187">
        <v>57</v>
      </c>
      <c r="S400" s="188">
        <v>88</v>
      </c>
      <c r="T400" s="185">
        <v>38</v>
      </c>
      <c r="U400" s="189">
        <v>10</v>
      </c>
      <c r="V400" s="187">
        <v>48</v>
      </c>
      <c r="W400" s="204">
        <v>35</v>
      </c>
      <c r="X400" s="185">
        <v>94</v>
      </c>
      <c r="Y400" s="189">
        <v>58</v>
      </c>
      <c r="Z400" s="187">
        <v>67</v>
      </c>
      <c r="AA400" s="185">
        <v>94</v>
      </c>
      <c r="AB400" s="168">
        <f t="shared" si="6482"/>
        <v>546</v>
      </c>
      <c r="AC400" s="169">
        <f t="shared" si="6399"/>
        <v>1885</v>
      </c>
      <c r="BI400" s="133" t="s">
        <v>38</v>
      </c>
      <c r="BJ400" s="125">
        <f>B400/B405</f>
        <v>0</v>
      </c>
      <c r="BK400" s="126">
        <f t="shared" ref="BK400" si="6891">C400/C405</f>
        <v>2.2992273472254743E-2</v>
      </c>
      <c r="BL400" s="127">
        <f t="shared" ref="BL400" si="6892">D400/D405</f>
        <v>0</v>
      </c>
      <c r="BM400" s="128">
        <f t="shared" ref="BM400" si="6893">E400/E405</f>
        <v>1.9117505069035434E-2</v>
      </c>
      <c r="BN400" s="125">
        <f t="shared" ref="BN400" si="6894">F400/F405</f>
        <v>1.0651517841292384E-3</v>
      </c>
      <c r="BO400" s="126">
        <f t="shared" ref="BO400" si="6895">G400/G405</f>
        <v>1.9245378576854901E-2</v>
      </c>
      <c r="BP400" s="127">
        <f t="shared" ref="BP400" si="6896">H400/H405</f>
        <v>5.5190683812572432E-4</v>
      </c>
      <c r="BQ400" s="128">
        <f t="shared" ref="BQ400" si="6897">I400/I405</f>
        <v>2.0804710500490677E-2</v>
      </c>
      <c r="BR400" s="125">
        <f t="shared" ref="BR400" si="6898">J400/J405</f>
        <v>2.9294274300932089E-3</v>
      </c>
      <c r="BS400" s="126">
        <f t="shared" ref="BS400" si="6899">K400/K405</f>
        <v>5.6593095642331632E-3</v>
      </c>
      <c r="BT400" s="127">
        <f t="shared" ref="BT400" si="6900">L400/L405</f>
        <v>8.2112381259056514E-3</v>
      </c>
      <c r="BU400" s="125">
        <f t="shared" ref="BU400" si="6901">M400/M405</f>
        <v>4.1059040067959792E-3</v>
      </c>
      <c r="BV400" s="129">
        <f t="shared" ref="BV400" si="6902">N400/N405</f>
        <v>3.7922808734479172E-3</v>
      </c>
      <c r="BW400" s="130">
        <f t="shared" ref="BW400" si="6903">O400/O405</f>
        <v>6.0516240582931952E-3</v>
      </c>
      <c r="BX400" s="125">
        <f t="shared" ref="BX400" si="6904">P400/P405</f>
        <v>1.0498147385755455E-2</v>
      </c>
      <c r="BY400" s="126">
        <f t="shared" ref="BY400" si="6905">Q400/Q405</f>
        <v>5.2930056710775051E-3</v>
      </c>
      <c r="BZ400" s="127">
        <f t="shared" ref="BZ400" si="6906">R400/R405</f>
        <v>4.3061116567198006E-3</v>
      </c>
      <c r="CA400" s="128">
        <f t="shared" ref="CA400" si="6907">S400/S405</f>
        <v>5.4294175715695952E-3</v>
      </c>
      <c r="CB400" s="125">
        <f t="shared" ref="CB400" si="6908">T400/T405</f>
        <v>8.0954409884959524E-3</v>
      </c>
      <c r="CC400" s="126">
        <f t="shared" ref="CC400" si="6909">U400/U405</f>
        <v>1.5812776723592662E-3</v>
      </c>
      <c r="CD400" s="127">
        <f t="shared" ref="CD400" si="6910">V400/V405</f>
        <v>3.3151460736238689E-3</v>
      </c>
      <c r="CE400" s="128">
        <f t="shared" ref="CE400" si="6911">W400/W405</f>
        <v>1.9584802193497847E-3</v>
      </c>
      <c r="CF400" s="125">
        <f t="shared" ref="CF400" si="6912">X400/X405</f>
        <v>7.0916635231987931E-3</v>
      </c>
      <c r="CG400" s="126">
        <f t="shared" ref="CG400" si="6913">Y400/Y405</f>
        <v>5.4903445664521017E-3</v>
      </c>
      <c r="CH400" s="127">
        <f t="shared" ref="CH400" si="6914">Z400/Z405</f>
        <v>1.8256628246001254E-3</v>
      </c>
      <c r="CI400" s="125">
        <f t="shared" ref="CI400" si="6915">AA400/AA405</f>
        <v>3.2400386047152902E-3</v>
      </c>
      <c r="CJ400" s="131">
        <f t="shared" ref="CJ400" si="6916">AB400/AB405</f>
        <v>2.7524878255346177E-3</v>
      </c>
      <c r="CK400" s="132">
        <f t="shared" ref="CK400" si="6917">AC400/AC405</f>
        <v>9.5174140908218796E-3</v>
      </c>
    </row>
    <row r="401" spans="1:89">
      <c r="A401" s="142" t="s">
        <v>39</v>
      </c>
      <c r="B401" s="199">
        <v>0</v>
      </c>
      <c r="C401" s="193">
        <v>21</v>
      </c>
      <c r="D401" s="194">
        <v>0</v>
      </c>
      <c r="E401" s="195">
        <v>11</v>
      </c>
      <c r="F401" s="192">
        <v>0</v>
      </c>
      <c r="G401" s="196">
        <v>0</v>
      </c>
      <c r="H401" s="194">
        <v>0</v>
      </c>
      <c r="I401" s="195">
        <v>0</v>
      </c>
      <c r="J401" s="192">
        <v>0</v>
      </c>
      <c r="K401" s="196">
        <v>0</v>
      </c>
      <c r="L401" s="194">
        <v>0</v>
      </c>
      <c r="M401" s="192">
        <v>0</v>
      </c>
      <c r="N401" s="197">
        <v>0</v>
      </c>
      <c r="O401" s="200">
        <v>0</v>
      </c>
      <c r="P401" s="192">
        <v>0</v>
      </c>
      <c r="Q401" s="196">
        <v>0</v>
      </c>
      <c r="R401" s="194">
        <v>0</v>
      </c>
      <c r="S401" s="195">
        <v>0</v>
      </c>
      <c r="T401" s="192">
        <v>0</v>
      </c>
      <c r="U401" s="196">
        <v>0</v>
      </c>
      <c r="V401" s="194">
        <v>0</v>
      </c>
      <c r="W401" s="195">
        <v>0</v>
      </c>
      <c r="X401" s="192">
        <v>0</v>
      </c>
      <c r="Y401" s="196">
        <v>0</v>
      </c>
      <c r="Z401" s="194">
        <v>0</v>
      </c>
      <c r="AA401" s="192">
        <v>0</v>
      </c>
      <c r="AB401" s="168">
        <f t="shared" si="6482"/>
        <v>0</v>
      </c>
      <c r="AC401" s="169">
        <f t="shared" si="6399"/>
        <v>32</v>
      </c>
      <c r="BI401" s="142" t="s">
        <v>39</v>
      </c>
      <c r="BJ401" s="125">
        <f>B401/B405</f>
        <v>0</v>
      </c>
      <c r="BK401" s="126">
        <f t="shared" ref="BK401" si="6918">C401/C405</f>
        <v>9.8337625848747361E-4</v>
      </c>
      <c r="BL401" s="127">
        <f t="shared" ref="BL401" si="6919">D401/D405</f>
        <v>0</v>
      </c>
      <c r="BM401" s="128">
        <f t="shared" ref="BM401" si="6920">E401/E405</f>
        <v>1.0620836149464131E-3</v>
      </c>
      <c r="BN401" s="125">
        <f t="shared" ref="BN401" si="6921">F401/F405</f>
        <v>0</v>
      </c>
      <c r="BO401" s="126">
        <f t="shared" ref="BO401" si="6922">G401/G405</f>
        <v>0</v>
      </c>
      <c r="BP401" s="127">
        <f t="shared" ref="BP401" si="6923">H401/H405</f>
        <v>0</v>
      </c>
      <c r="BQ401" s="128">
        <f t="shared" ref="BQ401" si="6924">I401/I405</f>
        <v>0</v>
      </c>
      <c r="BR401" s="125">
        <f t="shared" ref="BR401" si="6925">J401/J405</f>
        <v>0</v>
      </c>
      <c r="BS401" s="126">
        <f t="shared" ref="BS401" si="6926">K401/K405</f>
        <v>0</v>
      </c>
      <c r="BT401" s="127">
        <f t="shared" ref="BT401" si="6927">L401/L405</f>
        <v>0</v>
      </c>
      <c r="BU401" s="125">
        <f t="shared" ref="BU401" si="6928">M401/M405</f>
        <v>0</v>
      </c>
      <c r="BV401" s="129">
        <f t="shared" ref="BV401" si="6929">N401/N405</f>
        <v>0</v>
      </c>
      <c r="BW401" s="130">
        <f t="shared" ref="BW401" si="6930">O401/O405</f>
        <v>0</v>
      </c>
      <c r="BX401" s="125">
        <f t="shared" ref="BX401" si="6931">P401/P405</f>
        <v>0</v>
      </c>
      <c r="BY401" s="126">
        <f t="shared" ref="BY401" si="6932">Q401/Q405</f>
        <v>0</v>
      </c>
      <c r="BZ401" s="127">
        <f t="shared" ref="BZ401" si="6933">R401/R405</f>
        <v>0</v>
      </c>
      <c r="CA401" s="128">
        <f t="shared" ref="CA401" si="6934">S401/S405</f>
        <v>0</v>
      </c>
      <c r="CB401" s="125">
        <f t="shared" ref="CB401" si="6935">T401/T405</f>
        <v>0</v>
      </c>
      <c r="CC401" s="126">
        <f t="shared" ref="CC401" si="6936">U401/U405</f>
        <v>0</v>
      </c>
      <c r="CD401" s="127">
        <f t="shared" ref="CD401" si="6937">V401/V405</f>
        <v>0</v>
      </c>
      <c r="CE401" s="128">
        <f t="shared" ref="CE401" si="6938">W401/W405</f>
        <v>0</v>
      </c>
      <c r="CF401" s="125">
        <f t="shared" ref="CF401" si="6939">X401/X405</f>
        <v>0</v>
      </c>
      <c r="CG401" s="126">
        <f t="shared" ref="CG401" si="6940">Y401/Y405</f>
        <v>0</v>
      </c>
      <c r="CH401" s="127">
        <f t="shared" ref="CH401" si="6941">Z401/Z405</f>
        <v>0</v>
      </c>
      <c r="CI401" s="125">
        <f t="shared" ref="CI401" si="6942">AA401/AA405</f>
        <v>0</v>
      </c>
      <c r="CJ401" s="131">
        <f t="shared" ref="CJ401" si="6943">AB401/AB405</f>
        <v>0</v>
      </c>
      <c r="CK401" s="132">
        <f t="shared" ref="CK401" si="6944">AC401/AC405</f>
        <v>1.6156883337204253E-4</v>
      </c>
    </row>
    <row r="402" spans="1:89">
      <c r="A402" s="133" t="s">
        <v>40</v>
      </c>
      <c r="B402" s="57"/>
      <c r="C402" s="58"/>
      <c r="D402" s="135"/>
      <c r="E402" s="136"/>
      <c r="F402" s="134"/>
      <c r="G402" s="137"/>
      <c r="H402" s="135"/>
      <c r="I402" s="136"/>
      <c r="J402" s="134"/>
      <c r="K402" s="137"/>
      <c r="L402" s="135"/>
      <c r="M402" s="134"/>
      <c r="N402" s="138"/>
      <c r="O402" s="139"/>
      <c r="P402" s="134"/>
      <c r="Q402" s="137"/>
      <c r="R402" s="135"/>
      <c r="S402" s="136"/>
      <c r="T402" s="134"/>
      <c r="U402" s="137"/>
      <c r="V402" s="135"/>
      <c r="W402" s="136"/>
      <c r="X402" s="134"/>
      <c r="Y402" s="137"/>
      <c r="Z402" s="140"/>
      <c r="AA402" s="141"/>
      <c r="AB402" s="168"/>
      <c r="AC402" s="169"/>
      <c r="BI402" s="133" t="s">
        <v>40</v>
      </c>
      <c r="BJ402" s="125">
        <f>B402/B405</f>
        <v>0</v>
      </c>
      <c r="BK402" s="126">
        <f t="shared" ref="BK402" si="6945">C402/C405</f>
        <v>0</v>
      </c>
      <c r="BL402" s="127">
        <f t="shared" ref="BL402" si="6946">D402/D405</f>
        <v>0</v>
      </c>
      <c r="BM402" s="128">
        <f t="shared" ref="BM402" si="6947">E402/E405</f>
        <v>0</v>
      </c>
      <c r="BN402" s="125">
        <f t="shared" ref="BN402" si="6948">F402/F405</f>
        <v>0</v>
      </c>
      <c r="BO402" s="126">
        <f t="shared" ref="BO402" si="6949">G402/G405</f>
        <v>0</v>
      </c>
      <c r="BP402" s="127">
        <f t="shared" ref="BP402" si="6950">H402/H405</f>
        <v>0</v>
      </c>
      <c r="BQ402" s="128">
        <f t="shared" ref="BQ402" si="6951">I402/I405</f>
        <v>0</v>
      </c>
      <c r="BR402" s="125">
        <f t="shared" ref="BR402" si="6952">J402/J405</f>
        <v>0</v>
      </c>
      <c r="BS402" s="126">
        <f t="shared" ref="BS402" si="6953">K402/K405</f>
        <v>0</v>
      </c>
      <c r="BT402" s="127">
        <f t="shared" ref="BT402" si="6954">L402/L405</f>
        <v>0</v>
      </c>
      <c r="BU402" s="125">
        <f t="shared" ref="BU402" si="6955">M402/M405</f>
        <v>0</v>
      </c>
      <c r="BV402" s="129">
        <f t="shared" ref="BV402" si="6956">N402/N405</f>
        <v>0</v>
      </c>
      <c r="BW402" s="130">
        <f t="shared" ref="BW402" si="6957">O402/O405</f>
        <v>0</v>
      </c>
      <c r="BX402" s="125">
        <f t="shared" ref="BX402" si="6958">P402/P405</f>
        <v>0</v>
      </c>
      <c r="BY402" s="126">
        <f t="shared" ref="BY402" si="6959">Q402/Q405</f>
        <v>0</v>
      </c>
      <c r="BZ402" s="127">
        <f t="shared" ref="BZ402" si="6960">R402/R405</f>
        <v>0</v>
      </c>
      <c r="CA402" s="128">
        <f t="shared" ref="CA402" si="6961">S402/S405</f>
        <v>0</v>
      </c>
      <c r="CB402" s="125">
        <f t="shared" ref="CB402" si="6962">T402/T405</f>
        <v>0</v>
      </c>
      <c r="CC402" s="126">
        <f t="shared" ref="CC402" si="6963">U402/U405</f>
        <v>0</v>
      </c>
      <c r="CD402" s="127">
        <f t="shared" ref="CD402" si="6964">V402/V405</f>
        <v>0</v>
      </c>
      <c r="CE402" s="128">
        <f t="shared" ref="CE402" si="6965">W402/W405</f>
        <v>0</v>
      </c>
      <c r="CF402" s="125">
        <f t="shared" ref="CF402" si="6966">X402/X405</f>
        <v>0</v>
      </c>
      <c r="CG402" s="126">
        <f t="shared" ref="CG402" si="6967">Y402/Y405</f>
        <v>0</v>
      </c>
      <c r="CH402" s="127">
        <f t="shared" ref="CH402" si="6968">Z402/Z405</f>
        <v>0</v>
      </c>
      <c r="CI402" s="125">
        <f t="shared" ref="CI402" si="6969">AA402/AA405</f>
        <v>0</v>
      </c>
      <c r="CJ402" s="131">
        <f t="shared" ref="CJ402" si="6970">AB402/AB405</f>
        <v>0</v>
      </c>
      <c r="CK402" s="132">
        <f t="shared" ref="CK402" si="6971">AC402/AC405</f>
        <v>0</v>
      </c>
    </row>
    <row r="403" spans="1:89">
      <c r="A403" s="142" t="s">
        <v>41</v>
      </c>
      <c r="B403" s="55"/>
      <c r="C403" s="56"/>
      <c r="D403" s="148"/>
      <c r="E403" s="145"/>
      <c r="F403" s="146"/>
      <c r="G403" s="147"/>
      <c r="H403" s="148"/>
      <c r="I403" s="145"/>
      <c r="J403" s="146"/>
      <c r="K403" s="147"/>
      <c r="L403" s="148"/>
      <c r="M403" s="146"/>
      <c r="N403" s="150"/>
      <c r="O403" s="149"/>
      <c r="P403" s="146"/>
      <c r="Q403" s="147"/>
      <c r="R403" s="148"/>
      <c r="S403" s="145"/>
      <c r="T403" s="146"/>
      <c r="U403" s="147"/>
      <c r="V403" s="148"/>
      <c r="W403" s="145"/>
      <c r="X403" s="146"/>
      <c r="Y403" s="147"/>
      <c r="Z403" s="144"/>
      <c r="AA403" s="143"/>
      <c r="AB403" s="168"/>
      <c r="AC403" s="169"/>
      <c r="BI403" s="142" t="s">
        <v>41</v>
      </c>
      <c r="BJ403" s="125">
        <f>B403/B405</f>
        <v>0</v>
      </c>
      <c r="BK403" s="126">
        <f t="shared" ref="BK403" si="6972">C403/C405</f>
        <v>0</v>
      </c>
      <c r="BL403" s="127">
        <f t="shared" ref="BL403" si="6973">D403/D405</f>
        <v>0</v>
      </c>
      <c r="BM403" s="128">
        <f t="shared" ref="BM403" si="6974">E403/E405</f>
        <v>0</v>
      </c>
      <c r="BN403" s="125">
        <f t="shared" ref="BN403" si="6975">F403/F405</f>
        <v>0</v>
      </c>
      <c r="BO403" s="126">
        <f t="shared" ref="BO403" si="6976">G403/G405</f>
        <v>0</v>
      </c>
      <c r="BP403" s="127">
        <f t="shared" ref="BP403" si="6977">H403/H405</f>
        <v>0</v>
      </c>
      <c r="BQ403" s="128">
        <f t="shared" ref="BQ403" si="6978">I403/I405</f>
        <v>0</v>
      </c>
      <c r="BR403" s="125">
        <f t="shared" ref="BR403" si="6979">J403/J405</f>
        <v>0</v>
      </c>
      <c r="BS403" s="126">
        <f t="shared" ref="BS403" si="6980">K403/K405</f>
        <v>0</v>
      </c>
      <c r="BT403" s="127">
        <f t="shared" ref="BT403" si="6981">L403/L405</f>
        <v>0</v>
      </c>
      <c r="BU403" s="125">
        <f t="shared" ref="BU403" si="6982">M403/M405</f>
        <v>0</v>
      </c>
      <c r="BV403" s="129">
        <f t="shared" ref="BV403" si="6983">N403/N405</f>
        <v>0</v>
      </c>
      <c r="BW403" s="130">
        <f t="shared" ref="BW403" si="6984">O403/O405</f>
        <v>0</v>
      </c>
      <c r="BX403" s="125">
        <f t="shared" ref="BX403" si="6985">P403/P405</f>
        <v>0</v>
      </c>
      <c r="BY403" s="126">
        <f t="shared" ref="BY403" si="6986">Q403/Q405</f>
        <v>0</v>
      </c>
      <c r="BZ403" s="127">
        <f t="shared" ref="BZ403" si="6987">R403/R405</f>
        <v>0</v>
      </c>
      <c r="CA403" s="128">
        <f t="shared" ref="CA403" si="6988">S403/S405</f>
        <v>0</v>
      </c>
      <c r="CB403" s="125">
        <f t="shared" ref="CB403" si="6989">T403/T405</f>
        <v>0</v>
      </c>
      <c r="CC403" s="126">
        <f t="shared" ref="CC403" si="6990">U403/U405</f>
        <v>0</v>
      </c>
      <c r="CD403" s="127">
        <f t="shared" ref="CD403" si="6991">V403/V405</f>
        <v>0</v>
      </c>
      <c r="CE403" s="128">
        <f t="shared" ref="CE403" si="6992">W403/W405</f>
        <v>0</v>
      </c>
      <c r="CF403" s="125">
        <f t="shared" ref="CF403" si="6993">X403/X405</f>
        <v>0</v>
      </c>
      <c r="CG403" s="126">
        <f t="shared" ref="CG403" si="6994">Y403/Y405</f>
        <v>0</v>
      </c>
      <c r="CH403" s="127">
        <f t="shared" ref="CH403" si="6995">Z403/Z405</f>
        <v>0</v>
      </c>
      <c r="CI403" s="125">
        <f t="shared" ref="CI403" si="6996">AA403/AA405</f>
        <v>0</v>
      </c>
      <c r="CJ403" s="131">
        <f t="shared" ref="CJ403" si="6997">AB403/AB405</f>
        <v>0</v>
      </c>
      <c r="CK403" s="132">
        <f t="shared" ref="CK403" si="6998">AC403/AC405</f>
        <v>0</v>
      </c>
    </row>
    <row r="404" spans="1:89" ht="14.1" thickBot="1">
      <c r="A404" s="133" t="s">
        <v>45</v>
      </c>
      <c r="B404" s="57"/>
      <c r="C404" s="58"/>
      <c r="D404" s="135"/>
      <c r="E404" s="136"/>
      <c r="F404" s="134"/>
      <c r="G404" s="137"/>
      <c r="H404" s="135"/>
      <c r="I404" s="136"/>
      <c r="J404" s="134"/>
      <c r="K404" s="137"/>
      <c r="L404" s="135"/>
      <c r="M404" s="134"/>
      <c r="N404" s="138"/>
      <c r="O404" s="139"/>
      <c r="P404" s="134"/>
      <c r="Q404" s="137"/>
      <c r="R404" s="135"/>
      <c r="S404" s="136"/>
      <c r="T404" s="134"/>
      <c r="U404" s="137"/>
      <c r="V404" s="135"/>
      <c r="W404" s="136"/>
      <c r="X404" s="134"/>
      <c r="Y404" s="137"/>
      <c r="Z404" s="140"/>
      <c r="AA404" s="141"/>
      <c r="AB404" s="168"/>
      <c r="AC404" s="169"/>
      <c r="BI404" s="133" t="s">
        <v>45</v>
      </c>
      <c r="BJ404" s="125">
        <f>B404/B405</f>
        <v>0</v>
      </c>
      <c r="BK404" s="126">
        <f t="shared" ref="BK404" si="6999">C404/C405</f>
        <v>0</v>
      </c>
      <c r="BL404" s="127">
        <f t="shared" ref="BL404" si="7000">D404/D405</f>
        <v>0</v>
      </c>
      <c r="BM404" s="128">
        <f t="shared" ref="BM404" si="7001">E404/E405</f>
        <v>0</v>
      </c>
      <c r="BN404" s="125">
        <f t="shared" ref="BN404" si="7002">F404/F405</f>
        <v>0</v>
      </c>
      <c r="BO404" s="126">
        <f t="shared" ref="BO404" si="7003">G404/G405</f>
        <v>0</v>
      </c>
      <c r="BP404" s="127">
        <f t="shared" ref="BP404" si="7004">H404/H405</f>
        <v>0</v>
      </c>
      <c r="BQ404" s="128">
        <f t="shared" ref="BQ404" si="7005">I404/I405</f>
        <v>0</v>
      </c>
      <c r="BR404" s="125">
        <f t="shared" ref="BR404" si="7006">J404/J405</f>
        <v>0</v>
      </c>
      <c r="BS404" s="126">
        <f t="shared" ref="BS404" si="7007">K404/K405</f>
        <v>0</v>
      </c>
      <c r="BT404" s="127">
        <f t="shared" ref="BT404" si="7008">L404/L405</f>
        <v>0</v>
      </c>
      <c r="BU404" s="125">
        <f t="shared" ref="BU404" si="7009">M404/M405</f>
        <v>0</v>
      </c>
      <c r="BV404" s="129">
        <f t="shared" ref="BV404" si="7010">N404/N405</f>
        <v>0</v>
      </c>
      <c r="BW404" s="130">
        <f t="shared" ref="BW404" si="7011">O404/O405</f>
        <v>0</v>
      </c>
      <c r="BX404" s="125">
        <f t="shared" ref="BX404" si="7012">P404/P405</f>
        <v>0</v>
      </c>
      <c r="BY404" s="126">
        <f t="shared" ref="BY404" si="7013">Q404/Q405</f>
        <v>0</v>
      </c>
      <c r="BZ404" s="127">
        <f t="shared" ref="BZ404" si="7014">R404/R405</f>
        <v>0</v>
      </c>
      <c r="CA404" s="128">
        <f t="shared" ref="CA404" si="7015">S404/S405</f>
        <v>0</v>
      </c>
      <c r="CB404" s="125">
        <f t="shared" ref="CB404" si="7016">T404/T405</f>
        <v>0</v>
      </c>
      <c r="CC404" s="126">
        <f t="shared" ref="CC404" si="7017">U404/U405</f>
        <v>0</v>
      </c>
      <c r="CD404" s="127">
        <f t="shared" ref="CD404" si="7018">V404/V405</f>
        <v>0</v>
      </c>
      <c r="CE404" s="128">
        <f t="shared" ref="CE404" si="7019">W404/W405</f>
        <v>0</v>
      </c>
      <c r="CF404" s="125">
        <f t="shared" ref="CF404" si="7020">X404/X405</f>
        <v>0</v>
      </c>
      <c r="CG404" s="126">
        <f t="shared" ref="CG404" si="7021">Y404/Y405</f>
        <v>0</v>
      </c>
      <c r="CH404" s="127">
        <f t="shared" ref="CH404" si="7022">Z404/Z405</f>
        <v>0</v>
      </c>
      <c r="CI404" s="125">
        <f t="shared" ref="CI404" si="7023">AA404/AA405</f>
        <v>0</v>
      </c>
      <c r="CJ404" s="131">
        <f t="shared" ref="CJ404" si="7024">AB404/AB405</f>
        <v>0</v>
      </c>
      <c r="CK404" s="132">
        <f t="shared" ref="CK404" si="7025">AC404/AC405</f>
        <v>0</v>
      </c>
    </row>
    <row r="405" spans="1:89" ht="15" thickTop="1" thickBot="1">
      <c r="A405" s="294" t="s">
        <v>42</v>
      </c>
      <c r="B405" s="17">
        <f t="shared" ref="B405:AA405" si="7026">SUM(B382:B404)</f>
        <v>42097</v>
      </c>
      <c r="C405" s="18">
        <f t="shared" si="7026"/>
        <v>21355</v>
      </c>
      <c r="D405" s="17">
        <f t="shared" si="7026"/>
        <v>14122</v>
      </c>
      <c r="E405" s="18">
        <f t="shared" si="7026"/>
        <v>10357</v>
      </c>
      <c r="F405" s="17">
        <f t="shared" si="7026"/>
        <v>5633</v>
      </c>
      <c r="G405" s="18">
        <f t="shared" si="7026"/>
        <v>3949</v>
      </c>
      <c r="H405" s="17">
        <f t="shared" si="7026"/>
        <v>18119</v>
      </c>
      <c r="I405" s="18">
        <f t="shared" si="7026"/>
        <v>25475</v>
      </c>
      <c r="J405" s="17">
        <f t="shared" si="7026"/>
        <v>3755</v>
      </c>
      <c r="K405" s="18">
        <f t="shared" si="7026"/>
        <v>5301</v>
      </c>
      <c r="L405" s="17">
        <f t="shared" si="7026"/>
        <v>6211</v>
      </c>
      <c r="M405" s="18">
        <f t="shared" si="7026"/>
        <v>14126</v>
      </c>
      <c r="N405" s="17">
        <f t="shared" si="7026"/>
        <v>16349</v>
      </c>
      <c r="O405" s="18">
        <f t="shared" si="7026"/>
        <v>24291</v>
      </c>
      <c r="P405" s="17">
        <f t="shared" si="7026"/>
        <v>9716</v>
      </c>
      <c r="Q405" s="18">
        <f t="shared" si="7026"/>
        <v>13225</v>
      </c>
      <c r="R405" s="17">
        <f t="shared" si="7026"/>
        <v>13237</v>
      </c>
      <c r="S405" s="18">
        <f t="shared" si="7026"/>
        <v>16208</v>
      </c>
      <c r="T405" s="17">
        <f t="shared" si="7026"/>
        <v>4694</v>
      </c>
      <c r="U405" s="18">
        <f t="shared" si="7026"/>
        <v>6324</v>
      </c>
      <c r="V405" s="17">
        <f t="shared" si="7026"/>
        <v>14479</v>
      </c>
      <c r="W405" s="18">
        <f t="shared" si="7026"/>
        <v>17871</v>
      </c>
      <c r="X405" s="17">
        <f t="shared" si="7026"/>
        <v>13255</v>
      </c>
      <c r="Y405" s="18">
        <f t="shared" si="7026"/>
        <v>10564</v>
      </c>
      <c r="Z405" s="17">
        <f t="shared" si="7026"/>
        <v>36699</v>
      </c>
      <c r="AA405" s="18">
        <f t="shared" si="7026"/>
        <v>29012</v>
      </c>
      <c r="AB405" s="170">
        <f t="shared" ref="AB405" si="7027">SUM(AB381:AB404)</f>
        <v>198366</v>
      </c>
      <c r="AC405" s="171">
        <f t="shared" ref="AC405" si="7028">SUM(AC381:AC404)</f>
        <v>198058</v>
      </c>
      <c r="BI405" s="294" t="s">
        <v>42</v>
      </c>
      <c r="BJ405" s="151">
        <f>SUM(BJ381:BJ404)</f>
        <v>1</v>
      </c>
      <c r="BK405" s="152">
        <f t="shared" ref="BK405:CK405" si="7029">SUM(BK381:BK404)</f>
        <v>0.99999999999999989</v>
      </c>
      <c r="BL405" s="151">
        <f t="shared" si="7029"/>
        <v>1.0000000000000002</v>
      </c>
      <c r="BM405" s="152">
        <f t="shared" si="7029"/>
        <v>0.99999999999999989</v>
      </c>
      <c r="BN405" s="151">
        <f t="shared" si="7029"/>
        <v>0.99999999999999978</v>
      </c>
      <c r="BO405" s="152">
        <f t="shared" si="7029"/>
        <v>1</v>
      </c>
      <c r="BP405" s="151">
        <f t="shared" si="7029"/>
        <v>0.99999999999999978</v>
      </c>
      <c r="BQ405" s="152">
        <f t="shared" si="7029"/>
        <v>1</v>
      </c>
      <c r="BR405" s="151">
        <f t="shared" si="7029"/>
        <v>0.99999999999999989</v>
      </c>
      <c r="BS405" s="152">
        <f t="shared" si="7029"/>
        <v>1</v>
      </c>
      <c r="BT405" s="151">
        <f t="shared" si="7029"/>
        <v>1</v>
      </c>
      <c r="BU405" s="152">
        <f t="shared" si="7029"/>
        <v>1</v>
      </c>
      <c r="BV405" s="151">
        <f t="shared" si="7029"/>
        <v>0.99999999999999989</v>
      </c>
      <c r="BW405" s="152">
        <f t="shared" si="7029"/>
        <v>1</v>
      </c>
      <c r="BX405" s="151">
        <f t="shared" si="7029"/>
        <v>0.99999999999999989</v>
      </c>
      <c r="BY405" s="152">
        <f t="shared" si="7029"/>
        <v>1</v>
      </c>
      <c r="BZ405" s="151">
        <f t="shared" si="7029"/>
        <v>1</v>
      </c>
      <c r="CA405" s="152">
        <f t="shared" si="7029"/>
        <v>1</v>
      </c>
      <c r="CB405" s="151">
        <f t="shared" si="7029"/>
        <v>1.0000000000000002</v>
      </c>
      <c r="CC405" s="152">
        <f t="shared" si="7029"/>
        <v>1</v>
      </c>
      <c r="CD405" s="151">
        <f t="shared" si="7029"/>
        <v>1</v>
      </c>
      <c r="CE405" s="152">
        <f t="shared" si="7029"/>
        <v>0.99999999999999989</v>
      </c>
      <c r="CF405" s="151">
        <f t="shared" si="7029"/>
        <v>1</v>
      </c>
      <c r="CG405" s="152">
        <f t="shared" si="7029"/>
        <v>1</v>
      </c>
      <c r="CH405" s="151">
        <f t="shared" si="7029"/>
        <v>1</v>
      </c>
      <c r="CI405" s="152">
        <f t="shared" si="7029"/>
        <v>1</v>
      </c>
      <c r="CJ405" s="151">
        <f t="shared" si="7029"/>
        <v>1</v>
      </c>
      <c r="CK405" s="152">
        <f t="shared" si="7029"/>
        <v>0.99999999999999978</v>
      </c>
    </row>
    <row r="406" spans="1:89" ht="14.1" thickTop="1">
      <c r="A406" s="183"/>
    </row>
    <row r="408" spans="1:89">
      <c r="A408" s="318">
        <f>+A377+1</f>
        <v>43844</v>
      </c>
      <c r="B408" s="318"/>
      <c r="C408" s="318"/>
      <c r="D408" s="318"/>
      <c r="BI408" s="313">
        <f>+BI377+1</f>
        <v>43844</v>
      </c>
      <c r="BJ408" s="313"/>
      <c r="BK408" s="313"/>
      <c r="BL408" s="313"/>
    </row>
    <row r="409" spans="1:89" ht="14.1" thickBot="1">
      <c r="AE409" t="s">
        <v>49</v>
      </c>
    </row>
    <row r="410" spans="1:89" ht="15" thickTop="1" thickBot="1">
      <c r="A410" s="314" t="s">
        <v>2</v>
      </c>
      <c r="B410" s="311" t="s">
        <v>3</v>
      </c>
      <c r="C410" s="312"/>
      <c r="D410" s="311" t="s">
        <v>4</v>
      </c>
      <c r="E410" s="312"/>
      <c r="F410" s="311" t="s">
        <v>5</v>
      </c>
      <c r="G410" s="312"/>
      <c r="H410" s="311" t="s">
        <v>6</v>
      </c>
      <c r="I410" s="312"/>
      <c r="J410" s="311" t="s">
        <v>7</v>
      </c>
      <c r="K410" s="312"/>
      <c r="L410" s="311" t="s">
        <v>8</v>
      </c>
      <c r="M410" s="312"/>
      <c r="N410" s="311" t="s">
        <v>9</v>
      </c>
      <c r="O410" s="312"/>
      <c r="P410" s="311" t="s">
        <v>10</v>
      </c>
      <c r="Q410" s="312"/>
      <c r="R410" s="311" t="s">
        <v>11</v>
      </c>
      <c r="S410" s="312"/>
      <c r="T410" s="311" t="s">
        <v>12</v>
      </c>
      <c r="U410" s="312"/>
      <c r="V410" s="311" t="s">
        <v>13</v>
      </c>
      <c r="W410" s="312"/>
      <c r="X410" s="311" t="s">
        <v>14</v>
      </c>
      <c r="Y410" s="312"/>
      <c r="Z410" s="297" t="s">
        <v>15</v>
      </c>
      <c r="AA410" s="298"/>
      <c r="AB410" s="316" t="s">
        <v>16</v>
      </c>
      <c r="AC410" s="317"/>
      <c r="AE410" s="309" t="s">
        <v>2</v>
      </c>
      <c r="AF410" s="303" t="s">
        <v>3</v>
      </c>
      <c r="AG410" s="304"/>
      <c r="AH410" s="303" t="s">
        <v>4</v>
      </c>
      <c r="AI410" s="304"/>
      <c r="AJ410" s="303" t="s">
        <v>5</v>
      </c>
      <c r="AK410" s="304"/>
      <c r="AL410" s="303" t="s">
        <v>6</v>
      </c>
      <c r="AM410" s="304"/>
      <c r="AN410" s="303" t="s">
        <v>7</v>
      </c>
      <c r="AO410" s="304"/>
      <c r="AP410" s="303" t="s">
        <v>8</v>
      </c>
      <c r="AQ410" s="304"/>
      <c r="AR410" s="303" t="s">
        <v>9</v>
      </c>
      <c r="AS410" s="304"/>
      <c r="AT410" s="303" t="s">
        <v>10</v>
      </c>
      <c r="AU410" s="304"/>
      <c r="AV410" s="303" t="s">
        <v>11</v>
      </c>
      <c r="AW410" s="304"/>
      <c r="AX410" s="303" t="s">
        <v>12</v>
      </c>
      <c r="AY410" s="304"/>
      <c r="AZ410" s="303" t="s">
        <v>13</v>
      </c>
      <c r="BA410" s="304"/>
      <c r="BB410" s="303" t="s">
        <v>14</v>
      </c>
      <c r="BC410" s="304"/>
      <c r="BD410" s="305" t="s">
        <v>15</v>
      </c>
      <c r="BE410" s="306"/>
      <c r="BF410" s="307" t="s">
        <v>16</v>
      </c>
      <c r="BG410" s="308"/>
      <c r="BI410" s="314" t="s">
        <v>2</v>
      </c>
      <c r="BJ410" s="311" t="s">
        <v>3</v>
      </c>
      <c r="BK410" s="312"/>
      <c r="BL410" s="311" t="s">
        <v>4</v>
      </c>
      <c r="BM410" s="312"/>
      <c r="BN410" s="311" t="s">
        <v>5</v>
      </c>
      <c r="BO410" s="312"/>
      <c r="BP410" s="311" t="s">
        <v>6</v>
      </c>
      <c r="BQ410" s="312"/>
      <c r="BR410" s="311" t="s">
        <v>7</v>
      </c>
      <c r="BS410" s="312"/>
      <c r="BT410" s="311" t="s">
        <v>8</v>
      </c>
      <c r="BU410" s="312"/>
      <c r="BV410" s="311" t="s">
        <v>9</v>
      </c>
      <c r="BW410" s="312"/>
      <c r="BX410" s="311" t="s">
        <v>10</v>
      </c>
      <c r="BY410" s="312"/>
      <c r="BZ410" s="311" t="s">
        <v>11</v>
      </c>
      <c r="CA410" s="312"/>
      <c r="CB410" s="311" t="s">
        <v>12</v>
      </c>
      <c r="CC410" s="312"/>
      <c r="CD410" s="311" t="s">
        <v>13</v>
      </c>
      <c r="CE410" s="312"/>
      <c r="CF410" s="311" t="s">
        <v>14</v>
      </c>
      <c r="CG410" s="312"/>
      <c r="CH410" s="297" t="s">
        <v>15</v>
      </c>
      <c r="CI410" s="298"/>
      <c r="CJ410" s="311" t="s">
        <v>16</v>
      </c>
      <c r="CK410" s="312"/>
    </row>
    <row r="411" spans="1:89" ht="15" thickTop="1" thickBot="1">
      <c r="A411" s="315"/>
      <c r="B411" s="112" t="s">
        <v>17</v>
      </c>
      <c r="C411" s="113" t="s">
        <v>18</v>
      </c>
      <c r="D411" s="114" t="s">
        <v>17</v>
      </c>
      <c r="E411" s="115" t="s">
        <v>18</v>
      </c>
      <c r="F411" s="112" t="s">
        <v>17</v>
      </c>
      <c r="G411" s="113" t="s">
        <v>18</v>
      </c>
      <c r="H411" s="114" t="s">
        <v>17</v>
      </c>
      <c r="I411" s="115" t="s">
        <v>18</v>
      </c>
      <c r="J411" s="112" t="s">
        <v>17</v>
      </c>
      <c r="K411" s="113" t="s">
        <v>18</v>
      </c>
      <c r="L411" s="114" t="s">
        <v>17</v>
      </c>
      <c r="M411" s="112" t="s">
        <v>18</v>
      </c>
      <c r="N411" s="116" t="s">
        <v>17</v>
      </c>
      <c r="O411" s="117" t="s">
        <v>18</v>
      </c>
      <c r="P411" s="112" t="s">
        <v>17</v>
      </c>
      <c r="Q411" s="113" t="s">
        <v>18</v>
      </c>
      <c r="R411" s="114" t="s">
        <v>17</v>
      </c>
      <c r="S411" s="115" t="s">
        <v>18</v>
      </c>
      <c r="T411" s="112" t="s">
        <v>17</v>
      </c>
      <c r="U411" s="113" t="s">
        <v>18</v>
      </c>
      <c r="V411" s="114" t="s">
        <v>17</v>
      </c>
      <c r="W411" s="115" t="s">
        <v>18</v>
      </c>
      <c r="X411" s="112" t="s">
        <v>17</v>
      </c>
      <c r="Y411" s="113" t="s">
        <v>18</v>
      </c>
      <c r="Z411" s="25" t="s">
        <v>17</v>
      </c>
      <c r="AA411" s="118" t="s">
        <v>18</v>
      </c>
      <c r="AB411" s="172" t="s">
        <v>17</v>
      </c>
      <c r="AC411" s="173" t="s">
        <v>18</v>
      </c>
      <c r="AE411" s="310"/>
      <c r="AF411" s="235" t="s">
        <v>17</v>
      </c>
      <c r="AG411" s="236" t="s">
        <v>18</v>
      </c>
      <c r="AH411" s="237" t="s">
        <v>17</v>
      </c>
      <c r="AI411" s="238" t="s">
        <v>18</v>
      </c>
      <c r="AJ411" s="235" t="s">
        <v>17</v>
      </c>
      <c r="AK411" s="236" t="s">
        <v>18</v>
      </c>
      <c r="AL411" s="237" t="s">
        <v>17</v>
      </c>
      <c r="AM411" s="238" t="s">
        <v>18</v>
      </c>
      <c r="AN411" s="235" t="s">
        <v>17</v>
      </c>
      <c r="AO411" s="236" t="s">
        <v>18</v>
      </c>
      <c r="AP411" s="237" t="s">
        <v>17</v>
      </c>
      <c r="AQ411" s="235" t="s">
        <v>18</v>
      </c>
      <c r="AR411" s="239" t="s">
        <v>17</v>
      </c>
      <c r="AS411" s="240" t="s">
        <v>18</v>
      </c>
      <c r="AT411" s="235" t="s">
        <v>17</v>
      </c>
      <c r="AU411" s="236" t="s">
        <v>18</v>
      </c>
      <c r="AV411" s="237" t="s">
        <v>17</v>
      </c>
      <c r="AW411" s="238" t="s">
        <v>18</v>
      </c>
      <c r="AX411" s="235" t="s">
        <v>17</v>
      </c>
      <c r="AY411" s="236" t="s">
        <v>18</v>
      </c>
      <c r="AZ411" s="237" t="s">
        <v>17</v>
      </c>
      <c r="BA411" s="238" t="s">
        <v>18</v>
      </c>
      <c r="BB411" s="235" t="s">
        <v>17</v>
      </c>
      <c r="BC411" s="236" t="s">
        <v>18</v>
      </c>
      <c r="BD411" s="241" t="s">
        <v>17</v>
      </c>
      <c r="BE411" s="242" t="s">
        <v>18</v>
      </c>
      <c r="BF411" s="243" t="s">
        <v>17</v>
      </c>
      <c r="BG411" s="244" t="s">
        <v>18</v>
      </c>
      <c r="BI411" s="315"/>
      <c r="BJ411" s="112" t="s">
        <v>17</v>
      </c>
      <c r="BK411" s="113" t="s">
        <v>18</v>
      </c>
      <c r="BL411" s="114" t="s">
        <v>17</v>
      </c>
      <c r="BM411" s="115" t="s">
        <v>18</v>
      </c>
      <c r="BN411" s="112" t="s">
        <v>17</v>
      </c>
      <c r="BO411" s="113" t="s">
        <v>18</v>
      </c>
      <c r="BP411" s="114" t="s">
        <v>17</v>
      </c>
      <c r="BQ411" s="115" t="s">
        <v>18</v>
      </c>
      <c r="BR411" s="112" t="s">
        <v>17</v>
      </c>
      <c r="BS411" s="113" t="s">
        <v>18</v>
      </c>
      <c r="BT411" s="114" t="s">
        <v>17</v>
      </c>
      <c r="BU411" s="112" t="s">
        <v>18</v>
      </c>
      <c r="BV411" s="116" t="s">
        <v>17</v>
      </c>
      <c r="BW411" s="117" t="s">
        <v>18</v>
      </c>
      <c r="BX411" s="112" t="s">
        <v>17</v>
      </c>
      <c r="BY411" s="113" t="s">
        <v>18</v>
      </c>
      <c r="BZ411" s="114" t="s">
        <v>17</v>
      </c>
      <c r="CA411" s="115" t="s">
        <v>18</v>
      </c>
      <c r="CB411" s="112" t="s">
        <v>17</v>
      </c>
      <c r="CC411" s="113" t="s">
        <v>18</v>
      </c>
      <c r="CD411" s="114" t="s">
        <v>17</v>
      </c>
      <c r="CE411" s="115" t="s">
        <v>18</v>
      </c>
      <c r="CF411" s="112" t="s">
        <v>17</v>
      </c>
      <c r="CG411" s="113" t="s">
        <v>18</v>
      </c>
      <c r="CH411" s="25" t="s">
        <v>17</v>
      </c>
      <c r="CI411" s="118" t="s">
        <v>18</v>
      </c>
      <c r="CJ411" s="116" t="s">
        <v>17</v>
      </c>
      <c r="CK411" s="117" t="s">
        <v>18</v>
      </c>
    </row>
    <row r="412" spans="1:89" ht="14.1" thickTop="1">
      <c r="A412" s="121" t="s">
        <v>19</v>
      </c>
      <c r="B412" s="122"/>
      <c r="C412" s="182"/>
      <c r="D412" s="123"/>
      <c r="E412" s="176"/>
      <c r="F412" s="122"/>
      <c r="G412" s="124"/>
      <c r="H412" s="123"/>
      <c r="I412" s="176"/>
      <c r="J412" s="122"/>
      <c r="K412" s="124"/>
      <c r="L412" s="123"/>
      <c r="M412" s="122"/>
      <c r="N412" s="175"/>
      <c r="O412" s="177"/>
      <c r="P412" s="122"/>
      <c r="Q412" s="124"/>
      <c r="R412" s="123"/>
      <c r="S412" s="176"/>
      <c r="T412" s="122"/>
      <c r="U412" s="124"/>
      <c r="V412" s="123"/>
      <c r="W412" s="176"/>
      <c r="X412" s="122"/>
      <c r="Y412" s="124"/>
      <c r="Z412" s="180"/>
      <c r="AA412" s="181"/>
      <c r="AB412" s="166">
        <f>B412+D412+F412+H412+J412+L412+N412+P412+R412+T412+V412+X412+Z412</f>
        <v>0</v>
      </c>
      <c r="AC412" s="167">
        <f>C412+E412+G412+I412+K412+M412+O412+Q412+S412+U412+W412+Y412+AA412</f>
        <v>0</v>
      </c>
      <c r="AE412" s="246" t="str">
        <f>$AE$9</f>
        <v>07:00 - 07:59</v>
      </c>
      <c r="AF412" s="247">
        <f>SUMIF($A$9:$A$32,$AE412,B$412:B$435)</f>
        <v>6224</v>
      </c>
      <c r="AG412" s="248">
        <f t="shared" ref="AG412:AV414" si="7030">SUMIF($A$9:$A$32,$AE412,C$412:C$435)</f>
        <v>938</v>
      </c>
      <c r="AH412" s="249">
        <f t="shared" si="7030"/>
        <v>1467</v>
      </c>
      <c r="AI412" s="250">
        <f t="shared" si="7030"/>
        <v>1236</v>
      </c>
      <c r="AJ412" s="247">
        <f t="shared" si="7030"/>
        <v>547</v>
      </c>
      <c r="AK412" s="251">
        <f t="shared" si="7030"/>
        <v>566</v>
      </c>
      <c r="AL412" s="249">
        <f t="shared" si="7030"/>
        <v>902</v>
      </c>
      <c r="AM412" s="250">
        <f t="shared" si="7030"/>
        <v>1628</v>
      </c>
      <c r="AN412" s="247">
        <f t="shared" si="7030"/>
        <v>305</v>
      </c>
      <c r="AO412" s="251">
        <f t="shared" si="7030"/>
        <v>926</v>
      </c>
      <c r="AP412" s="249">
        <f t="shared" si="7030"/>
        <v>416</v>
      </c>
      <c r="AQ412" s="247">
        <f t="shared" si="7030"/>
        <v>2124</v>
      </c>
      <c r="AR412" s="252">
        <f t="shared" si="7030"/>
        <v>1540</v>
      </c>
      <c r="AS412" s="253">
        <f t="shared" si="7030"/>
        <v>2896</v>
      </c>
      <c r="AT412" s="247">
        <f t="shared" si="7030"/>
        <v>1271</v>
      </c>
      <c r="AU412" s="251">
        <f t="shared" si="7030"/>
        <v>1289</v>
      </c>
      <c r="AV412" s="249">
        <f t="shared" si="7030"/>
        <v>1433</v>
      </c>
      <c r="AW412" s="250">
        <f t="shared" ref="AW412:BE414" si="7031">SUMIF($A$9:$A$32,$AE412,S$412:S$435)</f>
        <v>1392</v>
      </c>
      <c r="AX412" s="247">
        <f t="shared" si="7031"/>
        <v>287</v>
      </c>
      <c r="AY412" s="251">
        <f t="shared" si="7031"/>
        <v>1532</v>
      </c>
      <c r="AZ412" s="249">
        <f t="shared" si="7031"/>
        <v>822</v>
      </c>
      <c r="BA412" s="250">
        <f t="shared" si="7031"/>
        <v>2553</v>
      </c>
      <c r="BB412" s="247">
        <f t="shared" si="7031"/>
        <v>1199</v>
      </c>
      <c r="BC412" s="251">
        <f t="shared" si="7031"/>
        <v>1524</v>
      </c>
      <c r="BD412" s="20">
        <f t="shared" si="7031"/>
        <v>4384</v>
      </c>
      <c r="BE412" s="254">
        <f t="shared" si="7031"/>
        <v>1934</v>
      </c>
      <c r="BF412" s="255">
        <f>AF412+AH412+AJ412+AL412+AN412+AP412+AR412+AT412+AV412+AX412+AZ412+BB412+BD412</f>
        <v>20797</v>
      </c>
      <c r="BG412" s="256">
        <f>AG412+AI412+AK412+AM412+AO412+AQ412+AS412+AU412+AW412+AY412+BA412+BC412+BE412</f>
        <v>20538</v>
      </c>
      <c r="BI412" s="121" t="s">
        <v>19</v>
      </c>
      <c r="BJ412" s="125">
        <f>B412/B436</f>
        <v>0</v>
      </c>
      <c r="BK412" s="126">
        <f t="shared" ref="BK412" si="7032">C412/C436</f>
        <v>0</v>
      </c>
      <c r="BL412" s="127">
        <f t="shared" ref="BL412" si="7033">D412/D436</f>
        <v>0</v>
      </c>
      <c r="BM412" s="128">
        <f t="shared" ref="BM412" si="7034">E412/E436</f>
        <v>0</v>
      </c>
      <c r="BN412" s="125">
        <f t="shared" ref="BN412" si="7035">F412/F436</f>
        <v>0</v>
      </c>
      <c r="BO412" s="126">
        <f t="shared" ref="BO412" si="7036">G412/G436</f>
        <v>0</v>
      </c>
      <c r="BP412" s="127">
        <f t="shared" ref="BP412" si="7037">H412/H436</f>
        <v>0</v>
      </c>
      <c r="BQ412" s="128">
        <f t="shared" ref="BQ412" si="7038">I412/I436</f>
        <v>0</v>
      </c>
      <c r="BR412" s="125">
        <f t="shared" ref="BR412" si="7039">J412/J436</f>
        <v>0</v>
      </c>
      <c r="BS412" s="126">
        <f t="shared" ref="BS412" si="7040">K412/K436</f>
        <v>0</v>
      </c>
      <c r="BT412" s="127">
        <f t="shared" ref="BT412" si="7041">L412/L436</f>
        <v>0</v>
      </c>
      <c r="BU412" s="125">
        <f t="shared" ref="BU412" si="7042">M412/M436</f>
        <v>0</v>
      </c>
      <c r="BV412" s="129">
        <f t="shared" ref="BV412" si="7043">N412/N436</f>
        <v>0</v>
      </c>
      <c r="BW412" s="130">
        <f t="shared" ref="BW412" si="7044">O412/O436</f>
        <v>0</v>
      </c>
      <c r="BX412" s="125">
        <f t="shared" ref="BX412" si="7045">P412/P436</f>
        <v>0</v>
      </c>
      <c r="BY412" s="126">
        <f t="shared" ref="BY412" si="7046">Q412/Q436</f>
        <v>0</v>
      </c>
      <c r="BZ412" s="127">
        <f t="shared" ref="BZ412" si="7047">R412/R436</f>
        <v>0</v>
      </c>
      <c r="CA412" s="128">
        <f t="shared" ref="CA412" si="7048">S412/S436</f>
        <v>0</v>
      </c>
      <c r="CB412" s="125">
        <f t="shared" ref="CB412" si="7049">T412/T436</f>
        <v>0</v>
      </c>
      <c r="CC412" s="126">
        <f t="shared" ref="CC412" si="7050">U412/U436</f>
        <v>0</v>
      </c>
      <c r="CD412" s="127">
        <f t="shared" ref="CD412" si="7051">V412/V436</f>
        <v>0</v>
      </c>
      <c r="CE412" s="128">
        <f t="shared" ref="CE412" si="7052">W412/W436</f>
        <v>0</v>
      </c>
      <c r="CF412" s="125">
        <f t="shared" ref="CF412" si="7053">X412/X436</f>
        <v>0</v>
      </c>
      <c r="CG412" s="126">
        <f t="shared" ref="CG412" si="7054">Y412/Y436</f>
        <v>0</v>
      </c>
      <c r="CH412" s="127">
        <f t="shared" ref="CH412" si="7055">Z412/Z436</f>
        <v>0</v>
      </c>
      <c r="CI412" s="125">
        <f t="shared" ref="CI412" si="7056">AA412/AA436</f>
        <v>0</v>
      </c>
      <c r="CJ412" s="131">
        <f t="shared" ref="CJ412" si="7057">AB412/AB436</f>
        <v>0</v>
      </c>
      <c r="CK412" s="132">
        <f t="shared" ref="CK412" si="7058">AC412/AC436</f>
        <v>0</v>
      </c>
    </row>
    <row r="413" spans="1:89">
      <c r="A413" s="133" t="s">
        <v>20</v>
      </c>
      <c r="B413" s="185">
        <v>619</v>
      </c>
      <c r="C413" s="186">
        <v>0</v>
      </c>
      <c r="D413" s="187">
        <v>147</v>
      </c>
      <c r="E413" s="188">
        <v>0</v>
      </c>
      <c r="F413" s="185">
        <v>55</v>
      </c>
      <c r="G413" s="189">
        <v>0</v>
      </c>
      <c r="H413" s="187">
        <v>212</v>
      </c>
      <c r="I413" s="188">
        <v>2</v>
      </c>
      <c r="J413" s="185">
        <v>6</v>
      </c>
      <c r="K413" s="189">
        <v>2</v>
      </c>
      <c r="L413" s="187">
        <v>10</v>
      </c>
      <c r="M413" s="185">
        <v>11</v>
      </c>
      <c r="N413" s="190">
        <v>31</v>
      </c>
      <c r="O413" s="191">
        <v>0</v>
      </c>
      <c r="P413" s="185">
        <v>3</v>
      </c>
      <c r="Q413" s="189">
        <v>0</v>
      </c>
      <c r="R413" s="187">
        <v>0</v>
      </c>
      <c r="S413" s="188">
        <v>0</v>
      </c>
      <c r="T413" s="185">
        <v>0</v>
      </c>
      <c r="U413" s="189">
        <v>0</v>
      </c>
      <c r="V413" s="187">
        <v>0</v>
      </c>
      <c r="W413" s="188">
        <v>0</v>
      </c>
      <c r="X413" s="185">
        <v>0</v>
      </c>
      <c r="Y413" s="189">
        <v>0</v>
      </c>
      <c r="Z413" s="187">
        <v>0</v>
      </c>
      <c r="AA413" s="185">
        <v>0</v>
      </c>
      <c r="AB413" s="168">
        <f t="shared" ref="AB413:AB414" si="7059">B413+D413+F413+H413+J413+L413+N413+P413+R413+T413+V413+X413+Z413</f>
        <v>1083</v>
      </c>
      <c r="AC413" s="169">
        <f t="shared" ref="AC413:AC432" si="7060">C413+E413+G413+I413+K413+M413+O413+Q413+S413+U413+W413+Y413+AA413</f>
        <v>15</v>
      </c>
      <c r="AE413" s="258" t="str">
        <f>$AE$10</f>
        <v>08:00 - 08:59</v>
      </c>
      <c r="AF413" s="247">
        <f>SUMIF($A$9:$A$32,$AE413,B$412:B$435)</f>
        <v>5574</v>
      </c>
      <c r="AG413" s="259">
        <f t="shared" si="7030"/>
        <v>925</v>
      </c>
      <c r="AH413" s="260">
        <f t="shared" si="7030"/>
        <v>1467</v>
      </c>
      <c r="AI413" s="261">
        <f t="shared" si="7030"/>
        <v>1095</v>
      </c>
      <c r="AJ413" s="262">
        <f t="shared" si="7030"/>
        <v>503</v>
      </c>
      <c r="AK413" s="263">
        <f t="shared" si="7030"/>
        <v>569</v>
      </c>
      <c r="AL413" s="260">
        <f t="shared" si="7030"/>
        <v>787</v>
      </c>
      <c r="AM413" s="261">
        <f t="shared" si="7030"/>
        <v>1490</v>
      </c>
      <c r="AN413" s="262">
        <f t="shared" si="7030"/>
        <v>355</v>
      </c>
      <c r="AO413" s="263">
        <f t="shared" si="7030"/>
        <v>864</v>
      </c>
      <c r="AP413" s="260">
        <f t="shared" si="7030"/>
        <v>383</v>
      </c>
      <c r="AQ413" s="262">
        <f t="shared" si="7030"/>
        <v>2694</v>
      </c>
      <c r="AR413" s="264">
        <f t="shared" si="7030"/>
        <v>1355</v>
      </c>
      <c r="AS413" s="265">
        <f t="shared" si="7030"/>
        <v>3008</v>
      </c>
      <c r="AT413" s="262">
        <f t="shared" si="7030"/>
        <v>1054</v>
      </c>
      <c r="AU413" s="263">
        <f t="shared" si="7030"/>
        <v>1399</v>
      </c>
      <c r="AV413" s="260">
        <f t="shared" si="7030"/>
        <v>1423</v>
      </c>
      <c r="AW413" s="261">
        <f t="shared" si="7031"/>
        <v>1291</v>
      </c>
      <c r="AX413" s="262">
        <f t="shared" si="7031"/>
        <v>235</v>
      </c>
      <c r="AY413" s="263">
        <f t="shared" si="7031"/>
        <v>1467</v>
      </c>
      <c r="AZ413" s="260">
        <f t="shared" si="7031"/>
        <v>701</v>
      </c>
      <c r="BA413" s="261">
        <f t="shared" si="7031"/>
        <v>2302</v>
      </c>
      <c r="BB413" s="262">
        <f t="shared" si="7031"/>
        <v>945</v>
      </c>
      <c r="BC413" s="263">
        <f t="shared" si="7031"/>
        <v>1623</v>
      </c>
      <c r="BD413" s="260">
        <f t="shared" si="7031"/>
        <v>3962</v>
      </c>
      <c r="BE413" s="262">
        <f t="shared" si="7031"/>
        <v>1865</v>
      </c>
      <c r="BF413" s="266">
        <f>SUM(AF413,AH413,AJ413,AL413,AN413,AP413,AR413,AT413,AV413,AX413,AZ413,BB413,BD413)</f>
        <v>18744</v>
      </c>
      <c r="BG413" s="16">
        <f>SUM(AG413,AI413,AK413,AM413,AO413,AQ413,AS413,AU413,AW413,AY413,BA413,BC413,BE413)</f>
        <v>20592</v>
      </c>
      <c r="BI413" s="133" t="s">
        <v>20</v>
      </c>
      <c r="BJ413" s="125">
        <f>B413/B436</f>
        <v>1.1503651805460053E-2</v>
      </c>
      <c r="BK413" s="126">
        <f t="shared" ref="BK413" si="7061">C413/C436</f>
        <v>0</v>
      </c>
      <c r="BL413" s="127">
        <f t="shared" ref="BL413" si="7062">D413/D436</f>
        <v>7.0220693608483804E-3</v>
      </c>
      <c r="BM413" s="128">
        <f t="shared" ref="BM413" si="7063">E413/E436</f>
        <v>0</v>
      </c>
      <c r="BN413" s="125">
        <f t="shared" ref="BN413" si="7064">F413/F436</f>
        <v>5.9356788258148069E-3</v>
      </c>
      <c r="BO413" s="126">
        <f t="shared" ref="BO413" si="7065">G413/G436</f>
        <v>0</v>
      </c>
      <c r="BP413" s="127">
        <f t="shared" ref="BP413" si="7066">H413/H436</f>
        <v>9.4348019581664434E-3</v>
      </c>
      <c r="BQ413" s="128">
        <f t="shared" ref="BQ413" si="7067">I413/I436</f>
        <v>5.8823529411764708E-5</v>
      </c>
      <c r="BR413" s="125">
        <f t="shared" ref="BR413" si="7068">J413/J436</f>
        <v>1.0282776349614395E-3</v>
      </c>
      <c r="BS413" s="126">
        <f t="shared" ref="BS413" si="7069">K413/K436</f>
        <v>2.7525461051472613E-4</v>
      </c>
      <c r="BT413" s="127">
        <f t="shared" ref="BT413" si="7070">L413/L436</f>
        <v>9.5310712924132675E-4</v>
      </c>
      <c r="BU413" s="125">
        <f t="shared" ref="BU413" si="7071">M413/M436</f>
        <v>5.3436968666504734E-4</v>
      </c>
      <c r="BV413" s="129">
        <f t="shared" ref="BV413" si="7072">N413/N436</f>
        <v>1.3192612137203166E-3</v>
      </c>
      <c r="BW413" s="130">
        <f t="shared" ref="BW413" si="7073">O413/O436</f>
        <v>0</v>
      </c>
      <c r="BX413" s="125">
        <f t="shared" ref="BX413" si="7074">P413/P436</f>
        <v>2.099223287383668E-4</v>
      </c>
      <c r="BY413" s="126">
        <f t="shared" ref="BY413" si="7075">Q413/Q436</f>
        <v>0</v>
      </c>
      <c r="BZ413" s="127">
        <f t="shared" ref="BZ413" si="7076">R413/R436</f>
        <v>0</v>
      </c>
      <c r="CA413" s="128">
        <f t="shared" ref="CA413" si="7077">S413/S436</f>
        <v>0</v>
      </c>
      <c r="CB413" s="125">
        <f t="shared" ref="CB413" si="7078">T413/T436</f>
        <v>0</v>
      </c>
      <c r="CC413" s="126">
        <f t="shared" ref="CC413" si="7079">U413/U436</f>
        <v>0</v>
      </c>
      <c r="CD413" s="127">
        <f t="shared" ref="CD413" si="7080">V413/V436</f>
        <v>0</v>
      </c>
      <c r="CE413" s="128">
        <f t="shared" ref="CE413" si="7081">W413/W436</f>
        <v>0</v>
      </c>
      <c r="CF413" s="125">
        <f t="shared" ref="CF413" si="7082">X413/X436</f>
        <v>0</v>
      </c>
      <c r="CG413" s="126">
        <f t="shared" ref="CG413" si="7083">Y413/Y436</f>
        <v>0</v>
      </c>
      <c r="CH413" s="127">
        <f t="shared" ref="CH413" si="7084">Z413/Z436</f>
        <v>0</v>
      </c>
      <c r="CI413" s="125">
        <f t="shared" ref="CI413" si="7085">AA413/AA436</f>
        <v>0</v>
      </c>
      <c r="CJ413" s="131">
        <f t="shared" ref="CJ413" si="7086">AB413/AB436</f>
        <v>3.8993022301272405E-3</v>
      </c>
      <c r="CK413" s="132">
        <f t="shared" ref="CK413" si="7087">AC413/AC436</f>
        <v>5.4115872907068615E-5</v>
      </c>
    </row>
    <row r="414" spans="1:89" ht="14.1" thickBot="1">
      <c r="A414" s="142" t="s">
        <v>21</v>
      </c>
      <c r="B414" s="192">
        <v>3383</v>
      </c>
      <c r="C414" s="193">
        <v>4</v>
      </c>
      <c r="D414" s="194">
        <v>998</v>
      </c>
      <c r="E414" s="195">
        <v>2</v>
      </c>
      <c r="F414" s="192">
        <v>289</v>
      </c>
      <c r="G414" s="196">
        <v>6</v>
      </c>
      <c r="H414" s="194">
        <v>1074</v>
      </c>
      <c r="I414" s="195">
        <v>103</v>
      </c>
      <c r="J414" s="192">
        <v>60</v>
      </c>
      <c r="K414" s="196">
        <v>54</v>
      </c>
      <c r="L414" s="194">
        <v>62</v>
      </c>
      <c r="M414" s="192">
        <v>339</v>
      </c>
      <c r="N414" s="197">
        <v>361</v>
      </c>
      <c r="O414" s="198">
        <v>551</v>
      </c>
      <c r="P414" s="192">
        <v>191</v>
      </c>
      <c r="Q414" s="196">
        <v>280</v>
      </c>
      <c r="R414" s="194">
        <v>276</v>
      </c>
      <c r="S414" s="195">
        <v>342</v>
      </c>
      <c r="T414" s="192">
        <v>46</v>
      </c>
      <c r="U414" s="196">
        <v>240</v>
      </c>
      <c r="V414" s="194">
        <v>144</v>
      </c>
      <c r="W414" s="195">
        <v>527</v>
      </c>
      <c r="X414" s="192">
        <v>254</v>
      </c>
      <c r="Y414" s="196">
        <v>328</v>
      </c>
      <c r="Z414" s="194">
        <v>967</v>
      </c>
      <c r="AA414" s="192">
        <v>327</v>
      </c>
      <c r="AB414" s="168">
        <f t="shared" si="7059"/>
        <v>8105</v>
      </c>
      <c r="AC414" s="169">
        <f t="shared" si="7060"/>
        <v>3103</v>
      </c>
      <c r="AE414" s="246" t="str">
        <f>$AE$11</f>
        <v>-</v>
      </c>
      <c r="AF414" s="247">
        <f>SUMIF($A$9:$A$32,$AE414,B$412:B$435)</f>
        <v>0</v>
      </c>
      <c r="AG414" s="267">
        <f t="shared" si="7030"/>
        <v>0</v>
      </c>
      <c r="AH414" s="268">
        <f t="shared" si="7030"/>
        <v>0</v>
      </c>
      <c r="AI414" s="269">
        <f t="shared" si="7030"/>
        <v>0</v>
      </c>
      <c r="AJ414" s="270">
        <f t="shared" si="7030"/>
        <v>0</v>
      </c>
      <c r="AK414" s="271">
        <f t="shared" si="7030"/>
        <v>0</v>
      </c>
      <c r="AL414" s="268">
        <f t="shared" si="7030"/>
        <v>0</v>
      </c>
      <c r="AM414" s="269">
        <f t="shared" si="7030"/>
        <v>0</v>
      </c>
      <c r="AN414" s="270">
        <f t="shared" si="7030"/>
        <v>0</v>
      </c>
      <c r="AO414" s="271">
        <f t="shared" si="7030"/>
        <v>0</v>
      </c>
      <c r="AP414" s="268">
        <f t="shared" si="7030"/>
        <v>0</v>
      </c>
      <c r="AQ414" s="270">
        <f t="shared" si="7030"/>
        <v>0</v>
      </c>
      <c r="AR414" s="272">
        <f t="shared" si="7030"/>
        <v>0</v>
      </c>
      <c r="AS414" s="273">
        <f t="shared" si="7030"/>
        <v>0</v>
      </c>
      <c r="AT414" s="270">
        <f t="shared" si="7030"/>
        <v>0</v>
      </c>
      <c r="AU414" s="271">
        <f t="shared" si="7030"/>
        <v>0</v>
      </c>
      <c r="AV414" s="268">
        <f t="shared" si="7030"/>
        <v>0</v>
      </c>
      <c r="AW414" s="269">
        <f t="shared" si="7031"/>
        <v>0</v>
      </c>
      <c r="AX414" s="270">
        <f t="shared" si="7031"/>
        <v>0</v>
      </c>
      <c r="AY414" s="271">
        <f t="shared" si="7031"/>
        <v>0</v>
      </c>
      <c r="AZ414" s="268">
        <f t="shared" si="7031"/>
        <v>0</v>
      </c>
      <c r="BA414" s="269">
        <f t="shared" si="7031"/>
        <v>0</v>
      </c>
      <c r="BB414" s="270">
        <f t="shared" si="7031"/>
        <v>0</v>
      </c>
      <c r="BC414" s="271">
        <f t="shared" si="7031"/>
        <v>0</v>
      </c>
      <c r="BD414" s="268">
        <f t="shared" si="7031"/>
        <v>0</v>
      </c>
      <c r="BE414" s="270">
        <f t="shared" si="7031"/>
        <v>0</v>
      </c>
      <c r="BF414" s="266">
        <f>SUM(AF414,AH414,AJ414,AL414,AN414,AP414,AR414,AT414,AV414,AX414,AZ414,BB414,BD414)</f>
        <v>0</v>
      </c>
      <c r="BG414" s="16">
        <f>SUM(AG414,AI414,AK414,AM414,AO414,AQ414,AS414,AU414,AW414,AY414,BA414,BC414,BE414)</f>
        <v>0</v>
      </c>
      <c r="BI414" s="142" t="s">
        <v>21</v>
      </c>
      <c r="BJ414" s="125">
        <f>B414/B436</f>
        <v>6.2870523518370539E-2</v>
      </c>
      <c r="BK414" s="126">
        <f t="shared" ref="BK414" si="7088">C414/C436</f>
        <v>1.3036959780979076E-4</v>
      </c>
      <c r="BL414" s="127">
        <f t="shared" ref="BL414" si="7089">D414/D436</f>
        <v>4.7673640966848188E-2</v>
      </c>
      <c r="BM414" s="128">
        <f t="shared" ref="BM414" si="7090">E414/E436</f>
        <v>1.2012012012012012E-4</v>
      </c>
      <c r="BN414" s="125">
        <f t="shared" ref="BN414" si="7091">F414/F436</f>
        <v>3.1189294193826895E-2</v>
      </c>
      <c r="BO414" s="126">
        <f t="shared" ref="BO414" si="7092">G414/G436</f>
        <v>8.5336367515289431E-4</v>
      </c>
      <c r="BP414" s="127">
        <f t="shared" ref="BP414" si="7093">H414/H436</f>
        <v>4.7797062750333776E-2</v>
      </c>
      <c r="BQ414" s="128">
        <f t="shared" ref="BQ414" si="7094">I414/I436</f>
        <v>3.0294117647058825E-3</v>
      </c>
      <c r="BR414" s="125">
        <f t="shared" ref="BR414" si="7095">J414/J436</f>
        <v>1.0282776349614395E-2</v>
      </c>
      <c r="BS414" s="126">
        <f t="shared" ref="BS414" si="7096">K414/K436</f>
        <v>7.4318744838976049E-3</v>
      </c>
      <c r="BT414" s="127">
        <f t="shared" ref="BT414" si="7097">L414/L436</f>
        <v>5.9092642012962254E-3</v>
      </c>
      <c r="BU414" s="125">
        <f t="shared" ref="BU414" si="7098">M414/M436</f>
        <v>1.6468302161768276E-2</v>
      </c>
      <c r="BV414" s="129">
        <f t="shared" ref="BV414" si="7099">N414/N436</f>
        <v>1.5363009617839816E-2</v>
      </c>
      <c r="BW414" s="130">
        <f t="shared" ref="BW414" si="7100">O414/O436</f>
        <v>1.6778830049636102E-2</v>
      </c>
      <c r="BX414" s="125">
        <f t="shared" ref="BX414" si="7101">P414/P436</f>
        <v>1.336505492967602E-2</v>
      </c>
      <c r="BY414" s="126">
        <f t="shared" ref="BY414" si="7102">Q414/Q436</f>
        <v>1.5324831700509004E-2</v>
      </c>
      <c r="BZ414" s="127">
        <f t="shared" ref="BZ414" si="7103">R414/R436</f>
        <v>1.5154842960685262E-2</v>
      </c>
      <c r="CA414" s="128">
        <f t="shared" ref="CA414" si="7104">S414/S436</f>
        <v>1.6439936547613325E-2</v>
      </c>
      <c r="CB414" s="125">
        <f t="shared" ref="CB414" si="7105">T414/T436</f>
        <v>5.8628600560795309E-3</v>
      </c>
      <c r="CC414" s="126">
        <f t="shared" ref="CC414" si="7106">U414/U436</f>
        <v>2.4257125530624622E-2</v>
      </c>
      <c r="CD414" s="127">
        <f t="shared" ref="CD414" si="7107">V414/V436</f>
        <v>6.7602459978404767E-3</v>
      </c>
      <c r="CE414" s="128">
        <f t="shared" ref="CE414" si="7108">W414/W436</f>
        <v>2.0828393012410087E-2</v>
      </c>
      <c r="CF414" s="125">
        <f t="shared" ref="CF414" si="7109">X414/X436</f>
        <v>1.2754205372834547E-2</v>
      </c>
      <c r="CG414" s="126">
        <f t="shared" ref="CG414" si="7110">Y414/Y436</f>
        <v>2.3950346841913106E-2</v>
      </c>
      <c r="CH414" s="127">
        <f t="shared" ref="CH414" si="7111">Z414/Z436</f>
        <v>1.9389248691676859E-2</v>
      </c>
      <c r="CI414" s="125">
        <f t="shared" ref="CI414" si="7112">AA414/AA436</f>
        <v>8.141416656292793E-3</v>
      </c>
      <c r="CJ414" s="131">
        <f t="shared" ref="CJ414" si="7113">AB414/AB436</f>
        <v>2.9181758610509034E-2</v>
      </c>
      <c r="CK414" s="132">
        <f t="shared" ref="CK414" si="7114">AC414/AC436</f>
        <v>1.1194770242042261E-2</v>
      </c>
    </row>
    <row r="415" spans="1:89" ht="15" thickTop="1" thickBot="1">
      <c r="A415" s="133" t="s">
        <v>22</v>
      </c>
      <c r="B415" s="185">
        <v>6451</v>
      </c>
      <c r="C415" s="186">
        <v>375</v>
      </c>
      <c r="D415" s="187">
        <v>1928</v>
      </c>
      <c r="E415" s="188">
        <v>563</v>
      </c>
      <c r="F415" s="185">
        <v>584</v>
      </c>
      <c r="G415" s="189">
        <v>287</v>
      </c>
      <c r="H415" s="187">
        <v>1065</v>
      </c>
      <c r="I415" s="188">
        <v>813</v>
      </c>
      <c r="J415" s="185">
        <v>205</v>
      </c>
      <c r="K415" s="189">
        <v>425</v>
      </c>
      <c r="L415" s="187">
        <v>249</v>
      </c>
      <c r="M415" s="185">
        <v>1172</v>
      </c>
      <c r="N415" s="190">
        <v>1133</v>
      </c>
      <c r="O415" s="191">
        <v>1802</v>
      </c>
      <c r="P415" s="185">
        <v>833</v>
      </c>
      <c r="Q415" s="189">
        <v>908</v>
      </c>
      <c r="R415" s="187">
        <v>1114</v>
      </c>
      <c r="S415" s="188">
        <v>989</v>
      </c>
      <c r="T415" s="185">
        <v>200</v>
      </c>
      <c r="U415" s="189">
        <v>945</v>
      </c>
      <c r="V415" s="187">
        <v>553</v>
      </c>
      <c r="W415" s="188">
        <v>1591</v>
      </c>
      <c r="X415" s="185">
        <v>1008</v>
      </c>
      <c r="Y415" s="189">
        <v>1040</v>
      </c>
      <c r="Z415" s="187">
        <v>2991</v>
      </c>
      <c r="AA415" s="185">
        <v>1322</v>
      </c>
      <c r="AB415" s="168">
        <f>B415+D415+F415+H415+J415+L415+N415+P415+R415+T415+V415+X415+Z415</f>
        <v>18314</v>
      </c>
      <c r="AC415" s="169">
        <f t="shared" si="7060"/>
        <v>12232</v>
      </c>
      <c r="AE415" s="295" t="s">
        <v>42</v>
      </c>
      <c r="AF415" s="12">
        <f t="shared" ref="AF415:BG415" si="7115">SUM(AF412:AF414)</f>
        <v>11798</v>
      </c>
      <c r="AG415" s="1">
        <f t="shared" si="7115"/>
        <v>1863</v>
      </c>
      <c r="AH415" s="12">
        <f t="shared" si="7115"/>
        <v>2934</v>
      </c>
      <c r="AI415" s="1">
        <f t="shared" si="7115"/>
        <v>2331</v>
      </c>
      <c r="AJ415" s="12">
        <f t="shared" si="7115"/>
        <v>1050</v>
      </c>
      <c r="AK415" s="1">
        <f t="shared" si="7115"/>
        <v>1135</v>
      </c>
      <c r="AL415" s="12">
        <f t="shared" si="7115"/>
        <v>1689</v>
      </c>
      <c r="AM415" s="1">
        <f t="shared" si="7115"/>
        <v>3118</v>
      </c>
      <c r="AN415" s="12">
        <f t="shared" si="7115"/>
        <v>660</v>
      </c>
      <c r="AO415" s="1">
        <f t="shared" si="7115"/>
        <v>1790</v>
      </c>
      <c r="AP415" s="12">
        <f t="shared" si="7115"/>
        <v>799</v>
      </c>
      <c r="AQ415" s="1">
        <f t="shared" si="7115"/>
        <v>4818</v>
      </c>
      <c r="AR415" s="12">
        <f t="shared" si="7115"/>
        <v>2895</v>
      </c>
      <c r="AS415" s="1">
        <f t="shared" si="7115"/>
        <v>5904</v>
      </c>
      <c r="AT415" s="12">
        <f t="shared" si="7115"/>
        <v>2325</v>
      </c>
      <c r="AU415" s="1">
        <f t="shared" si="7115"/>
        <v>2688</v>
      </c>
      <c r="AV415" s="12">
        <f t="shared" si="7115"/>
        <v>2856</v>
      </c>
      <c r="AW415" s="1">
        <f t="shared" si="7115"/>
        <v>2683</v>
      </c>
      <c r="AX415" s="12">
        <f t="shared" si="7115"/>
        <v>522</v>
      </c>
      <c r="AY415" s="1">
        <f t="shared" si="7115"/>
        <v>2999</v>
      </c>
      <c r="AZ415" s="12">
        <f t="shared" si="7115"/>
        <v>1523</v>
      </c>
      <c r="BA415" s="1">
        <f t="shared" si="7115"/>
        <v>4855</v>
      </c>
      <c r="BB415" s="12">
        <f t="shared" si="7115"/>
        <v>2144</v>
      </c>
      <c r="BC415" s="1">
        <f t="shared" si="7115"/>
        <v>3147</v>
      </c>
      <c r="BD415" s="12">
        <f t="shared" si="7115"/>
        <v>8346</v>
      </c>
      <c r="BE415" s="1">
        <f t="shared" si="7115"/>
        <v>3799</v>
      </c>
      <c r="BF415" s="51">
        <f t="shared" si="7115"/>
        <v>39541</v>
      </c>
      <c r="BG415" s="47">
        <f t="shared" si="7115"/>
        <v>41130</v>
      </c>
      <c r="BI415" s="133" t="s">
        <v>22</v>
      </c>
      <c r="BJ415" s="125">
        <f>B415/B436</f>
        <v>0.11988700774963296</v>
      </c>
      <c r="BK415" s="126">
        <f t="shared" ref="BK415" si="7116">C415/C436</f>
        <v>1.2222149794667883E-2</v>
      </c>
      <c r="BL415" s="127">
        <f t="shared" ref="BL415" si="7117">D415/D436</f>
        <v>9.2098977739562438E-2</v>
      </c>
      <c r="BM415" s="128">
        <f t="shared" ref="BM415" si="7118">E415/E436</f>
        <v>3.3813813813813813E-2</v>
      </c>
      <c r="BN415" s="125">
        <f t="shared" ref="BN415" si="7119">F415/F436</f>
        <v>6.302611698683358E-2</v>
      </c>
      <c r="BO415" s="126">
        <f t="shared" ref="BO415" si="7120">G415/G436</f>
        <v>4.0819229128146776E-2</v>
      </c>
      <c r="BP415" s="127">
        <f t="shared" ref="BP415" si="7121">H415/H436</f>
        <v>4.7396528704939919E-2</v>
      </c>
      <c r="BQ415" s="128">
        <f t="shared" ref="BQ415" si="7122">I415/I436</f>
        <v>2.3911764705882355E-2</v>
      </c>
      <c r="BR415" s="125">
        <f t="shared" ref="BR415" si="7123">J415/J436</f>
        <v>3.5132819194515851E-2</v>
      </c>
      <c r="BS415" s="126">
        <f t="shared" ref="BS415" si="7124">K415/K436</f>
        <v>5.8491604734379303E-2</v>
      </c>
      <c r="BT415" s="127">
        <f t="shared" ref="BT415" si="7125">L415/L436</f>
        <v>2.3732367518109036E-2</v>
      </c>
      <c r="BU415" s="125">
        <f t="shared" ref="BU415" si="7126">M415/M436</f>
        <v>5.6934661161039589E-2</v>
      </c>
      <c r="BV415" s="129">
        <f t="shared" ref="BV415" si="7127">N415/N436</f>
        <v>4.8216869520810279E-2</v>
      </c>
      <c r="BW415" s="130">
        <f t="shared" ref="BW415" si="7128">O415/O436</f>
        <v>5.4873778129662903E-2</v>
      </c>
      <c r="BX415" s="125">
        <f t="shared" ref="BX415" si="7129">P415/P436</f>
        <v>5.8288433279686518E-2</v>
      </c>
      <c r="BY415" s="126">
        <f t="shared" ref="BY415" si="7130">Q415/Q436</f>
        <v>4.9696239943079194E-2</v>
      </c>
      <c r="BZ415" s="127">
        <f t="shared" ref="BZ415" si="7131">R415/R436</f>
        <v>6.1168460355809355E-2</v>
      </c>
      <c r="CA415" s="128">
        <f t="shared" ref="CA415" si="7132">S415/S436</f>
        <v>4.7541220016343796E-2</v>
      </c>
      <c r="CB415" s="125">
        <f t="shared" ref="CB415" si="7133">T415/T436</f>
        <v>2.5490695895997961E-2</v>
      </c>
      <c r="CC415" s="126">
        <f t="shared" ref="CC415" si="7134">U415/U436</f>
        <v>9.5512431776834439E-2</v>
      </c>
      <c r="CD415" s="127">
        <f t="shared" ref="CD415" si="7135">V415/V436</f>
        <v>2.5961222477817944E-2</v>
      </c>
      <c r="CE415" s="128">
        <f t="shared" ref="CE415" si="7136">W415/W436</f>
        <v>6.2880404711090035E-2</v>
      </c>
      <c r="CF415" s="125">
        <f t="shared" ref="CF415" si="7137">X415/X436</f>
        <v>5.0615114235500878E-2</v>
      </c>
      <c r="CG415" s="126">
        <f t="shared" ref="CG415" si="7138">Y415/Y436</f>
        <v>7.594012413289522E-2</v>
      </c>
      <c r="CH415" s="127">
        <f t="shared" ref="CH415" si="7139">Z415/Z436</f>
        <v>5.9972329717482405E-2</v>
      </c>
      <c r="CI415" s="125">
        <f t="shared" ref="CI415" si="7140">AA415/AA436</f>
        <v>3.2914228806174527E-2</v>
      </c>
      <c r="CJ415" s="131">
        <f t="shared" ref="CJ415" si="7141">AB415/AB436</f>
        <v>6.5938892929409312E-2</v>
      </c>
      <c r="CK415" s="132">
        <f t="shared" ref="CK415" si="7142">AC415/AC436</f>
        <v>4.4129690493284218E-2</v>
      </c>
    </row>
    <row r="416" spans="1:89" ht="14.1" thickTop="1">
      <c r="A416" s="142" t="s">
        <v>23</v>
      </c>
      <c r="B416" s="192">
        <v>6224</v>
      </c>
      <c r="C416" s="193">
        <v>938</v>
      </c>
      <c r="D416" s="194">
        <v>1467</v>
      </c>
      <c r="E416" s="195">
        <v>1236</v>
      </c>
      <c r="F416" s="192">
        <v>547</v>
      </c>
      <c r="G416" s="196">
        <v>566</v>
      </c>
      <c r="H416" s="194">
        <v>902</v>
      </c>
      <c r="I416" s="195">
        <v>1628</v>
      </c>
      <c r="J416" s="192">
        <v>305</v>
      </c>
      <c r="K416" s="196">
        <v>926</v>
      </c>
      <c r="L416" s="194">
        <v>416</v>
      </c>
      <c r="M416" s="192">
        <v>2124</v>
      </c>
      <c r="N416" s="197">
        <v>1540</v>
      </c>
      <c r="O416" s="198">
        <v>2896</v>
      </c>
      <c r="P416" s="192">
        <v>1271</v>
      </c>
      <c r="Q416" s="196">
        <v>1289</v>
      </c>
      <c r="R416" s="194">
        <v>1433</v>
      </c>
      <c r="S416" s="195">
        <v>1392</v>
      </c>
      <c r="T416" s="192">
        <v>287</v>
      </c>
      <c r="U416" s="196">
        <v>1532</v>
      </c>
      <c r="V416" s="194">
        <v>822</v>
      </c>
      <c r="W416" s="195">
        <v>2553</v>
      </c>
      <c r="X416" s="192">
        <v>1199</v>
      </c>
      <c r="Y416" s="196">
        <v>1524</v>
      </c>
      <c r="Z416" s="194">
        <v>4384</v>
      </c>
      <c r="AA416" s="192">
        <v>1934</v>
      </c>
      <c r="AB416" s="168">
        <f t="shared" ref="AB416:AB432" si="7143">B416+D416+F416+H416+J416+L416+N416+P416+R416+T416+V416+X416+Z416</f>
        <v>20797</v>
      </c>
      <c r="AC416" s="169">
        <f t="shared" si="7060"/>
        <v>20538</v>
      </c>
      <c r="BI416" s="142" t="s">
        <v>23</v>
      </c>
      <c r="BJ416" s="125">
        <f>B416/B436</f>
        <v>0.1156683826125741</v>
      </c>
      <c r="BK416" s="126">
        <f t="shared" ref="BK416" si="7144">C416/C436</f>
        <v>3.0571670686395932E-2</v>
      </c>
      <c r="BL416" s="127">
        <f t="shared" ref="BL416" si="7145">D416/D436</f>
        <v>7.0077386070507314E-2</v>
      </c>
      <c r="BM416" s="128">
        <f t="shared" ref="BM416" si="7146">E416/E436</f>
        <v>7.4234234234234239E-2</v>
      </c>
      <c r="BN416" s="125">
        <f t="shared" ref="BN416" si="7147">F416/F436</f>
        <v>5.9033023958558167E-2</v>
      </c>
      <c r="BO416" s="126">
        <f t="shared" ref="BO416" si="7148">G416/G436</f>
        <v>8.0500640022756365E-2</v>
      </c>
      <c r="BP416" s="127">
        <f t="shared" ref="BP416" si="7149">H416/H436</f>
        <v>4.0142412105028925E-2</v>
      </c>
      <c r="BQ416" s="128">
        <f t="shared" ref="BQ416" si="7150">I416/I436</f>
        <v>4.7882352941176473E-2</v>
      </c>
      <c r="BR416" s="125">
        <f t="shared" ref="BR416" si="7151">J416/J436</f>
        <v>5.2270779777206511E-2</v>
      </c>
      <c r="BS416" s="126">
        <f t="shared" ref="BS416" si="7152">K416/K436</f>
        <v>0.12744288466831818</v>
      </c>
      <c r="BT416" s="127">
        <f t="shared" ref="BT416" si="7153">L416/L436</f>
        <v>3.9649256576439189E-2</v>
      </c>
      <c r="BU416" s="125">
        <f t="shared" ref="BU416" si="7154">M416/M436</f>
        <v>0.10318192858877824</v>
      </c>
      <c r="BV416" s="129">
        <f t="shared" ref="BV416" si="7155">N416/N436</f>
        <v>6.5537492552557669E-2</v>
      </c>
      <c r="BW416" s="130">
        <f t="shared" ref="BW416" si="7156">O416/O436</f>
        <v>8.8187825451444934E-2</v>
      </c>
      <c r="BX416" s="125">
        <f t="shared" ref="BX416" si="7157">P416/P436</f>
        <v>8.8937093275488072E-2</v>
      </c>
      <c r="BY416" s="126">
        <f t="shared" ref="BY416" si="7158">Q416/Q436</f>
        <v>7.0548957364128945E-2</v>
      </c>
      <c r="BZ416" s="127">
        <f t="shared" ref="BZ416" si="7159">R416/R436</f>
        <v>7.8684383922688339E-2</v>
      </c>
      <c r="CA416" s="128">
        <f t="shared" ref="CA416" si="7160">S416/S436</f>
        <v>6.6913425948180547E-2</v>
      </c>
      <c r="CB416" s="125">
        <f t="shared" ref="CB416" si="7161">T416/T436</f>
        <v>3.6579148610757076E-2</v>
      </c>
      <c r="CC416" s="126">
        <f t="shared" ref="CC416" si="7162">U416/U436</f>
        <v>0.15484131797048717</v>
      </c>
      <c r="CD416" s="127">
        <f t="shared" ref="CD416" si="7163">V416/V436</f>
        <v>3.8589737571006054E-2</v>
      </c>
      <c r="CE416" s="128">
        <f t="shared" ref="CE416" si="7164">W416/W436</f>
        <v>0.10090111453640029</v>
      </c>
      <c r="CF416" s="125">
        <f t="shared" ref="CF416" si="7165">X416/X436</f>
        <v>6.0205874968616624E-2</v>
      </c>
      <c r="CG416" s="126">
        <f t="shared" ref="CG416" si="7166">Y416/Y436</f>
        <v>0.11128148959474261</v>
      </c>
      <c r="CH416" s="127">
        <f t="shared" ref="CH416" si="7167">Z416/Z436</f>
        <v>8.7903274316764576E-2</v>
      </c>
      <c r="CI416" s="125">
        <f t="shared" ref="CI416" si="7168">AA416/AA436</f>
        <v>4.8151375575750034E-2</v>
      </c>
      <c r="CJ416" s="131">
        <f t="shared" ref="CJ416" si="7169">AB416/AB436</f>
        <v>7.4878844395158101E-2</v>
      </c>
      <c r="CK416" s="132">
        <f t="shared" ref="CK416" si="7170">AC416/AC436</f>
        <v>7.4095453184358354E-2</v>
      </c>
    </row>
    <row r="417" spans="1:89" ht="14.1" thickBot="1">
      <c r="A417" s="133" t="s">
        <v>24</v>
      </c>
      <c r="B417" s="185">
        <v>5574</v>
      </c>
      <c r="C417" s="186">
        <v>925</v>
      </c>
      <c r="D417" s="187">
        <v>1467</v>
      </c>
      <c r="E417" s="188">
        <v>1095</v>
      </c>
      <c r="F417" s="185">
        <v>503</v>
      </c>
      <c r="G417" s="189">
        <v>569</v>
      </c>
      <c r="H417" s="187">
        <v>787</v>
      </c>
      <c r="I417" s="188">
        <v>1490</v>
      </c>
      <c r="J417" s="185">
        <v>355</v>
      </c>
      <c r="K417" s="189">
        <v>864</v>
      </c>
      <c r="L417" s="187">
        <v>383</v>
      </c>
      <c r="M417" s="185">
        <v>2694</v>
      </c>
      <c r="N417" s="190">
        <v>1355</v>
      </c>
      <c r="O417" s="191">
        <v>3008</v>
      </c>
      <c r="P417" s="185">
        <v>1054</v>
      </c>
      <c r="Q417" s="189">
        <v>1399</v>
      </c>
      <c r="R417" s="187">
        <v>1423</v>
      </c>
      <c r="S417" s="188">
        <v>1291</v>
      </c>
      <c r="T417" s="185">
        <v>235</v>
      </c>
      <c r="U417" s="189">
        <v>1467</v>
      </c>
      <c r="V417" s="187">
        <v>701</v>
      </c>
      <c r="W417" s="188">
        <v>2302</v>
      </c>
      <c r="X417" s="185">
        <v>945</v>
      </c>
      <c r="Y417" s="189">
        <v>1623</v>
      </c>
      <c r="Z417" s="187">
        <v>3962</v>
      </c>
      <c r="AA417" s="185">
        <v>1865</v>
      </c>
      <c r="AB417" s="168">
        <f t="shared" si="7143"/>
        <v>18744</v>
      </c>
      <c r="AC417" s="169">
        <f t="shared" si="7060"/>
        <v>20592</v>
      </c>
      <c r="AE417" t="s">
        <v>51</v>
      </c>
      <c r="BI417" s="133" t="s">
        <v>24</v>
      </c>
      <c r="BJ417" s="125">
        <f>B417/B436</f>
        <v>0.1035886190042558</v>
      </c>
      <c r="BK417" s="126">
        <f t="shared" ref="BK417" si="7171">C417/C436</f>
        <v>3.0147969493514112E-2</v>
      </c>
      <c r="BL417" s="127">
        <f t="shared" ref="BL417" si="7172">D417/D436</f>
        <v>7.0077386070507314E-2</v>
      </c>
      <c r="BM417" s="128">
        <f t="shared" ref="BM417" si="7173">E417/E436</f>
        <v>6.576576576576576E-2</v>
      </c>
      <c r="BN417" s="125">
        <f t="shared" ref="BN417" si="7174">F417/F436</f>
        <v>5.4284480897906322E-2</v>
      </c>
      <c r="BO417" s="126">
        <f t="shared" ref="BO417" si="7175">G417/G436</f>
        <v>8.0927321860332815E-2</v>
      </c>
      <c r="BP417" s="127">
        <f t="shared" ref="BP417" si="7176">H417/H436</f>
        <v>3.5024477080551848E-2</v>
      </c>
      <c r="BQ417" s="128">
        <f t="shared" ref="BQ417" si="7177">I417/I436</f>
        <v>4.3823529411764706E-2</v>
      </c>
      <c r="BR417" s="125">
        <f t="shared" ref="BR417" si="7178">J417/J436</f>
        <v>6.0839760068551844E-2</v>
      </c>
      <c r="BS417" s="126">
        <f t="shared" ref="BS417" si="7179">K417/K436</f>
        <v>0.11890999174236168</v>
      </c>
      <c r="BT417" s="127">
        <f t="shared" ref="BT417" si="7180">L417/L436</f>
        <v>3.6504003049942814E-2</v>
      </c>
      <c r="BU417" s="125">
        <f t="shared" ref="BU417" si="7181">M417/M436</f>
        <v>0.13087199417051251</v>
      </c>
      <c r="BV417" s="129">
        <f t="shared" ref="BV417" si="7182">N417/N436</f>
        <v>5.7664482083581582E-2</v>
      </c>
      <c r="BW417" s="130">
        <f t="shared" ref="BW417" si="7183">O417/O436</f>
        <v>9.1598404336307435E-2</v>
      </c>
      <c r="BX417" s="125">
        <f t="shared" ref="BX417" si="7184">P417/P436</f>
        <v>7.3752711496746198E-2</v>
      </c>
      <c r="BY417" s="126">
        <f t="shared" ref="BY417" si="7185">Q417/Q436</f>
        <v>7.6569426960757483E-2</v>
      </c>
      <c r="BZ417" s="127">
        <f t="shared" ref="BZ417" si="7186">R417/R436</f>
        <v>7.8135295409620026E-2</v>
      </c>
      <c r="CA417" s="128">
        <f t="shared" ref="CA417" si="7187">S417/S436</f>
        <v>6.2058356967745039E-2</v>
      </c>
      <c r="CB417" s="125">
        <f t="shared" ref="CB417" si="7188">T417/T436</f>
        <v>2.9951567677797605E-2</v>
      </c>
      <c r="CC417" s="126">
        <f t="shared" ref="CC417" si="7189">U417/U436</f>
        <v>0.148271679805943</v>
      </c>
      <c r="CD417" s="127">
        <f t="shared" ref="CD417" si="7190">V417/V436</f>
        <v>3.2909253086709542E-2</v>
      </c>
      <c r="CE417" s="128">
        <f t="shared" ref="CE417" si="7191">W417/W436</f>
        <v>9.0980950122519957E-2</v>
      </c>
      <c r="CF417" s="125">
        <f t="shared" ref="CF417" si="7192">X417/X436</f>
        <v>4.7451669595782071E-2</v>
      </c>
      <c r="CG417" s="126">
        <f t="shared" ref="CG417" si="7193">Y417/Y436</f>
        <v>0.1185104052573932</v>
      </c>
      <c r="CH417" s="127">
        <f t="shared" ref="CH417" si="7194">Z417/Z436</f>
        <v>7.9441782126601565E-2</v>
      </c>
      <c r="CI417" s="125">
        <f t="shared" ref="CI417" si="7195">AA417/AA436</f>
        <v>4.6433461969376325E-2</v>
      </c>
      <c r="CJ417" s="131">
        <f t="shared" ref="CJ417" si="7196">AB417/AB436</f>
        <v>6.7487092337493074E-2</v>
      </c>
      <c r="CK417" s="132">
        <f t="shared" ref="CK417" si="7197">AC417/AC436</f>
        <v>7.4290270326823796E-2</v>
      </c>
    </row>
    <row r="418" spans="1:89" ht="15" thickTop="1" thickBot="1">
      <c r="A418" s="142" t="s">
        <v>25</v>
      </c>
      <c r="B418" s="192">
        <v>4371</v>
      </c>
      <c r="C418" s="193">
        <v>1020</v>
      </c>
      <c r="D418" s="194">
        <v>1303</v>
      </c>
      <c r="E418" s="195">
        <v>892</v>
      </c>
      <c r="F418" s="192">
        <v>469</v>
      </c>
      <c r="G418" s="196">
        <v>448</v>
      </c>
      <c r="H418" s="194">
        <v>1146</v>
      </c>
      <c r="I418" s="195">
        <v>1523</v>
      </c>
      <c r="J418" s="192">
        <v>242</v>
      </c>
      <c r="K418" s="196">
        <v>872</v>
      </c>
      <c r="L418" s="194">
        <v>396</v>
      </c>
      <c r="M418" s="192">
        <v>1968</v>
      </c>
      <c r="N418" s="197">
        <v>1283</v>
      </c>
      <c r="O418" s="198">
        <v>2599</v>
      </c>
      <c r="P418" s="192">
        <v>915</v>
      </c>
      <c r="Q418" s="196">
        <v>1244</v>
      </c>
      <c r="R418" s="194">
        <v>1319</v>
      </c>
      <c r="S418" s="195">
        <v>1231</v>
      </c>
      <c r="T418" s="192">
        <v>250</v>
      </c>
      <c r="U418" s="196">
        <v>929</v>
      </c>
      <c r="V418" s="194">
        <v>594</v>
      </c>
      <c r="W418" s="195">
        <v>2156</v>
      </c>
      <c r="X418" s="192">
        <v>863</v>
      </c>
      <c r="Y418" s="196">
        <v>1205</v>
      </c>
      <c r="Z418" s="194">
        <v>3521</v>
      </c>
      <c r="AA418" s="192">
        <v>1869</v>
      </c>
      <c r="AB418" s="168">
        <f t="shared" si="7143"/>
        <v>16672</v>
      </c>
      <c r="AC418" s="169">
        <f t="shared" si="7060"/>
        <v>17956</v>
      </c>
      <c r="AE418" s="309" t="s">
        <v>2</v>
      </c>
      <c r="AF418" s="303" t="s">
        <v>3</v>
      </c>
      <c r="AG418" s="304"/>
      <c r="AH418" s="303" t="s">
        <v>4</v>
      </c>
      <c r="AI418" s="304"/>
      <c r="AJ418" s="303" t="s">
        <v>5</v>
      </c>
      <c r="AK418" s="304"/>
      <c r="AL418" s="303" t="s">
        <v>6</v>
      </c>
      <c r="AM418" s="304"/>
      <c r="AN418" s="303" t="s">
        <v>7</v>
      </c>
      <c r="AO418" s="304"/>
      <c r="AP418" s="303" t="s">
        <v>8</v>
      </c>
      <c r="AQ418" s="304"/>
      <c r="AR418" s="303" t="s">
        <v>9</v>
      </c>
      <c r="AS418" s="304"/>
      <c r="AT418" s="303" t="s">
        <v>10</v>
      </c>
      <c r="AU418" s="304"/>
      <c r="AV418" s="303" t="s">
        <v>11</v>
      </c>
      <c r="AW418" s="304"/>
      <c r="AX418" s="303" t="s">
        <v>12</v>
      </c>
      <c r="AY418" s="304"/>
      <c r="AZ418" s="303" t="s">
        <v>13</v>
      </c>
      <c r="BA418" s="304"/>
      <c r="BB418" s="303" t="s">
        <v>14</v>
      </c>
      <c r="BC418" s="304"/>
      <c r="BD418" s="305" t="s">
        <v>15</v>
      </c>
      <c r="BE418" s="306"/>
      <c r="BF418" s="307" t="s">
        <v>16</v>
      </c>
      <c r="BG418" s="308"/>
      <c r="BI418" s="142" t="s">
        <v>25</v>
      </c>
      <c r="BJ418" s="125">
        <f>B418/B436</f>
        <v>8.1231764203014367E-2</v>
      </c>
      <c r="BK418" s="126">
        <f t="shared" ref="BK418" si="7198">C418/C436</f>
        <v>3.3244247441496642E-2</v>
      </c>
      <c r="BL418" s="127">
        <f t="shared" ref="BL418" si="7199">D418/D436</f>
        <v>6.2243240661125444E-2</v>
      </c>
      <c r="BM418" s="128">
        <f t="shared" ref="BM418" si="7200">E418/E436</f>
        <v>5.3573573573573577E-2</v>
      </c>
      <c r="BN418" s="125">
        <f t="shared" ref="BN418" si="7201">F418/F436</f>
        <v>5.0615152169220808E-2</v>
      </c>
      <c r="BO418" s="126">
        <f t="shared" ref="BO418" si="7202">G418/G436</f>
        <v>6.371782107808277E-2</v>
      </c>
      <c r="BP418" s="127">
        <f t="shared" ref="BP418" si="7203">H418/H436</f>
        <v>5.1001335113484647E-2</v>
      </c>
      <c r="BQ418" s="128">
        <f t="shared" ref="BQ418" si="7204">I418/I436</f>
        <v>4.4794117647058825E-2</v>
      </c>
      <c r="BR418" s="125">
        <f t="shared" ref="BR418" si="7205">J418/J436</f>
        <v>4.1473864610111398E-2</v>
      </c>
      <c r="BS418" s="126">
        <f t="shared" ref="BS418" si="7206">K418/K436</f>
        <v>0.12001101018442059</v>
      </c>
      <c r="BT418" s="127">
        <f t="shared" ref="BT418" si="7207">L418/L436</f>
        <v>3.7743042317956541E-2</v>
      </c>
      <c r="BU418" s="125">
        <f t="shared" ref="BU418" si="7208">M418/M436</f>
        <v>9.5603594850619381E-2</v>
      </c>
      <c r="BV418" s="129">
        <f t="shared" ref="BV418" si="7209">N418/N436</f>
        <v>5.4600391522682784E-2</v>
      </c>
      <c r="BW418" s="130">
        <f t="shared" ref="BW418" si="7210">O418/O436</f>
        <v>7.9143701087122015E-2</v>
      </c>
      <c r="BX418" s="125">
        <f t="shared" ref="BX418" si="7211">P418/P436</f>
        <v>6.4026310265201877E-2</v>
      </c>
      <c r="BY418" s="126">
        <f t="shared" ref="BY418" si="7212">Q418/Q436</f>
        <v>6.8086037983690006E-2</v>
      </c>
      <c r="BZ418" s="127">
        <f t="shared" ref="BZ418" si="7213">R418/R436</f>
        <v>7.2424774873709644E-2</v>
      </c>
      <c r="CA418" s="128">
        <f t="shared" ref="CA418" si="7214">S418/S436</f>
        <v>5.9174157573426908E-2</v>
      </c>
      <c r="CB418" s="125">
        <f t="shared" ref="CB418" si="7215">T418/T436</f>
        <v>3.1863369869997452E-2</v>
      </c>
      <c r="CC418" s="126">
        <f t="shared" ref="CC418" si="7216">U418/U436</f>
        <v>9.3895290074792803E-2</v>
      </c>
      <c r="CD418" s="127">
        <f t="shared" ref="CD418" si="7217">V418/V436</f>
        <v>2.7886014741091966E-2</v>
      </c>
      <c r="CE418" s="128">
        <f t="shared" ref="CE418" si="7218">W418/W436</f>
        <v>8.5210655284167255E-2</v>
      </c>
      <c r="CF418" s="125">
        <f t="shared" ref="CF418" si="7219">X418/X436</f>
        <v>4.333417022344966E-2</v>
      </c>
      <c r="CG418" s="126">
        <f t="shared" ref="CG418" si="7220">Y418/Y436</f>
        <v>8.7988316903979555E-2</v>
      </c>
      <c r="CH418" s="127">
        <f t="shared" ref="CH418" si="7221">Z418/Z436</f>
        <v>7.0599322278587617E-2</v>
      </c>
      <c r="CI418" s="125">
        <f t="shared" ref="CI418" si="7222">AA418/AA436</f>
        <v>4.6533051163948715E-2</v>
      </c>
      <c r="CJ418" s="131">
        <f t="shared" ref="CJ418" si="7223">AB418/AB436</f>
        <v>6.0026931468773179E-2</v>
      </c>
      <c r="CK418" s="132">
        <f t="shared" ref="CK418" si="7224">AC418/AC436</f>
        <v>6.4780307594621597E-2</v>
      </c>
    </row>
    <row r="419" spans="1:89" ht="15" thickTop="1" thickBot="1">
      <c r="A419" s="133" t="s">
        <v>26</v>
      </c>
      <c r="B419" s="185">
        <v>3356</v>
      </c>
      <c r="C419" s="186">
        <v>1001</v>
      </c>
      <c r="D419" s="187">
        <v>1298</v>
      </c>
      <c r="E419" s="188">
        <v>795</v>
      </c>
      <c r="F419" s="185">
        <v>553</v>
      </c>
      <c r="G419" s="189">
        <v>442</v>
      </c>
      <c r="H419" s="187">
        <v>1181</v>
      </c>
      <c r="I419" s="188">
        <v>1652</v>
      </c>
      <c r="J419" s="185">
        <v>245</v>
      </c>
      <c r="K419" s="189">
        <v>740</v>
      </c>
      <c r="L419" s="187">
        <v>350</v>
      </c>
      <c r="M419" s="185">
        <v>1579</v>
      </c>
      <c r="N419" s="190">
        <v>1184</v>
      </c>
      <c r="O419" s="191">
        <v>2408</v>
      </c>
      <c r="P419" s="185">
        <v>712</v>
      </c>
      <c r="Q419" s="189">
        <v>1011</v>
      </c>
      <c r="R419" s="187">
        <v>1186</v>
      </c>
      <c r="S419" s="188">
        <v>1046</v>
      </c>
      <c r="T419" s="185">
        <v>310</v>
      </c>
      <c r="U419" s="189">
        <v>631</v>
      </c>
      <c r="V419" s="187">
        <v>651</v>
      </c>
      <c r="W419" s="188">
        <v>1856</v>
      </c>
      <c r="X419" s="185">
        <v>837</v>
      </c>
      <c r="Y419" s="189">
        <v>753</v>
      </c>
      <c r="Z419" s="187">
        <v>2978</v>
      </c>
      <c r="AA419" s="185">
        <v>2033</v>
      </c>
      <c r="AB419" s="168">
        <f t="shared" si="7143"/>
        <v>14841</v>
      </c>
      <c r="AC419" s="169">
        <f t="shared" si="7060"/>
        <v>15947</v>
      </c>
      <c r="AE419" s="310"/>
      <c r="AF419" s="235" t="s">
        <v>17</v>
      </c>
      <c r="AG419" s="236" t="s">
        <v>18</v>
      </c>
      <c r="AH419" s="237" t="s">
        <v>17</v>
      </c>
      <c r="AI419" s="238" t="s">
        <v>18</v>
      </c>
      <c r="AJ419" s="235" t="s">
        <v>17</v>
      </c>
      <c r="AK419" s="236" t="s">
        <v>18</v>
      </c>
      <c r="AL419" s="237" t="s">
        <v>17</v>
      </c>
      <c r="AM419" s="238" t="s">
        <v>18</v>
      </c>
      <c r="AN419" s="235" t="s">
        <v>17</v>
      </c>
      <c r="AO419" s="236" t="s">
        <v>18</v>
      </c>
      <c r="AP419" s="237" t="s">
        <v>17</v>
      </c>
      <c r="AQ419" s="235" t="s">
        <v>18</v>
      </c>
      <c r="AR419" s="239" t="s">
        <v>17</v>
      </c>
      <c r="AS419" s="240" t="s">
        <v>18</v>
      </c>
      <c r="AT419" s="235" t="s">
        <v>17</v>
      </c>
      <c r="AU419" s="236" t="s">
        <v>18</v>
      </c>
      <c r="AV419" s="237" t="s">
        <v>17</v>
      </c>
      <c r="AW419" s="238" t="s">
        <v>18</v>
      </c>
      <c r="AX419" s="235" t="s">
        <v>17</v>
      </c>
      <c r="AY419" s="236" t="s">
        <v>18</v>
      </c>
      <c r="AZ419" s="237" t="s">
        <v>17</v>
      </c>
      <c r="BA419" s="238" t="s">
        <v>18</v>
      </c>
      <c r="BB419" s="235" t="s">
        <v>17</v>
      </c>
      <c r="BC419" s="236" t="s">
        <v>18</v>
      </c>
      <c r="BD419" s="241" t="s">
        <v>17</v>
      </c>
      <c r="BE419" s="242" t="s">
        <v>18</v>
      </c>
      <c r="BF419" s="243" t="s">
        <v>17</v>
      </c>
      <c r="BG419" s="244" t="s">
        <v>18</v>
      </c>
      <c r="BI419" s="133" t="s">
        <v>26</v>
      </c>
      <c r="BJ419" s="125">
        <f>B419/B436</f>
        <v>6.2368748722332695E-2</v>
      </c>
      <c r="BK419" s="126">
        <f t="shared" ref="BK419" si="7225">C419/C436</f>
        <v>3.262499185190014E-2</v>
      </c>
      <c r="BL419" s="127">
        <f t="shared" ref="BL419" si="7226">D419/D436</f>
        <v>6.2004394764497948E-2</v>
      </c>
      <c r="BM419" s="128">
        <f t="shared" ref="BM419" si="7227">E419/E436</f>
        <v>4.7747747747747746E-2</v>
      </c>
      <c r="BN419" s="125">
        <f t="shared" ref="BN419" si="7228">F419/F436</f>
        <v>5.9680552557737965E-2</v>
      </c>
      <c r="BO419" s="126">
        <f t="shared" ref="BO419" si="7229">G419/G436</f>
        <v>6.2864457402929882E-2</v>
      </c>
      <c r="BP419" s="127">
        <f t="shared" ref="BP419" si="7230">H419/H436</f>
        <v>5.2558967512238541E-2</v>
      </c>
      <c r="BQ419" s="128">
        <f t="shared" ref="BQ419" si="7231">I419/I436</f>
        <v>4.8588235294117647E-2</v>
      </c>
      <c r="BR419" s="125">
        <f t="shared" ref="BR419" si="7232">J419/J436</f>
        <v>4.1988003427592117E-2</v>
      </c>
      <c r="BS419" s="126">
        <f t="shared" ref="BS419" si="7233">K419/K436</f>
        <v>0.10184420589044867</v>
      </c>
      <c r="BT419" s="127">
        <f t="shared" ref="BT419" si="7234">L419/L436</f>
        <v>3.3358749523446432E-2</v>
      </c>
      <c r="BU419" s="125">
        <f t="shared" ref="BU419" si="7235">M419/M436</f>
        <v>7.6706339567646345E-2</v>
      </c>
      <c r="BV419" s="129">
        <f t="shared" ref="BV419" si="7236">N419/N436</f>
        <v>5.0387267001446932E-2</v>
      </c>
      <c r="BW419" s="130">
        <f t="shared" ref="BW419" si="7237">O419/O436</f>
        <v>7.3327446024543982E-2</v>
      </c>
      <c r="BX419" s="125">
        <f t="shared" ref="BX419" si="7238">P419/P436</f>
        <v>4.9821566020572389E-2</v>
      </c>
      <c r="BY419" s="126">
        <f t="shared" ref="BY419" si="7239">Q419/Q436</f>
        <v>5.533358874719501E-2</v>
      </c>
      <c r="BZ419" s="127">
        <f t="shared" ref="BZ419" si="7240">R419/R436</f>
        <v>6.5121897649901159E-2</v>
      </c>
      <c r="CA419" s="128">
        <f t="shared" ref="CA419" si="7241">S419/S436</f>
        <v>5.0281209440946016E-2</v>
      </c>
      <c r="CB419" s="125">
        <f t="shared" ref="CB419" si="7242">T419/T436</f>
        <v>3.9510578638796839E-2</v>
      </c>
      <c r="CC419" s="126">
        <f t="shared" ref="CC419" si="7243">U419/U436</f>
        <v>6.3776025874267228E-2</v>
      </c>
      <c r="CD419" s="127">
        <f t="shared" ref="CD419" si="7244">V419/V436</f>
        <v>3.056194544857049E-2</v>
      </c>
      <c r="CE419" s="128">
        <f t="shared" ref="CE419" si="7245">W419/W436</f>
        <v>7.3353885068374036E-2</v>
      </c>
      <c r="CF419" s="125">
        <f t="shared" ref="CF419" si="7246">X419/X436</f>
        <v>4.202862164197841E-2</v>
      </c>
      <c r="CG419" s="126">
        <f t="shared" ref="CG419" si="7247">Y419/Y436</f>
        <v>5.4983570646221246E-2</v>
      </c>
      <c r="CH419" s="127">
        <f t="shared" ref="CH419" si="7248">Z419/Z436</f>
        <v>5.971166763579492E-2</v>
      </c>
      <c r="CI419" s="125">
        <f t="shared" ref="CI419" si="7249">AA419/AA436</f>
        <v>5.0616208141416659E-2</v>
      </c>
      <c r="CJ419" s="131">
        <f t="shared" ref="CJ419" si="7250">AB419/AB436</f>
        <v>5.3434482361328139E-2</v>
      </c>
      <c r="CK419" s="132">
        <f t="shared" ref="CK419" si="7251">AC419/AC436</f>
        <v>5.7532388349934883E-2</v>
      </c>
    </row>
    <row r="420" spans="1:89" ht="14.1" thickTop="1">
      <c r="A420" s="142" t="s">
        <v>27</v>
      </c>
      <c r="B420" s="199">
        <v>3317</v>
      </c>
      <c r="C420" s="193">
        <v>981</v>
      </c>
      <c r="D420" s="194">
        <v>1284</v>
      </c>
      <c r="E420" s="195">
        <v>790</v>
      </c>
      <c r="F420" s="192">
        <v>589</v>
      </c>
      <c r="G420" s="196">
        <v>484</v>
      </c>
      <c r="H420" s="194">
        <v>1356</v>
      </c>
      <c r="I420" s="195">
        <v>1551</v>
      </c>
      <c r="J420" s="192">
        <v>241</v>
      </c>
      <c r="K420" s="196">
        <v>577</v>
      </c>
      <c r="L420" s="194">
        <v>393</v>
      </c>
      <c r="M420" s="192">
        <v>1300</v>
      </c>
      <c r="N420" s="197">
        <v>1112</v>
      </c>
      <c r="O420" s="200">
        <v>1997</v>
      </c>
      <c r="P420" s="192">
        <v>670</v>
      </c>
      <c r="Q420" s="196">
        <v>825</v>
      </c>
      <c r="R420" s="194">
        <v>1169</v>
      </c>
      <c r="S420" s="195">
        <v>1015</v>
      </c>
      <c r="T420" s="192">
        <v>338</v>
      </c>
      <c r="U420" s="196">
        <v>589</v>
      </c>
      <c r="V420" s="194">
        <v>699</v>
      </c>
      <c r="W420" s="201">
        <v>1712</v>
      </c>
      <c r="X420" s="192">
        <v>780</v>
      </c>
      <c r="Y420" s="196">
        <v>725</v>
      </c>
      <c r="Z420" s="194">
        <v>2692</v>
      </c>
      <c r="AA420" s="192">
        <v>2166</v>
      </c>
      <c r="AB420" s="168">
        <f t="shared" si="7143"/>
        <v>14640</v>
      </c>
      <c r="AC420" s="169">
        <f t="shared" si="7060"/>
        <v>14712</v>
      </c>
      <c r="AE420" s="246" t="str">
        <f>$AE$17</f>
        <v>17:00 - 17:59</v>
      </c>
      <c r="AF420" s="247">
        <f t="shared" ref="AF420:AU422" si="7252">SUMIF($A$9:$A$32,$AE420,B$412:B$435)</f>
        <v>2188</v>
      </c>
      <c r="AG420" s="248">
        <f t="shared" si="7252"/>
        <v>3316</v>
      </c>
      <c r="AH420" s="249">
        <f t="shared" si="7252"/>
        <v>1698</v>
      </c>
      <c r="AI420" s="250">
        <f t="shared" si="7252"/>
        <v>1266</v>
      </c>
      <c r="AJ420" s="247">
        <f t="shared" si="7252"/>
        <v>984</v>
      </c>
      <c r="AK420" s="251">
        <f t="shared" si="7252"/>
        <v>394</v>
      </c>
      <c r="AL420" s="249">
        <f t="shared" si="7252"/>
        <v>1913</v>
      </c>
      <c r="AM420" s="250">
        <f t="shared" si="7252"/>
        <v>2966</v>
      </c>
      <c r="AN420" s="247">
        <f t="shared" si="7252"/>
        <v>827</v>
      </c>
      <c r="AO420" s="251">
        <f t="shared" si="7252"/>
        <v>246</v>
      </c>
      <c r="AP420" s="249">
        <f t="shared" si="7252"/>
        <v>1332</v>
      </c>
      <c r="AQ420" s="247">
        <f t="shared" si="7252"/>
        <v>844</v>
      </c>
      <c r="AR420" s="252">
        <f t="shared" si="7252"/>
        <v>2012</v>
      </c>
      <c r="AS420" s="253">
        <f t="shared" si="7252"/>
        <v>1853</v>
      </c>
      <c r="AT420" s="247">
        <f t="shared" si="7252"/>
        <v>1200</v>
      </c>
      <c r="AU420" s="251">
        <f t="shared" si="7252"/>
        <v>1305</v>
      </c>
      <c r="AV420" s="249">
        <f t="shared" ref="AP420:BE422" si="7253">SUMIF($A$9:$A$32,$AE420,R$412:R$435)</f>
        <v>1240</v>
      </c>
      <c r="AW420" s="250">
        <f t="shared" si="7253"/>
        <v>1662</v>
      </c>
      <c r="AX420" s="247">
        <f t="shared" si="7253"/>
        <v>997</v>
      </c>
      <c r="AY420" s="251">
        <f t="shared" si="7253"/>
        <v>377</v>
      </c>
      <c r="AZ420" s="249">
        <f t="shared" si="7253"/>
        <v>2127</v>
      </c>
      <c r="BA420" s="250">
        <f t="shared" si="7253"/>
        <v>1194</v>
      </c>
      <c r="BB420" s="247">
        <f t="shared" si="7253"/>
        <v>2152</v>
      </c>
      <c r="BC420" s="251">
        <f t="shared" si="7253"/>
        <v>622</v>
      </c>
      <c r="BD420" s="20">
        <f t="shared" si="7253"/>
        <v>3722</v>
      </c>
      <c r="BE420" s="254">
        <f t="shared" si="7253"/>
        <v>3463</v>
      </c>
      <c r="BF420" s="255">
        <f>AF420+AH420+AJ420+AL420+AN420+AP420+AR420+AT420+AV420+AX420+AZ420+BB420+BD420</f>
        <v>22392</v>
      </c>
      <c r="BG420" s="256">
        <f>AG420+AI420+AK420+AM420+AO420+AQ420+AS420+AU420+AW420+AY420+BA420+BC420+BE420</f>
        <v>19508</v>
      </c>
      <c r="BI420" s="142" t="s">
        <v>27</v>
      </c>
      <c r="BJ420" s="125">
        <f>B420/B436</f>
        <v>6.1643962905833599E-2</v>
      </c>
      <c r="BK420" s="126">
        <f t="shared" ref="BK420" si="7254">C420/C436</f>
        <v>3.1973143862851182E-2</v>
      </c>
      <c r="BL420" s="127">
        <f t="shared" ref="BL420" si="7255">D420/D436</f>
        <v>6.1335626253940956E-2</v>
      </c>
      <c r="BM420" s="128">
        <f t="shared" ref="BM420" si="7256">E420/E436</f>
        <v>4.7447447447447451E-2</v>
      </c>
      <c r="BN420" s="125">
        <f t="shared" ref="BN420" si="7257">F420/F436</f>
        <v>6.3565724152816749E-2</v>
      </c>
      <c r="BO420" s="126">
        <f t="shared" ref="BO420" si="7258">G420/G436</f>
        <v>6.8838003129000139E-2</v>
      </c>
      <c r="BP420" s="127">
        <f t="shared" ref="BP420" si="7259">H420/H436</f>
        <v>6.0347129506008013E-2</v>
      </c>
      <c r="BQ420" s="128">
        <f t="shared" ref="BQ420" si="7260">I420/I436</f>
        <v>4.5617647058823527E-2</v>
      </c>
      <c r="BR420" s="125">
        <f t="shared" ref="BR420" si="7261">J420/J436</f>
        <v>4.1302485004284489E-2</v>
      </c>
      <c r="BS420" s="126">
        <f t="shared" ref="BS420" si="7262">K420/K436</f>
        <v>7.9410955133498481E-2</v>
      </c>
      <c r="BT420" s="127">
        <f t="shared" ref="BT420" si="7263">L420/L436</f>
        <v>3.7457110179184142E-2</v>
      </c>
      <c r="BU420" s="125">
        <f t="shared" ref="BU420" si="7264">M420/M436</f>
        <v>6.3152781151323778E-2</v>
      </c>
      <c r="BV420" s="129">
        <f t="shared" ref="BV420" si="7265">N420/N436</f>
        <v>4.7323176440548134E-2</v>
      </c>
      <c r="BW420" s="130">
        <f t="shared" ref="BW420" si="7266">O420/O436</f>
        <v>6.0811839580986023E-2</v>
      </c>
      <c r="BX420" s="125">
        <f t="shared" ref="BX420" si="7267">P420/P436</f>
        <v>4.6882653418235255E-2</v>
      </c>
      <c r="BY420" s="126">
        <f t="shared" ref="BY420" si="7268">Q420/Q436</f>
        <v>4.5153521974714027E-2</v>
      </c>
      <c r="BZ420" s="127">
        <f t="shared" ref="BZ420" si="7269">R420/R436</f>
        <v>6.4188447177685043E-2</v>
      </c>
      <c r="CA420" s="128">
        <f t="shared" ref="CA420" si="7270">S420/S436</f>
        <v>4.8791039753881653E-2</v>
      </c>
      <c r="CB420" s="125">
        <f t="shared" ref="CB420" si="7271">T420/T436</f>
        <v>4.3079276064236553E-2</v>
      </c>
      <c r="CC420" s="126">
        <f t="shared" ref="CC420" si="7272">U420/U436</f>
        <v>5.9531028906407921E-2</v>
      </c>
      <c r="CD420" s="127">
        <f t="shared" ref="CD420" si="7273">V420/V436</f>
        <v>3.281536078118398E-2</v>
      </c>
      <c r="CE420" s="128">
        <f t="shared" ref="CE420" si="7274">W420/W436</f>
        <v>6.7662635364793292E-2</v>
      </c>
      <c r="CF420" s="125">
        <f t="shared" ref="CF420" si="7275">X420/X436</f>
        <v>3.9166457444137583E-2</v>
      </c>
      <c r="CG420" s="126">
        <f t="shared" ref="CG420" si="7276">Y420/Y436</f>
        <v>5.2939028842643301E-2</v>
      </c>
      <c r="CH420" s="127">
        <f t="shared" ref="CH420" si="7277">Z420/Z436</f>
        <v>5.3977101838670223E-2</v>
      </c>
      <c r="CI420" s="125">
        <f t="shared" ref="CI420" si="7278">AA420/AA436</f>
        <v>5.3927548860948589E-2</v>
      </c>
      <c r="CJ420" s="131">
        <f t="shared" ref="CJ420" si="7279">AB420/AB436</f>
        <v>5.2710789149642473E-2</v>
      </c>
      <c r="CK420" s="132">
        <f t="shared" ref="CK420" si="7280">AC420/AC436</f>
        <v>5.30768481472529E-2</v>
      </c>
    </row>
    <row r="421" spans="1:89">
      <c r="A421" s="133" t="s">
        <v>28</v>
      </c>
      <c r="B421" s="202">
        <v>3192</v>
      </c>
      <c r="C421" s="186">
        <v>1239</v>
      </c>
      <c r="D421" s="187">
        <v>1307</v>
      </c>
      <c r="E421" s="188">
        <v>721</v>
      </c>
      <c r="F421" s="185">
        <v>553</v>
      </c>
      <c r="G421" s="189">
        <v>366</v>
      </c>
      <c r="H421" s="187">
        <v>1519</v>
      </c>
      <c r="I421" s="188">
        <v>1926</v>
      </c>
      <c r="J421" s="185">
        <v>307</v>
      </c>
      <c r="K421" s="186">
        <v>420</v>
      </c>
      <c r="L421" s="187">
        <v>468</v>
      </c>
      <c r="M421" s="185">
        <v>1620</v>
      </c>
      <c r="N421" s="190">
        <v>1231</v>
      </c>
      <c r="O421" s="203">
        <v>1882</v>
      </c>
      <c r="P421" s="185">
        <v>732</v>
      </c>
      <c r="Q421" s="186">
        <v>868</v>
      </c>
      <c r="R421" s="187">
        <v>1112</v>
      </c>
      <c r="S421" s="188">
        <v>1163</v>
      </c>
      <c r="T421" s="194">
        <v>339</v>
      </c>
      <c r="U421" s="185">
        <v>459</v>
      </c>
      <c r="V421" s="187">
        <v>862</v>
      </c>
      <c r="W421" s="204">
        <v>1596</v>
      </c>
      <c r="X421" s="185">
        <v>804</v>
      </c>
      <c r="Y421" s="189">
        <v>714</v>
      </c>
      <c r="Z421" s="187">
        <v>2788</v>
      </c>
      <c r="AA421" s="185">
        <v>2062</v>
      </c>
      <c r="AB421" s="168">
        <f t="shared" si="7143"/>
        <v>15214</v>
      </c>
      <c r="AC421" s="169">
        <f t="shared" si="7060"/>
        <v>15036</v>
      </c>
      <c r="AE421" s="258" t="str">
        <f>$AE$18</f>
        <v>18:00 - 18:59</v>
      </c>
      <c r="AF421" s="247">
        <f t="shared" si="7252"/>
        <v>2325</v>
      </c>
      <c r="AG421" s="259">
        <f t="shared" si="7252"/>
        <v>4214</v>
      </c>
      <c r="AH421" s="260">
        <f t="shared" si="7252"/>
        <v>1636</v>
      </c>
      <c r="AI421" s="261">
        <f t="shared" si="7252"/>
        <v>1809</v>
      </c>
      <c r="AJ421" s="262">
        <f t="shared" si="7252"/>
        <v>698</v>
      </c>
      <c r="AK421" s="263">
        <f t="shared" si="7252"/>
        <v>520</v>
      </c>
      <c r="AL421" s="260">
        <f t="shared" si="7252"/>
        <v>1895</v>
      </c>
      <c r="AM421" s="261">
        <f t="shared" si="7252"/>
        <v>3208</v>
      </c>
      <c r="AN421" s="262">
        <f t="shared" si="7252"/>
        <v>697</v>
      </c>
      <c r="AO421" s="263">
        <f t="shared" si="7252"/>
        <v>238</v>
      </c>
      <c r="AP421" s="260">
        <f t="shared" si="7253"/>
        <v>1579</v>
      </c>
      <c r="AQ421" s="262">
        <f t="shared" si="7253"/>
        <v>849</v>
      </c>
      <c r="AR421" s="264">
        <f t="shared" si="7253"/>
        <v>2361</v>
      </c>
      <c r="AS421" s="265">
        <f t="shared" si="7253"/>
        <v>1980</v>
      </c>
      <c r="AT421" s="262">
        <f t="shared" si="7253"/>
        <v>1278</v>
      </c>
      <c r="AU421" s="263">
        <f t="shared" si="7253"/>
        <v>1350</v>
      </c>
      <c r="AV421" s="260">
        <f t="shared" si="7253"/>
        <v>1222</v>
      </c>
      <c r="AW421" s="261">
        <f t="shared" si="7253"/>
        <v>1793</v>
      </c>
      <c r="AX421" s="262">
        <f t="shared" si="7253"/>
        <v>1001</v>
      </c>
      <c r="AY421" s="263">
        <f t="shared" si="7253"/>
        <v>297</v>
      </c>
      <c r="AZ421" s="260">
        <f t="shared" si="7253"/>
        <v>2440</v>
      </c>
      <c r="BA421" s="261">
        <f t="shared" si="7253"/>
        <v>1252</v>
      </c>
      <c r="BB421" s="262">
        <f t="shared" si="7253"/>
        <v>2356</v>
      </c>
      <c r="BC421" s="263">
        <f t="shared" si="7253"/>
        <v>803</v>
      </c>
      <c r="BD421" s="260">
        <f t="shared" si="7253"/>
        <v>3507</v>
      </c>
      <c r="BE421" s="262">
        <f t="shared" si="7253"/>
        <v>4231</v>
      </c>
      <c r="BF421" s="266">
        <f>SUM(AF421,AH421,AJ421,AL421,AN421,AP421,AR421,AT421,AV421,AX421,AZ421,BB421,BD421)</f>
        <v>22995</v>
      </c>
      <c r="BG421" s="16">
        <f>SUM(AG421,AI421,AK421,AM421,AO421,AQ421,AS421,AU421,AW421,AY421,BA421,BC421,BE421)</f>
        <v>22544</v>
      </c>
      <c r="BI421" s="133" t="s">
        <v>28</v>
      </c>
      <c r="BJ421" s="125">
        <f>B421/B436</f>
        <v>5.9320931442695457E-2</v>
      </c>
      <c r="BK421" s="126">
        <f t="shared" ref="BK421" si="7281">C421/C436</f>
        <v>4.0381982921582689E-2</v>
      </c>
      <c r="BL421" s="127">
        <f t="shared" ref="BL421" si="7282">D421/D436</f>
        <v>6.2434317378427438E-2</v>
      </c>
      <c r="BM421" s="128">
        <f t="shared" ref="BM421" si="7283">E421/E436</f>
        <v>4.33033033033033E-2</v>
      </c>
      <c r="BN421" s="125">
        <f t="shared" ref="BN421" si="7284">F421/F436</f>
        <v>5.9680552557737965E-2</v>
      </c>
      <c r="BO421" s="126">
        <f t="shared" ref="BO421" si="7285">G421/G436</f>
        <v>5.2055184184326551E-2</v>
      </c>
      <c r="BP421" s="127">
        <f t="shared" ref="BP421" si="7286">H421/H436</f>
        <v>6.7601246105919E-2</v>
      </c>
      <c r="BQ421" s="128">
        <f t="shared" ref="BQ421" si="7287">I421/I436</f>
        <v>5.6647058823529411E-2</v>
      </c>
      <c r="BR421" s="125">
        <f t="shared" ref="BR421" si="7288">J421/J436</f>
        <v>5.2613538988860328E-2</v>
      </c>
      <c r="BS421" s="126">
        <f t="shared" ref="BS421" si="7289">K421/K436</f>
        <v>5.7803468208092484E-2</v>
      </c>
      <c r="BT421" s="127">
        <f t="shared" ref="BT421" si="7290">L421/L436</f>
        <v>4.4605413648494088E-2</v>
      </c>
      <c r="BU421" s="125">
        <f t="shared" ref="BU421" si="7291">M421/M436</f>
        <v>7.8698081127034247E-2</v>
      </c>
      <c r="BV421" s="129">
        <f t="shared" ref="BV421" si="7292">N421/N436</f>
        <v>5.2387437228700318E-2</v>
      </c>
      <c r="BW421" s="130">
        <f t="shared" ref="BW421" si="7293">O421/O436</f>
        <v>5.7309905904564695E-2</v>
      </c>
      <c r="BX421" s="125">
        <f t="shared" ref="BX421" si="7294">P421/P436</f>
        <v>5.1221048212161502E-2</v>
      </c>
      <c r="BY421" s="126">
        <f t="shared" ref="BY421" si="7295">Q421/Q436</f>
        <v>4.7506978271577911E-2</v>
      </c>
      <c r="BZ421" s="127">
        <f t="shared" ref="BZ421" si="7296">R421/R436</f>
        <v>6.1058642653195695E-2</v>
      </c>
      <c r="CA421" s="128">
        <f t="shared" ref="CA421" si="7297">S421/S436</f>
        <v>5.5905398259866367E-2</v>
      </c>
      <c r="CB421" s="125">
        <f t="shared" ref="CB421" si="7298">T421/T436</f>
        <v>4.3206729543716543E-2</v>
      </c>
      <c r="CC421" s="126">
        <f t="shared" ref="CC421" si="7299">U421/U436</f>
        <v>4.6391752577319589E-2</v>
      </c>
      <c r="CD421" s="127">
        <f t="shared" ref="CD421" si="7300">V421/V436</f>
        <v>4.0467583681517302E-2</v>
      </c>
      <c r="CE421" s="128">
        <f t="shared" ref="CE421" si="7301">W421/W436</f>
        <v>6.3078017548019921E-2</v>
      </c>
      <c r="CF421" s="125">
        <f t="shared" ref="CF421" si="7302">X421/X436</f>
        <v>4.0371579211649508E-2</v>
      </c>
      <c r="CG421" s="126">
        <f t="shared" ref="CG421" si="7303">Y421/Y436</f>
        <v>5.2135815991237677E-2</v>
      </c>
      <c r="CH421" s="127">
        <f t="shared" ref="CH421" si="7304">Z421/Z436</f>
        <v>5.5901991057285508E-2</v>
      </c>
      <c r="CI421" s="125">
        <f t="shared" ref="CI421" si="7305">AA421/AA436</f>
        <v>5.1338229802066475E-2</v>
      </c>
      <c r="CJ421" s="131">
        <f t="shared" ref="CJ421" si="7306">AB421/AB436</f>
        <v>5.477745533624731E-2</v>
      </c>
      <c r="CK421" s="132">
        <f t="shared" ref="CK421" si="7307">AC421/AC436</f>
        <v>5.4245751002045581E-2</v>
      </c>
    </row>
    <row r="422" spans="1:89" ht="14.1" thickBot="1">
      <c r="A422" s="142" t="s">
        <v>29</v>
      </c>
      <c r="B422" s="199">
        <v>2594</v>
      </c>
      <c r="C422" s="193">
        <v>1238</v>
      </c>
      <c r="D422" s="194">
        <v>1099</v>
      </c>
      <c r="E422" s="195">
        <v>718</v>
      </c>
      <c r="F422" s="192">
        <v>485</v>
      </c>
      <c r="G422" s="196">
        <v>452</v>
      </c>
      <c r="H422" s="194">
        <v>1515</v>
      </c>
      <c r="I422" s="195">
        <v>1673</v>
      </c>
      <c r="J422" s="192">
        <v>349</v>
      </c>
      <c r="K422" s="193">
        <v>391</v>
      </c>
      <c r="L422" s="194">
        <v>559</v>
      </c>
      <c r="M422" s="192">
        <v>1193</v>
      </c>
      <c r="N422" s="197">
        <v>1311</v>
      </c>
      <c r="O422" s="200">
        <v>1690</v>
      </c>
      <c r="P422" s="192">
        <v>686</v>
      </c>
      <c r="Q422" s="193">
        <v>837</v>
      </c>
      <c r="R422" s="194">
        <v>976</v>
      </c>
      <c r="S422" s="195">
        <v>1022</v>
      </c>
      <c r="T422" s="192">
        <v>351</v>
      </c>
      <c r="U422" s="196">
        <v>498</v>
      </c>
      <c r="V422" s="194">
        <v>801</v>
      </c>
      <c r="W422" s="201">
        <v>1572</v>
      </c>
      <c r="X422" s="192">
        <v>735</v>
      </c>
      <c r="Y422" s="196">
        <v>691</v>
      </c>
      <c r="Z422" s="194">
        <v>2530</v>
      </c>
      <c r="AA422" s="192">
        <v>2254</v>
      </c>
      <c r="AB422" s="168">
        <f t="shared" si="7143"/>
        <v>13991</v>
      </c>
      <c r="AC422" s="169">
        <f t="shared" si="7060"/>
        <v>14229</v>
      </c>
      <c r="AE422" s="246" t="str">
        <f>$AE$19</f>
        <v>-</v>
      </c>
      <c r="AF422" s="247">
        <f t="shared" si="7252"/>
        <v>0</v>
      </c>
      <c r="AG422" s="267">
        <f t="shared" si="7252"/>
        <v>0</v>
      </c>
      <c r="AH422" s="268">
        <f t="shared" si="7252"/>
        <v>0</v>
      </c>
      <c r="AI422" s="269">
        <f t="shared" si="7252"/>
        <v>0</v>
      </c>
      <c r="AJ422" s="270">
        <f t="shared" si="7252"/>
        <v>0</v>
      </c>
      <c r="AK422" s="271">
        <f t="shared" si="7252"/>
        <v>0</v>
      </c>
      <c r="AL422" s="268">
        <f t="shared" si="7252"/>
        <v>0</v>
      </c>
      <c r="AM422" s="269">
        <f t="shared" si="7252"/>
        <v>0</v>
      </c>
      <c r="AN422" s="270">
        <f t="shared" si="7252"/>
        <v>0</v>
      </c>
      <c r="AO422" s="271">
        <f t="shared" si="7252"/>
        <v>0</v>
      </c>
      <c r="AP422" s="268">
        <f t="shared" si="7253"/>
        <v>0</v>
      </c>
      <c r="AQ422" s="270">
        <f t="shared" si="7253"/>
        <v>0</v>
      </c>
      <c r="AR422" s="272">
        <f t="shared" si="7253"/>
        <v>0</v>
      </c>
      <c r="AS422" s="273">
        <f t="shared" si="7253"/>
        <v>0</v>
      </c>
      <c r="AT422" s="270">
        <f t="shared" si="7253"/>
        <v>0</v>
      </c>
      <c r="AU422" s="271">
        <f t="shared" si="7253"/>
        <v>0</v>
      </c>
      <c r="AV422" s="268">
        <f t="shared" si="7253"/>
        <v>0</v>
      </c>
      <c r="AW422" s="269">
        <f t="shared" si="7253"/>
        <v>0</v>
      </c>
      <c r="AX422" s="270">
        <f t="shared" si="7253"/>
        <v>0</v>
      </c>
      <c r="AY422" s="271">
        <f t="shared" si="7253"/>
        <v>0</v>
      </c>
      <c r="AZ422" s="268">
        <f t="shared" si="7253"/>
        <v>0</v>
      </c>
      <c r="BA422" s="269">
        <f t="shared" si="7253"/>
        <v>0</v>
      </c>
      <c r="BB422" s="270">
        <f t="shared" si="7253"/>
        <v>0</v>
      </c>
      <c r="BC422" s="271">
        <f t="shared" si="7253"/>
        <v>0</v>
      </c>
      <c r="BD422" s="268">
        <f t="shared" si="7253"/>
        <v>0</v>
      </c>
      <c r="BE422" s="270">
        <f t="shared" si="7253"/>
        <v>0</v>
      </c>
      <c r="BF422" s="266">
        <f>SUM(AF422,AH422,AJ422,AL422,AN422,AP422,AR422,AT422,AV422,AX422,AZ422,BB422,BD422)</f>
        <v>0</v>
      </c>
      <c r="BG422" s="16">
        <f>SUM(AG422,AI422,AK422,AM422,AO422,AQ422,AS422,AU422,AW422,AY422,BA422,BC422,BE422)</f>
        <v>0</v>
      </c>
      <c r="BI422" s="142" t="s">
        <v>29</v>
      </c>
      <c r="BJ422" s="125">
        <f>B422/B436</f>
        <v>4.820754892304261E-2</v>
      </c>
      <c r="BK422" s="126">
        <f t="shared" ref="BK422" si="7308">C422/C436</f>
        <v>4.0349390522130241E-2</v>
      </c>
      <c r="BL422" s="127">
        <f t="shared" ref="BL422" si="7309">D422/D436</f>
        <v>5.2498328078723608E-2</v>
      </c>
      <c r="BM422" s="128">
        <f t="shared" ref="BM422" si="7310">E422/E436</f>
        <v>4.3123123123123122E-2</v>
      </c>
      <c r="BN422" s="125">
        <f t="shared" ref="BN422" si="7311">F422/F436</f>
        <v>5.2341895100366929E-2</v>
      </c>
      <c r="BO422" s="126">
        <f t="shared" ref="BO422" si="7312">G422/G436</f>
        <v>6.4286730194851371E-2</v>
      </c>
      <c r="BP422" s="127">
        <f t="shared" ref="BP422" si="7313">H422/H436</f>
        <v>6.7423230974632847E-2</v>
      </c>
      <c r="BQ422" s="128">
        <f t="shared" ref="BQ422" si="7314">I422/I436</f>
        <v>4.9205882352941176E-2</v>
      </c>
      <c r="BR422" s="125">
        <f t="shared" ref="BR422" si="7315">J422/J436</f>
        <v>5.9811482433590406E-2</v>
      </c>
      <c r="BS422" s="126">
        <f t="shared" ref="BS422" si="7316">K422/K436</f>
        <v>5.3812276355628956E-2</v>
      </c>
      <c r="BT422" s="127">
        <f t="shared" ref="BT422" si="7317">L422/L436</f>
        <v>5.3278688524590161E-2</v>
      </c>
      <c r="BU422" s="125">
        <f t="shared" ref="BU422" si="7318">M422/M436</f>
        <v>5.795482147194559E-2</v>
      </c>
      <c r="BV422" s="129">
        <f t="shared" ref="BV422" si="7319">N422/N436</f>
        <v>5.5791982296365651E-2</v>
      </c>
      <c r="BW422" s="130">
        <f t="shared" ref="BW422" si="7320">O422/O436</f>
        <v>5.1463199244800389E-2</v>
      </c>
      <c r="BX422" s="125">
        <f t="shared" ref="BX422" si="7321">P422/P436</f>
        <v>4.800223917150654E-2</v>
      </c>
      <c r="BY422" s="126">
        <f t="shared" ref="BY422" si="7322">Q422/Q436</f>
        <v>4.5810300476164412E-2</v>
      </c>
      <c r="BZ422" s="127">
        <f t="shared" ref="BZ422" si="7323">R422/R436</f>
        <v>5.3591038875466727E-2</v>
      </c>
      <c r="CA422" s="128">
        <f t="shared" ref="CA422" si="7324">S422/S436</f>
        <v>4.9127529683218769E-2</v>
      </c>
      <c r="CB422" s="125">
        <f t="shared" ref="CB422" si="7325">T422/T436</f>
        <v>4.4736171297476424E-2</v>
      </c>
      <c r="CC422" s="126">
        <f t="shared" ref="CC422" si="7326">U422/U436</f>
        <v>5.033353547604609E-2</v>
      </c>
      <c r="CD422" s="127">
        <f t="shared" ref="CD422" si="7327">V422/V436</f>
        <v>3.7603868362987652E-2</v>
      </c>
      <c r="CE422" s="128">
        <f t="shared" ref="CE422" si="7328">W422/W436</f>
        <v>6.2129475930756461E-2</v>
      </c>
      <c r="CF422" s="125">
        <f t="shared" ref="CF422" si="7329">X422/X436</f>
        <v>3.6906854130052721E-2</v>
      </c>
      <c r="CG422" s="126">
        <f t="shared" ref="CG422" si="7330">Y422/Y436</f>
        <v>5.0456370938298647E-2</v>
      </c>
      <c r="CH422" s="127">
        <f t="shared" ref="CH422" si="7331">Z422/Z436</f>
        <v>5.0728851282256932E-2</v>
      </c>
      <c r="CI422" s="125">
        <f t="shared" ref="CI422" si="7332">AA422/AA436</f>
        <v>5.6118511141541143E-2</v>
      </c>
      <c r="CJ422" s="131">
        <f t="shared" ref="CJ422" si="7333">AB422/AB436</f>
        <v>5.0374088182557911E-2</v>
      </c>
      <c r="CK422" s="132">
        <f t="shared" ref="CK422" si="7334">AC422/AC436</f>
        <v>5.1334317039645291E-2</v>
      </c>
    </row>
    <row r="423" spans="1:89" ht="15" thickTop="1" thickBot="1">
      <c r="A423" s="133" t="s">
        <v>30</v>
      </c>
      <c r="B423" s="202">
        <v>2101</v>
      </c>
      <c r="C423" s="186">
        <v>1501</v>
      </c>
      <c r="D423" s="187">
        <v>931</v>
      </c>
      <c r="E423" s="188">
        <v>792</v>
      </c>
      <c r="F423" s="185">
        <v>562</v>
      </c>
      <c r="G423" s="189">
        <v>426</v>
      </c>
      <c r="H423" s="187">
        <v>1478</v>
      </c>
      <c r="I423" s="188">
        <v>1862</v>
      </c>
      <c r="J423" s="185">
        <v>416</v>
      </c>
      <c r="K423" s="186">
        <v>361</v>
      </c>
      <c r="L423" s="187">
        <v>577</v>
      </c>
      <c r="M423" s="185">
        <v>1041</v>
      </c>
      <c r="N423" s="190">
        <v>1280</v>
      </c>
      <c r="O423" s="203">
        <v>1742</v>
      </c>
      <c r="P423" s="185">
        <v>741</v>
      </c>
      <c r="Q423" s="186">
        <v>987</v>
      </c>
      <c r="R423" s="187">
        <v>977</v>
      </c>
      <c r="S423" s="188">
        <v>1186</v>
      </c>
      <c r="T423" s="185">
        <v>435</v>
      </c>
      <c r="U423" s="189">
        <v>447</v>
      </c>
      <c r="V423" s="187">
        <v>1149</v>
      </c>
      <c r="W423" s="204">
        <v>1398</v>
      </c>
      <c r="X423" s="185">
        <v>1027</v>
      </c>
      <c r="Y423" s="189">
        <v>559</v>
      </c>
      <c r="Z423" s="187">
        <v>2677</v>
      </c>
      <c r="AA423" s="185">
        <v>2294</v>
      </c>
      <c r="AB423" s="168">
        <f t="shared" si="7143"/>
        <v>14351</v>
      </c>
      <c r="AC423" s="169">
        <f t="shared" si="7060"/>
        <v>14596</v>
      </c>
      <c r="AE423" s="295" t="s">
        <v>42</v>
      </c>
      <c r="AF423" s="12">
        <f t="shared" ref="AF423:BG423" si="7335">SUM(AF420:AF422)</f>
        <v>4513</v>
      </c>
      <c r="AG423" s="1">
        <f t="shared" si="7335"/>
        <v>7530</v>
      </c>
      <c r="AH423" s="12">
        <f t="shared" si="7335"/>
        <v>3334</v>
      </c>
      <c r="AI423" s="1">
        <f t="shared" si="7335"/>
        <v>3075</v>
      </c>
      <c r="AJ423" s="12">
        <f t="shared" si="7335"/>
        <v>1682</v>
      </c>
      <c r="AK423" s="1">
        <f t="shared" si="7335"/>
        <v>914</v>
      </c>
      <c r="AL423" s="12">
        <f t="shared" si="7335"/>
        <v>3808</v>
      </c>
      <c r="AM423" s="1">
        <f t="shared" si="7335"/>
        <v>6174</v>
      </c>
      <c r="AN423" s="12">
        <f t="shared" si="7335"/>
        <v>1524</v>
      </c>
      <c r="AO423" s="1">
        <f t="shared" si="7335"/>
        <v>484</v>
      </c>
      <c r="AP423" s="12">
        <f t="shared" si="7335"/>
        <v>2911</v>
      </c>
      <c r="AQ423" s="1">
        <f t="shared" si="7335"/>
        <v>1693</v>
      </c>
      <c r="AR423" s="12">
        <f t="shared" si="7335"/>
        <v>4373</v>
      </c>
      <c r="AS423" s="1">
        <f t="shared" si="7335"/>
        <v>3833</v>
      </c>
      <c r="AT423" s="12">
        <f t="shared" si="7335"/>
        <v>2478</v>
      </c>
      <c r="AU423" s="1">
        <f t="shared" si="7335"/>
        <v>2655</v>
      </c>
      <c r="AV423" s="12">
        <f t="shared" si="7335"/>
        <v>2462</v>
      </c>
      <c r="AW423" s="1">
        <f t="shared" si="7335"/>
        <v>3455</v>
      </c>
      <c r="AX423" s="12">
        <f t="shared" si="7335"/>
        <v>1998</v>
      </c>
      <c r="AY423" s="1">
        <f t="shared" si="7335"/>
        <v>674</v>
      </c>
      <c r="AZ423" s="12">
        <f t="shared" si="7335"/>
        <v>4567</v>
      </c>
      <c r="BA423" s="1">
        <f t="shared" si="7335"/>
        <v>2446</v>
      </c>
      <c r="BB423" s="12">
        <f t="shared" si="7335"/>
        <v>4508</v>
      </c>
      <c r="BC423" s="1">
        <f t="shared" si="7335"/>
        <v>1425</v>
      </c>
      <c r="BD423" s="12">
        <f t="shared" si="7335"/>
        <v>7229</v>
      </c>
      <c r="BE423" s="1">
        <f t="shared" si="7335"/>
        <v>7694</v>
      </c>
      <c r="BF423" s="51">
        <f t="shared" si="7335"/>
        <v>45387</v>
      </c>
      <c r="BG423" s="47">
        <f t="shared" si="7335"/>
        <v>42052</v>
      </c>
      <c r="BI423" s="133" t="s">
        <v>30</v>
      </c>
      <c r="BJ423" s="125">
        <f>B423/B436</f>
        <v>3.9045512832425799E-2</v>
      </c>
      <c r="BK423" s="126">
        <f t="shared" ref="BK423" si="7336">C423/C436</f>
        <v>4.8921191578123982E-2</v>
      </c>
      <c r="BL423" s="127">
        <f t="shared" ref="BL423" si="7337">D423/D436</f>
        <v>4.4473105952039745E-2</v>
      </c>
      <c r="BM423" s="128">
        <f t="shared" ref="BM423" si="7338">E423/E436</f>
        <v>4.7567567567567567E-2</v>
      </c>
      <c r="BN423" s="125">
        <f t="shared" ref="BN423" si="7339">F423/F436</f>
        <v>6.0651845456507661E-2</v>
      </c>
      <c r="BO423" s="126">
        <f t="shared" ref="BO423" si="7340">G423/G436</f>
        <v>6.0588820935855499E-2</v>
      </c>
      <c r="BP423" s="127">
        <f t="shared" ref="BP423" si="7341">H423/H436</f>
        <v>6.5776591010235877E-2</v>
      </c>
      <c r="BQ423" s="128">
        <f t="shared" ref="BQ423" si="7342">I423/I436</f>
        <v>5.4764705882352945E-2</v>
      </c>
      <c r="BR423" s="125">
        <f t="shared" ref="BR423" si="7343">J423/J436</f>
        <v>7.129391602399314E-2</v>
      </c>
      <c r="BS423" s="126">
        <f t="shared" ref="BS423" si="7344">K423/K436</f>
        <v>4.9683457197908065E-2</v>
      </c>
      <c r="BT423" s="127">
        <f t="shared" ref="BT423" si="7345">L423/L436</f>
        <v>5.4994281357224555E-2</v>
      </c>
      <c r="BU423" s="125">
        <f t="shared" ref="BU423" si="7346">M423/M436</f>
        <v>5.0570803983483119E-2</v>
      </c>
      <c r="BV423" s="129">
        <f t="shared" ref="BV423" si="7347">N423/N436</f>
        <v>5.447272108264533E-2</v>
      </c>
      <c r="BW423" s="130">
        <f t="shared" ref="BW423" si="7348">O423/O436</f>
        <v>5.3046682298486553E-2</v>
      </c>
      <c r="BX423" s="125">
        <f t="shared" ref="BX423" si="7349">P423/P436</f>
        <v>5.1850815198376601E-2</v>
      </c>
      <c r="BY423" s="126">
        <f t="shared" ref="BY423" si="7350">Q423/Q436</f>
        <v>5.4020031744294233E-2</v>
      </c>
      <c r="BZ423" s="127">
        <f t="shared" ref="BZ423" si="7351">R423/R436</f>
        <v>5.3645947726773557E-2</v>
      </c>
      <c r="CA423" s="128">
        <f t="shared" ref="CA423" si="7352">S423/S436</f>
        <v>5.7011008027688312E-2</v>
      </c>
      <c r="CB423" s="125">
        <f t="shared" ref="CB423" si="7353">T423/T436</f>
        <v>5.5442263573795565E-2</v>
      </c>
      <c r="CC423" s="126">
        <f t="shared" ref="CC423" si="7354">U423/U436</f>
        <v>4.5178896300788356E-2</v>
      </c>
      <c r="CD423" s="127">
        <f t="shared" ref="CD423" si="7355">V423/V436</f>
        <v>5.3941129524435472E-2</v>
      </c>
      <c r="CE423" s="128">
        <f t="shared" ref="CE423" si="7356">W423/W436</f>
        <v>5.5252549205596392E-2</v>
      </c>
      <c r="CF423" s="125">
        <f t="shared" ref="CF423" si="7357">X423/X436</f>
        <v>5.156916896811449E-2</v>
      </c>
      <c r="CG423" s="126">
        <f t="shared" ref="CG423" si="7358">Y423/Y436</f>
        <v>4.0817816721431179E-2</v>
      </c>
      <c r="CH423" s="127">
        <f t="shared" ref="CH423" si="7359">Z423/Z436</f>
        <v>5.3676337898261588E-2</v>
      </c>
      <c r="CI423" s="125">
        <f t="shared" ref="CI423" si="7360">AA423/AA436</f>
        <v>5.711440308726503E-2</v>
      </c>
      <c r="CJ423" s="131">
        <f t="shared" ref="CJ423" si="7361">AB423/AB436</f>
        <v>5.1670255128860594E-2</v>
      </c>
      <c r="CK423" s="132">
        <f t="shared" ref="CK423" si="7362">AC423/AC436</f>
        <v>5.2658352063438232E-2</v>
      </c>
    </row>
    <row r="424" spans="1:89" ht="14.1" thickTop="1">
      <c r="A424" s="142" t="s">
        <v>31</v>
      </c>
      <c r="B424" s="199">
        <v>1821</v>
      </c>
      <c r="C424" s="193">
        <v>1826</v>
      </c>
      <c r="D424" s="194">
        <v>973</v>
      </c>
      <c r="E424" s="195">
        <v>987</v>
      </c>
      <c r="F424" s="192">
        <v>565</v>
      </c>
      <c r="G424" s="196">
        <v>403</v>
      </c>
      <c r="H424" s="194">
        <v>1597</v>
      </c>
      <c r="I424" s="195">
        <v>2102</v>
      </c>
      <c r="J424" s="192">
        <v>354</v>
      </c>
      <c r="K424" s="193">
        <v>251</v>
      </c>
      <c r="L424" s="194">
        <v>732</v>
      </c>
      <c r="M424" s="192">
        <v>997</v>
      </c>
      <c r="N424" s="197">
        <v>1479</v>
      </c>
      <c r="O424" s="200">
        <v>1599</v>
      </c>
      <c r="P424" s="192">
        <v>803</v>
      </c>
      <c r="Q424" s="193">
        <v>939</v>
      </c>
      <c r="R424" s="194">
        <v>1046</v>
      </c>
      <c r="S424" s="195">
        <v>1232</v>
      </c>
      <c r="T424" s="192">
        <v>579</v>
      </c>
      <c r="U424" s="196">
        <v>293</v>
      </c>
      <c r="V424" s="194">
        <v>1677</v>
      </c>
      <c r="W424" s="201">
        <v>1008</v>
      </c>
      <c r="X424" s="192">
        <v>1202</v>
      </c>
      <c r="Y424" s="196">
        <v>503</v>
      </c>
      <c r="Z424" s="194">
        <v>2734</v>
      </c>
      <c r="AA424" s="192">
        <v>2503</v>
      </c>
      <c r="AB424" s="168">
        <f t="shared" si="7143"/>
        <v>15562</v>
      </c>
      <c r="AC424" s="169">
        <f t="shared" si="7060"/>
        <v>14643</v>
      </c>
      <c r="BI424" s="142" t="s">
        <v>31</v>
      </c>
      <c r="BJ424" s="125">
        <f>B424/B436</f>
        <v>3.3841922354996376E-2</v>
      </c>
      <c r="BK424" s="126">
        <f t="shared" ref="BK424" si="7363">C424/C436</f>
        <v>5.9513721400169479E-2</v>
      </c>
      <c r="BL424" s="127">
        <f t="shared" ref="BL424" si="7364">D424/D436</f>
        <v>4.6479411483710709E-2</v>
      </c>
      <c r="BM424" s="128">
        <f t="shared" ref="BM424" si="7365">E424/E436</f>
        <v>5.9279279279279277E-2</v>
      </c>
      <c r="BN424" s="125">
        <f t="shared" ref="BN424" si="7366">F424/F436</f>
        <v>6.097560975609756E-2</v>
      </c>
      <c r="BO424" s="126">
        <f t="shared" ref="BO424" si="7367">G424/G436</f>
        <v>5.731759351443607E-2</v>
      </c>
      <c r="BP424" s="127">
        <f t="shared" ref="BP424" si="7368">H424/H436</f>
        <v>7.1072541165999106E-2</v>
      </c>
      <c r="BQ424" s="128">
        <f t="shared" ref="BQ424" si="7369">I424/I436</f>
        <v>6.1823529411764708E-2</v>
      </c>
      <c r="BR424" s="125">
        <f t="shared" ref="BR424" si="7370">J424/J436</f>
        <v>6.0668380462724936E-2</v>
      </c>
      <c r="BS424" s="126">
        <f t="shared" ref="BS424" si="7371">K424/K436</f>
        <v>3.4544453619598126E-2</v>
      </c>
      <c r="BT424" s="127">
        <f t="shared" ref="BT424" si="7372">L424/L436</f>
        <v>6.9767441860465115E-2</v>
      </c>
      <c r="BU424" s="125">
        <f t="shared" ref="BU424" si="7373">M424/M436</f>
        <v>4.8433325236822929E-2</v>
      </c>
      <c r="BV424" s="129">
        <f t="shared" ref="BV424" si="7374">N424/N436</f>
        <v>6.2941526938462847E-2</v>
      </c>
      <c r="BW424" s="130">
        <f t="shared" ref="BW424" si="7375">O424/O436</f>
        <v>4.8692103900849597E-2</v>
      </c>
      <c r="BX424" s="125">
        <f t="shared" ref="BX424" si="7376">P424/P436</f>
        <v>5.6189209992302848E-2</v>
      </c>
      <c r="BY424" s="126">
        <f t="shared" ref="BY424" si="7377">Q424/Q436</f>
        <v>5.1392917738492694E-2</v>
      </c>
      <c r="BZ424" s="127">
        <f t="shared" ref="BZ424" si="7378">R424/R436</f>
        <v>5.7434658466944871E-2</v>
      </c>
      <c r="CA424" s="128">
        <f t="shared" ref="CA424" si="7379">S424/S436</f>
        <v>5.922222756333221E-2</v>
      </c>
      <c r="CB424" s="125">
        <f t="shared" ref="CB424" si="7380">T424/T436</f>
        <v>7.3795564618914095E-2</v>
      </c>
      <c r="CC424" s="126">
        <f t="shared" ref="CC424" si="7381">U424/U436</f>
        <v>2.9613907418637557E-2</v>
      </c>
      <c r="CD424" s="127">
        <f t="shared" ref="CD424" si="7382">V424/V436</f>
        <v>7.8728698183183884E-2</v>
      </c>
      <c r="CE424" s="128">
        <f t="shared" ref="CE424" si="7383">W424/W436</f>
        <v>3.9838747925065213E-2</v>
      </c>
      <c r="CF424" s="125">
        <f t="shared" ref="CF424" si="7384">X424/X436</f>
        <v>6.0356515189555614E-2</v>
      </c>
      <c r="CG424" s="126">
        <f t="shared" ref="CG424" si="7385">Y424/Y436</f>
        <v>3.6728733114275283E-2</v>
      </c>
      <c r="CH424" s="127">
        <f t="shared" ref="CH424" si="7386">Z424/Z436</f>
        <v>5.4819240871814411E-2</v>
      </c>
      <c r="CI424" s="125">
        <f t="shared" ref="CI424" si="7387">AA424/AA436</f>
        <v>6.231793850367235E-2</v>
      </c>
      <c r="CJ424" s="131">
        <f t="shared" ref="CJ424" si="7388">AB424/AB436</f>
        <v>5.6030416717673233E-2</v>
      </c>
      <c r="CK424" s="132">
        <f t="shared" ref="CK424" si="7389">AC424/AC436</f>
        <v>5.2827915131880385E-2</v>
      </c>
    </row>
    <row r="425" spans="1:89">
      <c r="A425" s="133" t="s">
        <v>32</v>
      </c>
      <c r="B425" s="202">
        <v>1815</v>
      </c>
      <c r="C425" s="186">
        <v>2357</v>
      </c>
      <c r="D425" s="187">
        <v>1334</v>
      </c>
      <c r="E425" s="188">
        <v>843</v>
      </c>
      <c r="F425" s="185">
        <v>817</v>
      </c>
      <c r="G425" s="189">
        <v>362</v>
      </c>
      <c r="H425" s="187">
        <v>1523</v>
      </c>
      <c r="I425" s="188">
        <v>2788</v>
      </c>
      <c r="J425" s="185">
        <v>430</v>
      </c>
      <c r="K425" s="186">
        <v>251</v>
      </c>
      <c r="L425" s="187">
        <v>855</v>
      </c>
      <c r="M425" s="185">
        <v>838</v>
      </c>
      <c r="N425" s="190">
        <v>1707</v>
      </c>
      <c r="O425" s="203">
        <v>1626</v>
      </c>
      <c r="P425" s="185">
        <v>933</v>
      </c>
      <c r="Q425" s="186">
        <v>927</v>
      </c>
      <c r="R425" s="187">
        <v>1111</v>
      </c>
      <c r="S425" s="188">
        <v>1565</v>
      </c>
      <c r="T425" s="185">
        <v>725</v>
      </c>
      <c r="U425" s="189">
        <v>246</v>
      </c>
      <c r="V425" s="187">
        <v>1853</v>
      </c>
      <c r="W425" s="204">
        <v>1113</v>
      </c>
      <c r="X425" s="185">
        <v>1703</v>
      </c>
      <c r="Y425" s="189">
        <v>548</v>
      </c>
      <c r="Z425" s="187">
        <v>3433</v>
      </c>
      <c r="AA425" s="185">
        <v>2563</v>
      </c>
      <c r="AB425" s="168">
        <f t="shared" si="7143"/>
        <v>18239</v>
      </c>
      <c r="AC425" s="169">
        <f t="shared" si="7060"/>
        <v>16027</v>
      </c>
      <c r="BI425" s="133" t="s">
        <v>32</v>
      </c>
      <c r="BJ425" s="125">
        <f>B425/B436</f>
        <v>3.3730416844765743E-2</v>
      </c>
      <c r="BK425" s="126">
        <f t="shared" ref="BK425" si="7390">C425/C436</f>
        <v>7.6820285509419203E-2</v>
      </c>
      <c r="BL425" s="127">
        <f t="shared" ref="BL425" si="7391">D425/D436</f>
        <v>6.3724085220215915E-2</v>
      </c>
      <c r="BM425" s="128">
        <f t="shared" ref="BM425" si="7392">E425/E436</f>
        <v>5.0630630630630634E-2</v>
      </c>
      <c r="BN425" s="125">
        <f t="shared" ref="BN425" si="7393">F425/F436</f>
        <v>8.8171810921649038E-2</v>
      </c>
      <c r="BO425" s="126">
        <f t="shared" ref="BO425" si="7394">G425/G436</f>
        <v>5.1486275067557957E-2</v>
      </c>
      <c r="BP425" s="127">
        <f t="shared" ref="BP425" si="7395">H425/H436</f>
        <v>6.7779261237205166E-2</v>
      </c>
      <c r="BQ425" s="128">
        <f t="shared" ref="BQ425" si="7396">I425/I436</f>
        <v>8.2000000000000003E-2</v>
      </c>
      <c r="BR425" s="125">
        <f t="shared" ref="BR425" si="7397">J425/J436</f>
        <v>7.3693230505569834E-2</v>
      </c>
      <c r="BS425" s="126">
        <f t="shared" ref="BS425" si="7398">K425/K436</f>
        <v>3.4544453619598126E-2</v>
      </c>
      <c r="BT425" s="127">
        <f t="shared" ref="BT425" si="7399">L425/L436</f>
        <v>8.1490659550133432E-2</v>
      </c>
      <c r="BU425" s="125">
        <f t="shared" ref="BU425" si="7400">M425/M436</f>
        <v>4.0709254311391788E-2</v>
      </c>
      <c r="BV425" s="129">
        <f t="shared" ref="BV425" si="7401">N425/N436</f>
        <v>7.2644480381309051E-2</v>
      </c>
      <c r="BW425" s="130">
        <f t="shared" ref="BW425" si="7402">O425/O436</f>
        <v>4.9514297024878952E-2</v>
      </c>
      <c r="BX425" s="125">
        <f t="shared" ref="BX425" si="7403">P425/P436</f>
        <v>6.5285844237632076E-2</v>
      </c>
      <c r="BY425" s="126">
        <f t="shared" ref="BY425" si="7404">Q425/Q436</f>
        <v>5.0736139237042309E-2</v>
      </c>
      <c r="BZ425" s="127">
        <f t="shared" ref="BZ425" si="7405">R425/R436</f>
        <v>6.1003733801888865E-2</v>
      </c>
      <c r="CA425" s="128">
        <f t="shared" ref="CA425" si="7406">S425/S436</f>
        <v>7.5229534201797815E-2</v>
      </c>
      <c r="CB425" s="125">
        <f t="shared" ref="CB425" si="7407">T425/T436</f>
        <v>9.2403772622992611E-2</v>
      </c>
      <c r="CC425" s="126">
        <f t="shared" ref="CC425" si="7408">U425/U436</f>
        <v>2.4863553668890235E-2</v>
      </c>
      <c r="CD425" s="127">
        <f t="shared" ref="CD425" si="7409">V425/V436</f>
        <v>8.6991221069433355E-2</v>
      </c>
      <c r="CE425" s="128">
        <f t="shared" ref="CE425" si="7410">W425/W436</f>
        <v>4.3988617500592839E-2</v>
      </c>
      <c r="CF425" s="125">
        <f t="shared" ref="CF425" si="7411">X425/X436</f>
        <v>8.5513432086367067E-2</v>
      </c>
      <c r="CG425" s="126">
        <f t="shared" ref="CG425" si="7412">Y425/Y436</f>
        <v>4.0014603870025554E-2</v>
      </c>
      <c r="CH425" s="127">
        <f t="shared" ref="CH425" si="7413">Z425/Z436</f>
        <v>6.8834840494856941E-2</v>
      </c>
      <c r="CI425" s="125">
        <f t="shared" ref="CI425" si="7414">AA425/AA436</f>
        <v>6.3811776422258187E-2</v>
      </c>
      <c r="CJ425" s="131">
        <f t="shared" ref="CJ425" si="7415">AB425/AB436</f>
        <v>6.5668858148929588E-2</v>
      </c>
      <c r="CK425" s="132">
        <f t="shared" ref="CK425" si="7416">AC425/AC436</f>
        <v>5.7821006338772581E-2</v>
      </c>
    </row>
    <row r="426" spans="1:89">
      <c r="A426" s="142" t="s">
        <v>33</v>
      </c>
      <c r="B426" s="199">
        <v>2188</v>
      </c>
      <c r="C426" s="193">
        <v>3316</v>
      </c>
      <c r="D426" s="194">
        <v>1698</v>
      </c>
      <c r="E426" s="195">
        <v>1266</v>
      </c>
      <c r="F426" s="192">
        <v>984</v>
      </c>
      <c r="G426" s="196">
        <v>394</v>
      </c>
      <c r="H426" s="194">
        <v>1913</v>
      </c>
      <c r="I426" s="195">
        <v>2966</v>
      </c>
      <c r="J426" s="192">
        <v>827</v>
      </c>
      <c r="K426" s="193">
        <v>246</v>
      </c>
      <c r="L426" s="194">
        <v>1332</v>
      </c>
      <c r="M426" s="192">
        <v>844</v>
      </c>
      <c r="N426" s="197">
        <v>2012</v>
      </c>
      <c r="O426" s="200">
        <v>1853</v>
      </c>
      <c r="P426" s="192">
        <v>1200</v>
      </c>
      <c r="Q426" s="193">
        <v>1305</v>
      </c>
      <c r="R426" s="194">
        <v>1240</v>
      </c>
      <c r="S426" s="195">
        <v>1662</v>
      </c>
      <c r="T426" s="192">
        <v>997</v>
      </c>
      <c r="U426" s="196">
        <v>377</v>
      </c>
      <c r="V426" s="194">
        <v>2127</v>
      </c>
      <c r="W426" s="201">
        <v>1194</v>
      </c>
      <c r="X426" s="192">
        <v>2152</v>
      </c>
      <c r="Y426" s="196">
        <v>622</v>
      </c>
      <c r="Z426" s="194">
        <v>3722</v>
      </c>
      <c r="AA426" s="192">
        <v>3463</v>
      </c>
      <c r="AB426" s="168">
        <f t="shared" si="7143"/>
        <v>22392</v>
      </c>
      <c r="AC426" s="169">
        <f t="shared" si="7060"/>
        <v>19508</v>
      </c>
      <c r="BI426" s="142" t="s">
        <v>33</v>
      </c>
      <c r="BJ426" s="125">
        <f>B426/B436</f>
        <v>4.0662342730769949E-2</v>
      </c>
      <c r="BK426" s="126">
        <f t="shared" ref="BK426" si="7417">C426/C436</f>
        <v>0.10807639658431653</v>
      </c>
      <c r="BL426" s="127">
        <f t="shared" ref="BL426" si="7418">D426/D436</f>
        <v>8.1112066494697627E-2</v>
      </c>
      <c r="BM426" s="128">
        <f t="shared" ref="BM426" si="7419">E426/E436</f>
        <v>7.6036036036036037E-2</v>
      </c>
      <c r="BN426" s="125">
        <f t="shared" ref="BN426" si="7420">F426/F436</f>
        <v>0.10619469026548672</v>
      </c>
      <c r="BO426" s="126">
        <f t="shared" ref="BO426" si="7421">G426/G436</f>
        <v>5.6037548001706725E-2</v>
      </c>
      <c r="BP426" s="127">
        <f t="shared" ref="BP426" si="7422">H426/H436</f>
        <v>8.51357365376057E-2</v>
      </c>
      <c r="BQ426" s="128">
        <f t="shared" ref="BQ426" si="7423">I426/I436</f>
        <v>8.7235294117647064E-2</v>
      </c>
      <c r="BR426" s="125">
        <f t="shared" ref="BR426" si="7424">J426/J436</f>
        <v>0.14173093401885176</v>
      </c>
      <c r="BS426" s="126">
        <f t="shared" ref="BS426" si="7425">K426/K436</f>
        <v>3.3856317093311314E-2</v>
      </c>
      <c r="BT426" s="127">
        <f t="shared" ref="BT426" si="7426">L426/L436</f>
        <v>0.12695386961494473</v>
      </c>
      <c r="BU426" s="125">
        <f t="shared" ref="BU426" si="7427">M426/M436</f>
        <v>4.1000728685936363E-2</v>
      </c>
      <c r="BV426" s="129">
        <f t="shared" ref="BV426" si="7428">N426/N436</f>
        <v>8.5624308451783135E-2</v>
      </c>
      <c r="BW426" s="130">
        <f t="shared" ref="BW426" si="7429">O426/O436</f>
        <v>5.6426809586162793E-2</v>
      </c>
      <c r="BX426" s="125">
        <f t="shared" ref="BX426" si="7430">P426/P436</f>
        <v>8.3968931495346719E-2</v>
      </c>
      <c r="BY426" s="126">
        <f t="shared" ref="BY426" si="7431">Q426/Q436</f>
        <v>7.1424662032729458E-2</v>
      </c>
      <c r="BZ426" s="127">
        <f t="shared" ref="BZ426" si="7432">R426/R436</f>
        <v>6.8086975620470017E-2</v>
      </c>
      <c r="CA426" s="128">
        <f t="shared" ref="CA426" si="7433">S426/S436</f>
        <v>7.9892323222612124E-2</v>
      </c>
      <c r="CB426" s="125">
        <f t="shared" ref="CB426" si="7434">T426/T436</f>
        <v>0.12707111904154983</v>
      </c>
      <c r="CC426" s="126">
        <f t="shared" ref="CC426" si="7435">U426/U436</f>
        <v>3.8103901354356179E-2</v>
      </c>
      <c r="CD426" s="127">
        <f t="shared" ref="CD426" si="7436">V426/V436</f>
        <v>9.9854466926435376E-2</v>
      </c>
      <c r="CE426" s="128">
        <f t="shared" ref="CE426" si="7437">W426/W436</f>
        <v>4.7189945458857005E-2</v>
      </c>
      <c r="CF426" s="125">
        <f t="shared" ref="CF426" si="7438">X426/X436</f>
        <v>0.108059251820236</v>
      </c>
      <c r="CG426" s="126">
        <f t="shared" ref="CG426" si="7439">Y426/Y436</f>
        <v>4.5418035779481565E-2</v>
      </c>
      <c r="CH426" s="127">
        <f t="shared" ref="CH426" si="7440">Z426/Z436</f>
        <v>7.4629559080063357E-2</v>
      </c>
      <c r="CI426" s="125">
        <f t="shared" ref="CI426" si="7441">AA426/AA436</f>
        <v>8.6219345201045683E-2</v>
      </c>
      <c r="CJ426" s="131">
        <f t="shared" ref="CJ426" si="7442">AB426/AB436</f>
        <v>8.0621584060026938E-2</v>
      </c>
      <c r="CK426" s="132">
        <f t="shared" ref="CK426" si="7443">AC426/AC436</f>
        <v>7.0379496578072964E-2</v>
      </c>
    </row>
    <row r="427" spans="1:89">
      <c r="A427" s="133" t="s">
        <v>34</v>
      </c>
      <c r="B427" s="202">
        <v>2325</v>
      </c>
      <c r="C427" s="186">
        <v>4214</v>
      </c>
      <c r="D427" s="187">
        <v>1636</v>
      </c>
      <c r="E427" s="188">
        <v>1809</v>
      </c>
      <c r="F427" s="185">
        <v>698</v>
      </c>
      <c r="G427" s="189">
        <v>520</v>
      </c>
      <c r="H427" s="187">
        <v>1895</v>
      </c>
      <c r="I427" s="188">
        <v>3208</v>
      </c>
      <c r="J427" s="185">
        <v>697</v>
      </c>
      <c r="K427" s="186">
        <v>238</v>
      </c>
      <c r="L427" s="187">
        <v>1579</v>
      </c>
      <c r="M427" s="185">
        <v>849</v>
      </c>
      <c r="N427" s="190">
        <v>2361</v>
      </c>
      <c r="O427" s="203">
        <v>1980</v>
      </c>
      <c r="P427" s="185">
        <v>1278</v>
      </c>
      <c r="Q427" s="186">
        <v>1350</v>
      </c>
      <c r="R427" s="187">
        <v>1222</v>
      </c>
      <c r="S427" s="188">
        <v>1793</v>
      </c>
      <c r="T427" s="185">
        <v>1001</v>
      </c>
      <c r="U427" s="189">
        <v>297</v>
      </c>
      <c r="V427" s="187">
        <v>2440</v>
      </c>
      <c r="W427" s="204">
        <v>1252</v>
      </c>
      <c r="X427" s="185">
        <v>2356</v>
      </c>
      <c r="Y427" s="189">
        <v>803</v>
      </c>
      <c r="Z427" s="187">
        <v>3507</v>
      </c>
      <c r="AA427" s="185">
        <v>4231</v>
      </c>
      <c r="AB427" s="168">
        <f t="shared" si="7143"/>
        <v>22995</v>
      </c>
      <c r="AC427" s="169">
        <f t="shared" si="7060"/>
        <v>22544</v>
      </c>
      <c r="BI427" s="133" t="s">
        <v>34</v>
      </c>
      <c r="BJ427" s="125">
        <f>B427/B436</f>
        <v>4.3208385214369344E-2</v>
      </c>
      <c r="BK427" s="126">
        <f t="shared" ref="BK427" si="7444">C427/C436</f>
        <v>0.13734437129261456</v>
      </c>
      <c r="BL427" s="127">
        <f t="shared" ref="BL427" si="7445">D427/D436</f>
        <v>7.8150377376516672E-2</v>
      </c>
      <c r="BM427" s="128">
        <f t="shared" ref="BM427" si="7446">E427/E436</f>
        <v>0.10864864864864865</v>
      </c>
      <c r="BN427" s="125">
        <f t="shared" ref="BN427" si="7447">F427/F436</f>
        <v>7.5329160371249732E-2</v>
      </c>
      <c r="BO427" s="126">
        <f t="shared" ref="BO427" si="7448">G427/G436</f>
        <v>7.3958185179917507E-2</v>
      </c>
      <c r="BP427" s="127">
        <f t="shared" ref="BP427" si="7449">H427/H436</f>
        <v>8.4334668446817973E-2</v>
      </c>
      <c r="BQ427" s="128">
        <f t="shared" ref="BQ427" si="7450">I427/I436</f>
        <v>9.4352941176470584E-2</v>
      </c>
      <c r="BR427" s="125">
        <f t="shared" ref="BR427" si="7451">J427/J436</f>
        <v>0.1194515852613539</v>
      </c>
      <c r="BS427" s="126">
        <f t="shared" ref="BS427" si="7452">K427/K436</f>
        <v>3.2755298651252408E-2</v>
      </c>
      <c r="BT427" s="127">
        <f t="shared" ref="BT427" si="7453">L427/L436</f>
        <v>0.15049561570720549</v>
      </c>
      <c r="BU427" s="125">
        <f t="shared" ref="BU427" si="7454">M427/M436</f>
        <v>4.1243623998056839E-2</v>
      </c>
      <c r="BV427" s="129">
        <f t="shared" ref="BV427" si="7455">N427/N436</f>
        <v>0.10047663630947315</v>
      </c>
      <c r="BW427" s="130">
        <f t="shared" ref="BW427" si="7456">O427/O436</f>
        <v>6.0294162428819395E-2</v>
      </c>
      <c r="BX427" s="125">
        <f t="shared" ref="BX427" si="7457">P427/P436</f>
        <v>8.9426912042544257E-2</v>
      </c>
      <c r="BY427" s="126">
        <f t="shared" ref="BY427" si="7458">Q427/Q436</f>
        <v>7.388758141316841E-2</v>
      </c>
      <c r="BZ427" s="127">
        <f t="shared" ref="BZ427" si="7459">R427/R436</f>
        <v>6.7098616296947064E-2</v>
      </c>
      <c r="CA427" s="128">
        <f t="shared" ref="CA427" si="7460">S427/S436</f>
        <v>8.6189491900206708E-2</v>
      </c>
      <c r="CB427" s="125">
        <f t="shared" ref="CB427" si="7461">T427/T436</f>
        <v>0.12758093295946979</v>
      </c>
      <c r="CC427" s="126">
        <f t="shared" ref="CC427" si="7462">U427/U436</f>
        <v>3.0018192844147969E-2</v>
      </c>
      <c r="CD427" s="127">
        <f t="shared" ref="CD427" si="7463">V427/V436</f>
        <v>0.11454861274118586</v>
      </c>
      <c r="CE427" s="128">
        <f t="shared" ref="CE427" si="7464">W427/W436</f>
        <v>4.9482254367243697E-2</v>
      </c>
      <c r="CF427" s="125">
        <f t="shared" ref="CF427" si="7465">X427/X436</f>
        <v>0.11830278684408738</v>
      </c>
      <c r="CG427" s="126">
        <f t="shared" ref="CG427" si="7466">Y427/Y436</f>
        <v>5.8634538152610445E-2</v>
      </c>
      <c r="CH427" s="127">
        <f t="shared" ref="CH427" si="7467">Z427/Z436</f>
        <v>7.031860926753955E-2</v>
      </c>
      <c r="CI427" s="125">
        <f t="shared" ref="CI427" si="7468">AA427/AA436</f>
        <v>0.10534047055894435</v>
      </c>
      <c r="CJ427" s="131">
        <f t="shared" ref="CJ427" si="7469">AB427/AB436</f>
        <v>8.2792663695083923E-2</v>
      </c>
      <c r="CK427" s="132">
        <f t="shared" ref="CK427" si="7470">AC427/AC436</f>
        <v>8.1332549254463662E-2</v>
      </c>
    </row>
    <row r="428" spans="1:89">
      <c r="A428" s="142" t="s">
        <v>35</v>
      </c>
      <c r="B428" s="199">
        <v>2311</v>
      </c>
      <c r="C428" s="193">
        <v>4095</v>
      </c>
      <c r="D428" s="194">
        <v>1072</v>
      </c>
      <c r="E428" s="195">
        <v>1579</v>
      </c>
      <c r="F428" s="192">
        <v>587</v>
      </c>
      <c r="G428" s="196">
        <v>497</v>
      </c>
      <c r="H428" s="194">
        <v>1701</v>
      </c>
      <c r="I428" s="195">
        <v>3572</v>
      </c>
      <c r="J428" s="192">
        <v>380</v>
      </c>
      <c r="K428" s="193">
        <v>241</v>
      </c>
      <c r="L428" s="194">
        <v>1184</v>
      </c>
      <c r="M428" s="192">
        <v>817</v>
      </c>
      <c r="N428" s="197">
        <v>1796</v>
      </c>
      <c r="O428" s="200">
        <v>2085</v>
      </c>
      <c r="P428" s="192">
        <v>963</v>
      </c>
      <c r="Q428" s="193">
        <v>1698</v>
      </c>
      <c r="R428" s="194">
        <v>989</v>
      </c>
      <c r="S428" s="195">
        <v>1713</v>
      </c>
      <c r="T428" s="192">
        <v>714</v>
      </c>
      <c r="U428" s="196">
        <v>382</v>
      </c>
      <c r="V428" s="194">
        <v>2373</v>
      </c>
      <c r="W428" s="201">
        <v>1317</v>
      </c>
      <c r="X428" s="192">
        <v>1841</v>
      </c>
      <c r="Y428" s="196">
        <v>772</v>
      </c>
      <c r="Z428" s="194">
        <v>2981</v>
      </c>
      <c r="AA428" s="192">
        <v>4005</v>
      </c>
      <c r="AB428" s="168">
        <f t="shared" si="7143"/>
        <v>18892</v>
      </c>
      <c r="AC428" s="169">
        <f t="shared" si="7060"/>
        <v>22773</v>
      </c>
      <c r="BI428" s="142" t="s">
        <v>35</v>
      </c>
      <c r="BJ428" s="125">
        <f>B428/B436</f>
        <v>4.294820569049787E-2</v>
      </c>
      <c r="BK428" s="126">
        <f t="shared" ref="BK428" si="7471">C428/C436</f>
        <v>0.1334658757577733</v>
      </c>
      <c r="BL428" s="127">
        <f t="shared" ref="BL428" si="7472">D428/D436</f>
        <v>5.1208560236935131E-2</v>
      </c>
      <c r="BM428" s="128">
        <f t="shared" ref="BM428" si="7473">E428/E436</f>
        <v>9.4834834834834833E-2</v>
      </c>
      <c r="BN428" s="125">
        <f t="shared" ref="BN428" si="7474">F428/F436</f>
        <v>6.3349881286423479E-2</v>
      </c>
      <c r="BO428" s="126">
        <f t="shared" ref="BO428" si="7475">G428/G436</f>
        <v>7.0686957758498078E-2</v>
      </c>
      <c r="BP428" s="127">
        <f t="shared" ref="BP428" si="7476">H428/H436</f>
        <v>7.5700934579439258E-2</v>
      </c>
      <c r="BQ428" s="128">
        <f t="shared" ref="BQ428" si="7477">I428/I436</f>
        <v>0.10505882352941176</v>
      </c>
      <c r="BR428" s="125">
        <f t="shared" ref="BR428" si="7478">J428/J436</f>
        <v>6.5124250214224508E-2</v>
      </c>
      <c r="BS428" s="126">
        <f t="shared" ref="BS428" si="7479">K428/K436</f>
        <v>3.3168180567024495E-2</v>
      </c>
      <c r="BT428" s="127">
        <f t="shared" ref="BT428" si="7480">L428/L436</f>
        <v>0.11284788410217308</v>
      </c>
      <c r="BU428" s="125">
        <f t="shared" ref="BU428" si="7481">M428/M436</f>
        <v>3.9689094000485793E-2</v>
      </c>
      <c r="BV428" s="129">
        <f t="shared" ref="BV428" si="7482">N428/N436</f>
        <v>7.6432036769086734E-2</v>
      </c>
      <c r="BW428" s="130">
        <f t="shared" ref="BW428" si="7483">O428/O436</f>
        <v>6.3491580133377995E-2</v>
      </c>
      <c r="BX428" s="125">
        <f t="shared" ref="BX428" si="7484">P428/P436</f>
        <v>6.7385067525015746E-2</v>
      </c>
      <c r="BY428" s="126">
        <f t="shared" ref="BY428" si="7485">Q428/Q436</f>
        <v>9.2934157955229593E-2</v>
      </c>
      <c r="BZ428" s="127">
        <f t="shared" ref="BZ428" si="7486">R428/R436</f>
        <v>5.4304853942455523E-2</v>
      </c>
      <c r="CA428" s="128">
        <f t="shared" ref="CA428" si="7487">S428/S436</f>
        <v>8.2343892707782529E-2</v>
      </c>
      <c r="CB428" s="125">
        <f t="shared" ref="CB428" si="7488">T428/T436</f>
        <v>9.1001784348712714E-2</v>
      </c>
      <c r="CC428" s="126">
        <f t="shared" ref="CC428" si="7489">U428/U436</f>
        <v>3.860925813624419E-2</v>
      </c>
      <c r="CD428" s="127">
        <f t="shared" ref="CD428" si="7490">V428/V436</f>
        <v>0.11140322050607952</v>
      </c>
      <c r="CE428" s="128">
        <f t="shared" ref="CE428" si="7491">W428/W436</f>
        <v>5.2051221247332226E-2</v>
      </c>
      <c r="CF428" s="125">
        <f t="shared" ref="CF428" si="7492">X428/X436</f>
        <v>9.2442882249560626E-2</v>
      </c>
      <c r="CG428" s="126">
        <f t="shared" ref="CG428" si="7493">Y428/Y436</f>
        <v>5.6370938298649143E-2</v>
      </c>
      <c r="CH428" s="127">
        <f t="shared" ref="CH428" si="7494">Z428/Z436</f>
        <v>5.9771820423876645E-2</v>
      </c>
      <c r="CI428" s="125">
        <f t="shared" ref="CI428" si="7495">AA428/AA436</f>
        <v>9.9713681065604381E-2</v>
      </c>
      <c r="CJ428" s="131">
        <f t="shared" ref="CJ428" si="7496">AB428/AB436</f>
        <v>6.8019960970973056E-2</v>
      </c>
      <c r="CK428" s="132">
        <f t="shared" ref="CK428" si="7497">AC428/AC436</f>
        <v>8.2158718247511572E-2</v>
      </c>
    </row>
    <row r="429" spans="1:89">
      <c r="A429" s="133" t="s">
        <v>36</v>
      </c>
      <c r="B429" s="202">
        <v>1970</v>
      </c>
      <c r="C429" s="186">
        <v>2762</v>
      </c>
      <c r="D429" s="187">
        <v>802</v>
      </c>
      <c r="E429" s="188">
        <v>1088</v>
      </c>
      <c r="F429" s="185">
        <v>322</v>
      </c>
      <c r="G429" s="189">
        <v>327</v>
      </c>
      <c r="H429" s="187">
        <v>1231</v>
      </c>
      <c r="I429" s="188">
        <v>2540</v>
      </c>
      <c r="J429" s="185">
        <v>234</v>
      </c>
      <c r="K429" s="186">
        <v>215</v>
      </c>
      <c r="L429" s="187">
        <v>607</v>
      </c>
      <c r="M429" s="185">
        <v>677</v>
      </c>
      <c r="N429" s="190">
        <v>1424</v>
      </c>
      <c r="O429" s="203">
        <v>1639</v>
      </c>
      <c r="P429" s="185">
        <v>688</v>
      </c>
      <c r="Q429" s="186">
        <v>1308</v>
      </c>
      <c r="R429" s="187">
        <v>941</v>
      </c>
      <c r="S429" s="188">
        <v>1312</v>
      </c>
      <c r="T429" s="185">
        <v>576</v>
      </c>
      <c r="U429" s="189">
        <v>298</v>
      </c>
      <c r="V429" s="187">
        <v>2256</v>
      </c>
      <c r="W429" s="204">
        <v>1197</v>
      </c>
      <c r="X429" s="185">
        <v>1231</v>
      </c>
      <c r="Y429" s="189">
        <v>696</v>
      </c>
      <c r="Z429" s="187">
        <v>2382</v>
      </c>
      <c r="AA429" s="185">
        <v>2900</v>
      </c>
      <c r="AB429" s="168">
        <f t="shared" si="7143"/>
        <v>14664</v>
      </c>
      <c r="AC429" s="169">
        <f t="shared" si="7060"/>
        <v>16959</v>
      </c>
      <c r="BI429" s="133" t="s">
        <v>36</v>
      </c>
      <c r="BJ429" s="125">
        <f>B429/B436</f>
        <v>3.6610975859057038E-2</v>
      </c>
      <c r="BK429" s="126">
        <f t="shared" ref="BK429" si="7498">C429/C436</f>
        <v>9.0020207287660511E-2</v>
      </c>
      <c r="BL429" s="127">
        <f t="shared" ref="BL429" si="7499">D429/D436</f>
        <v>3.8310881819050346E-2</v>
      </c>
      <c r="BM429" s="128">
        <f t="shared" ref="BM429" si="7500">E429/E436</f>
        <v>6.5345345345345349E-2</v>
      </c>
      <c r="BN429" s="125">
        <f t="shared" ref="BN429" si="7501">F429/F436</f>
        <v>3.4750701489315777E-2</v>
      </c>
      <c r="BO429" s="126">
        <f t="shared" ref="BO429" si="7502">G429/G436</f>
        <v>4.6508320295832739E-2</v>
      </c>
      <c r="BP429" s="127">
        <f t="shared" ref="BP429" si="7503">H429/H436</f>
        <v>5.4784156653315534E-2</v>
      </c>
      <c r="BQ429" s="128">
        <f t="shared" ref="BQ429" si="7504">I429/I436</f>
        <v>7.4705882352941178E-2</v>
      </c>
      <c r="BR429" s="125">
        <f t="shared" ref="BR429" si="7505">J429/J436</f>
        <v>4.0102827763496142E-2</v>
      </c>
      <c r="BS429" s="126">
        <f t="shared" ref="BS429" si="7506">K429/K436</f>
        <v>2.9589870630333057E-2</v>
      </c>
      <c r="BT429" s="127">
        <f t="shared" ref="BT429" si="7507">L429/L436</f>
        <v>5.785360274494853E-2</v>
      </c>
      <c r="BU429" s="125">
        <f t="shared" ref="BU429" si="7508">M429/M436</f>
        <v>3.2888025261112459E-2</v>
      </c>
      <c r="BV429" s="129">
        <f t="shared" ref="BV429" si="7509">N429/N436</f>
        <v>6.0600902204442933E-2</v>
      </c>
      <c r="BW429" s="130">
        <f t="shared" ref="BW429" si="7510">O429/O436</f>
        <v>4.99101677883005E-2</v>
      </c>
      <c r="BX429" s="125">
        <f t="shared" ref="BX429" si="7511">P429/P436</f>
        <v>4.8142187390665454E-2</v>
      </c>
      <c r="BY429" s="126">
        <f t="shared" ref="BY429" si="7512">Q429/Q436</f>
        <v>7.1588856658092059E-2</v>
      </c>
      <c r="BZ429" s="127">
        <f t="shared" ref="BZ429" si="7513">R429/R436</f>
        <v>5.1669229079727652E-2</v>
      </c>
      <c r="CA429" s="128">
        <f t="shared" ref="CA429" si="7514">S429/S436</f>
        <v>6.3067826755756382E-2</v>
      </c>
      <c r="CB429" s="125">
        <f t="shared" ref="CB429" si="7515">T429/T436</f>
        <v>7.3413204180474131E-2</v>
      </c>
      <c r="CC429" s="126">
        <f t="shared" ref="CC429" si="7516">U429/U436</f>
        <v>3.0119264200525572E-2</v>
      </c>
      <c r="CD429" s="127">
        <f t="shared" ref="CD429" si="7517">V429/V436</f>
        <v>0.10591052063283414</v>
      </c>
      <c r="CE429" s="128">
        <f t="shared" ref="CE429" si="7518">W429/W436</f>
        <v>4.7308513161014941E-2</v>
      </c>
      <c r="CF429" s="125">
        <f t="shared" ref="CF429" si="7519">X429/X436</f>
        <v>6.1812703991965853E-2</v>
      </c>
      <c r="CG429" s="126">
        <f t="shared" ref="CG429" si="7520">Y429/Y436</f>
        <v>5.0821467688937569E-2</v>
      </c>
      <c r="CH429" s="127">
        <f t="shared" ref="CH429" si="7521">Z429/Z436</f>
        <v>4.7761313736891707E-2</v>
      </c>
      <c r="CI429" s="125">
        <f t="shared" ref="CI429" si="7522">AA429/AA436</f>
        <v>7.2202166064981949E-2</v>
      </c>
      <c r="CJ429" s="131">
        <f t="shared" ref="CJ429" si="7523">AB429/AB436</f>
        <v>5.2797200279395988E-2</v>
      </c>
      <c r="CK429" s="132">
        <f t="shared" ref="CK429" si="7524">AC429/AC436</f>
        <v>6.1183405908731774E-2</v>
      </c>
    </row>
    <row r="430" spans="1:89">
      <c r="A430" s="142" t="s">
        <v>37</v>
      </c>
      <c r="B430" s="199">
        <v>197</v>
      </c>
      <c r="C430" s="193">
        <v>1845</v>
      </c>
      <c r="D430" s="194">
        <v>187</v>
      </c>
      <c r="E430" s="195">
        <v>1099</v>
      </c>
      <c r="F430" s="192">
        <v>100</v>
      </c>
      <c r="G430" s="196">
        <v>356</v>
      </c>
      <c r="H430" s="194">
        <v>358</v>
      </c>
      <c r="I430" s="195">
        <v>1648</v>
      </c>
      <c r="J430" s="192">
        <v>159</v>
      </c>
      <c r="K430" s="193">
        <v>137</v>
      </c>
      <c r="L430" s="194">
        <v>259</v>
      </c>
      <c r="M430" s="192">
        <v>423</v>
      </c>
      <c r="N430" s="197">
        <v>802</v>
      </c>
      <c r="O430" s="200">
        <v>1245</v>
      </c>
      <c r="P430" s="192">
        <v>475</v>
      </c>
      <c r="Q430" s="193">
        <v>949</v>
      </c>
      <c r="R430" s="194">
        <v>573</v>
      </c>
      <c r="S430" s="195">
        <v>757</v>
      </c>
      <c r="T430" s="192">
        <v>381</v>
      </c>
      <c r="U430" s="196">
        <v>254</v>
      </c>
      <c r="V430" s="194">
        <v>1511</v>
      </c>
      <c r="W430" s="201">
        <v>921</v>
      </c>
      <c r="X430" s="192">
        <v>831</v>
      </c>
      <c r="Y430" s="196">
        <v>506</v>
      </c>
      <c r="Z430" s="194">
        <v>1525</v>
      </c>
      <c r="AA430" s="192">
        <v>2198</v>
      </c>
      <c r="AB430" s="168">
        <f t="shared" si="7143"/>
        <v>7358</v>
      </c>
      <c r="AC430" s="169">
        <f t="shared" si="7060"/>
        <v>12338</v>
      </c>
      <c r="BI430" s="142" t="s">
        <v>37</v>
      </c>
      <c r="BJ430" s="125">
        <f>B430/B436</f>
        <v>3.6610975859057036E-3</v>
      </c>
      <c r="BK430" s="126">
        <f t="shared" ref="BK430" si="7525">C430/C436</f>
        <v>6.0132976989765989E-2</v>
      </c>
      <c r="BL430" s="127">
        <f t="shared" ref="BL430" si="7526">D430/D436</f>
        <v>8.9328365338683484E-3</v>
      </c>
      <c r="BM430" s="128">
        <f t="shared" ref="BM430" si="7527">E430/E436</f>
        <v>6.6006006006006007E-2</v>
      </c>
      <c r="BN430" s="125">
        <f t="shared" ref="BN430" si="7528">F430/F436</f>
        <v>1.0792143319663286E-2</v>
      </c>
      <c r="BO430" s="126">
        <f t="shared" ref="BO430" si="7529">G430/G436</f>
        <v>5.0632911392405063E-2</v>
      </c>
      <c r="BP430" s="127">
        <f t="shared" ref="BP430" si="7530">H430/H436</f>
        <v>1.5932354250111261E-2</v>
      </c>
      <c r="BQ430" s="128">
        <f t="shared" ref="BQ430" si="7531">I430/I436</f>
        <v>4.8470588235294119E-2</v>
      </c>
      <c r="BR430" s="125">
        <f t="shared" ref="BR430" si="7532">J430/J436</f>
        <v>2.7249357326478148E-2</v>
      </c>
      <c r="BS430" s="126">
        <f t="shared" ref="BS430" si="7533">K430/K436</f>
        <v>1.885494082025874E-2</v>
      </c>
      <c r="BT430" s="127">
        <f t="shared" ref="BT430" si="7534">L430/L436</f>
        <v>2.4685474647350363E-2</v>
      </c>
      <c r="BU430" s="125">
        <f t="shared" ref="BU430" si="7535">M430/M436</f>
        <v>2.0548943405392275E-2</v>
      </c>
      <c r="BV430" s="129">
        <f t="shared" ref="BV430" si="7536">N430/N436</f>
        <v>3.4130564303344962E-2</v>
      </c>
      <c r="BW430" s="130">
        <f t="shared" ref="BW430" si="7537">O430/O436</f>
        <v>3.7912238496909161E-2</v>
      </c>
      <c r="BX430" s="125">
        <f t="shared" ref="BX430" si="7538">P430/P436</f>
        <v>3.3237702050241409E-2</v>
      </c>
      <c r="BY430" s="126">
        <f t="shared" ref="BY430" si="7539">Q430/Q436</f>
        <v>5.1940233156368018E-2</v>
      </c>
      <c r="BZ430" s="127">
        <f t="shared" ref="BZ430" si="7540">R430/R436</f>
        <v>3.1462771798813967E-2</v>
      </c>
      <c r="CA430" s="128">
        <f t="shared" ref="CA430" si="7541">S430/S436</f>
        <v>3.6388982358313705E-2</v>
      </c>
      <c r="CB430" s="125">
        <f t="shared" ref="CB430" si="7542">T430/T436</f>
        <v>4.8559775681876118E-2</v>
      </c>
      <c r="CC430" s="126">
        <f t="shared" ref="CC430" si="7543">U430/U436</f>
        <v>2.5672124519911056E-2</v>
      </c>
      <c r="CD430" s="127">
        <f t="shared" ref="CD430" si="7544">V430/V436</f>
        <v>7.093563682456222E-2</v>
      </c>
      <c r="CE430" s="128">
        <f t="shared" ref="CE430" si="7545">W430/W436</f>
        <v>3.6400284562485181E-2</v>
      </c>
      <c r="CF430" s="125">
        <f t="shared" ref="CF430" si="7546">X430/X436</f>
        <v>4.1727341200100423E-2</v>
      </c>
      <c r="CG430" s="126">
        <f t="shared" ref="CG430" si="7547">Y430/Y436</f>
        <v>3.6947791164658635E-2</v>
      </c>
      <c r="CH430" s="127">
        <f t="shared" ref="CH430" si="7548">Z430/Z436</f>
        <v>3.0577667274878189E-2</v>
      </c>
      <c r="CI430" s="125">
        <f t="shared" ref="CI430" si="7549">AA430/AA436</f>
        <v>5.4724262417527696E-2</v>
      </c>
      <c r="CJ430" s="131">
        <f t="shared" ref="CJ430" si="7550">AB430/AB436</f>
        <v>2.6492212196930966E-2</v>
      </c>
      <c r="CK430" s="132">
        <f t="shared" ref="CK430" si="7551">AC430/AC436</f>
        <v>4.451210932849417E-2</v>
      </c>
    </row>
    <row r="431" spans="1:89">
      <c r="A431" s="133" t="s">
        <v>38</v>
      </c>
      <c r="B431" s="202">
        <v>0</v>
      </c>
      <c r="C431" s="186">
        <v>979</v>
      </c>
      <c r="D431" s="187">
        <v>3</v>
      </c>
      <c r="E431" s="188">
        <v>346</v>
      </c>
      <c r="F431" s="185">
        <v>4</v>
      </c>
      <c r="G431" s="189">
        <v>126</v>
      </c>
      <c r="H431" s="187">
        <v>17</v>
      </c>
      <c r="I431" s="188">
        <v>953</v>
      </c>
      <c r="J431" s="185">
        <v>23</v>
      </c>
      <c r="K431" s="186">
        <v>55</v>
      </c>
      <c r="L431" s="187">
        <v>81</v>
      </c>
      <c r="M431" s="185">
        <v>99</v>
      </c>
      <c r="N431" s="190">
        <v>96</v>
      </c>
      <c r="O431" s="203">
        <v>237</v>
      </c>
      <c r="P431" s="185">
        <v>143</v>
      </c>
      <c r="Q431" s="186">
        <v>147</v>
      </c>
      <c r="R431" s="187">
        <v>105</v>
      </c>
      <c r="S431" s="188">
        <v>92</v>
      </c>
      <c r="T431" s="185">
        <v>82</v>
      </c>
      <c r="U431" s="189">
        <v>10</v>
      </c>
      <c r="V431" s="187">
        <v>88</v>
      </c>
      <c r="W431" s="204">
        <v>37</v>
      </c>
      <c r="X431" s="185">
        <v>147</v>
      </c>
      <c r="Y431" s="189">
        <v>83</v>
      </c>
      <c r="Z431" s="187">
        <v>99</v>
      </c>
      <c r="AA431" s="185">
        <v>176</v>
      </c>
      <c r="AB431" s="168">
        <f t="shared" si="7143"/>
        <v>888</v>
      </c>
      <c r="AC431" s="169">
        <f t="shared" si="7060"/>
        <v>3340</v>
      </c>
      <c r="BI431" s="133" t="s">
        <v>38</v>
      </c>
      <c r="BJ431" s="125">
        <f>B431/B436</f>
        <v>0</v>
      </c>
      <c r="BK431" s="126">
        <f t="shared" ref="BK431" si="7552">C431/C436</f>
        <v>3.1907959063946285E-2</v>
      </c>
      <c r="BL431" s="127">
        <f t="shared" ref="BL431" si="7553">D431/D436</f>
        <v>1.4330753797649757E-4</v>
      </c>
      <c r="BM431" s="128">
        <f t="shared" ref="BM431" si="7554">E431/E436</f>
        <v>2.0780780780780782E-2</v>
      </c>
      <c r="BN431" s="125">
        <f t="shared" ref="BN431" si="7555">F431/F436</f>
        <v>4.3168573278653139E-4</v>
      </c>
      <c r="BO431" s="126">
        <f t="shared" ref="BO431" si="7556">G431/G436</f>
        <v>1.7920637178210779E-2</v>
      </c>
      <c r="BP431" s="127">
        <f t="shared" ref="BP431" si="7557">H431/H436</f>
        <v>7.5656430796617713E-4</v>
      </c>
      <c r="BQ431" s="128">
        <f t="shared" ref="BQ431" si="7558">I431/I436</f>
        <v>2.8029411764705883E-2</v>
      </c>
      <c r="BR431" s="125">
        <f t="shared" ref="BR431" si="7559">J431/J436</f>
        <v>3.9417309340188519E-3</v>
      </c>
      <c r="BS431" s="126">
        <f t="shared" ref="BS431" si="7560">K431/K436</f>
        <v>7.5695017891549681E-3</v>
      </c>
      <c r="BT431" s="127">
        <f t="shared" ref="BT431" si="7561">L431/L436</f>
        <v>7.7201677468547465E-3</v>
      </c>
      <c r="BU431" s="125">
        <f t="shared" ref="BU431" si="7562">M431/M436</f>
        <v>4.8093271799854263E-3</v>
      </c>
      <c r="BV431" s="129">
        <f t="shared" ref="BV431" si="7563">N431/N436</f>
        <v>4.0854540811984001E-3</v>
      </c>
      <c r="BW431" s="130">
        <f t="shared" ref="BW431" si="7564">O431/O436</f>
        <v>7.2170285331465637E-3</v>
      </c>
      <c r="BX431" s="125">
        <f t="shared" ref="BX431" si="7565">P431/P436</f>
        <v>1.0006297669862151E-2</v>
      </c>
      <c r="BY431" s="126">
        <f t="shared" ref="BY431" si="7566">Q431/Q436</f>
        <v>8.0455366427672273E-3</v>
      </c>
      <c r="BZ431" s="127">
        <f t="shared" ref="BZ431" si="7567">R431/R436</f>
        <v>5.7654293872172191E-3</v>
      </c>
      <c r="CA431" s="128">
        <f t="shared" ref="CA431" si="7568">S431/S436</f>
        <v>4.4224390712877953E-3</v>
      </c>
      <c r="CB431" s="125">
        <f t="shared" ref="CB431" si="7569">T431/T436</f>
        <v>1.0451185317359163E-2</v>
      </c>
      <c r="CC431" s="126">
        <f t="shared" ref="CC431" si="7570">U431/U436</f>
        <v>1.010713563776026E-3</v>
      </c>
      <c r="CD431" s="127">
        <f t="shared" ref="CD431" si="7571">V431/V436</f>
        <v>4.1312614431247363E-3</v>
      </c>
      <c r="CE431" s="128">
        <f t="shared" ref="CE431" si="7572">W431/W436</f>
        <v>1.4623349932811635E-3</v>
      </c>
      <c r="CF431" s="125">
        <f t="shared" ref="CF431" si="7573">X431/X436</f>
        <v>7.3813708260105446E-3</v>
      </c>
      <c r="CG431" s="126">
        <f t="shared" ref="CG431" si="7574">Y431/Y436</f>
        <v>6.0606060606060606E-3</v>
      </c>
      <c r="CH431" s="127">
        <f t="shared" ref="CH431" si="7575">Z431/Z436</f>
        <v>1.9850420066970104E-3</v>
      </c>
      <c r="CI431" s="125">
        <f t="shared" ref="CI431" si="7576">AA431/AA436</f>
        <v>4.3819245611851111E-3</v>
      </c>
      <c r="CJ431" s="131">
        <f t="shared" ref="CJ431" si="7577">AB431/AB436</f>
        <v>3.1972118008799532E-3</v>
      </c>
      <c r="CK431" s="132">
        <f t="shared" ref="CK431" si="7578">AC431/AC436</f>
        <v>1.2049801033973946E-2</v>
      </c>
    </row>
    <row r="432" spans="1:89">
      <c r="A432" s="142" t="s">
        <v>39</v>
      </c>
      <c r="B432" s="199">
        <v>0</v>
      </c>
      <c r="C432" s="193">
        <v>66</v>
      </c>
      <c r="D432" s="194">
        <v>0</v>
      </c>
      <c r="E432" s="195">
        <v>29</v>
      </c>
      <c r="F432" s="192">
        <v>0</v>
      </c>
      <c r="G432" s="196">
        <v>0</v>
      </c>
      <c r="H432" s="194">
        <v>0</v>
      </c>
      <c r="I432" s="195">
        <v>0</v>
      </c>
      <c r="J432" s="192">
        <v>0</v>
      </c>
      <c r="K432" s="196">
        <v>0</v>
      </c>
      <c r="L432" s="194">
        <v>0</v>
      </c>
      <c r="M432" s="192">
        <v>0</v>
      </c>
      <c r="N432" s="197">
        <v>0</v>
      </c>
      <c r="O432" s="200">
        <v>0</v>
      </c>
      <c r="P432" s="192">
        <v>0</v>
      </c>
      <c r="Q432" s="196">
        <v>0</v>
      </c>
      <c r="R432" s="194">
        <v>0</v>
      </c>
      <c r="S432" s="195">
        <v>0</v>
      </c>
      <c r="T432" s="192">
        <v>0</v>
      </c>
      <c r="U432" s="196">
        <v>0</v>
      </c>
      <c r="V432" s="194">
        <v>0</v>
      </c>
      <c r="W432" s="195">
        <v>0</v>
      </c>
      <c r="X432" s="192">
        <v>0</v>
      </c>
      <c r="Y432" s="196">
        <v>0</v>
      </c>
      <c r="Z432" s="194">
        <v>0</v>
      </c>
      <c r="AA432" s="192">
        <v>0</v>
      </c>
      <c r="AB432" s="168">
        <f t="shared" si="7143"/>
        <v>0</v>
      </c>
      <c r="AC432" s="169">
        <f t="shared" si="7060"/>
        <v>95</v>
      </c>
      <c r="BI432" s="142" t="s">
        <v>39</v>
      </c>
      <c r="BJ432" s="125">
        <f>B432/B436</f>
        <v>0</v>
      </c>
      <c r="BK432" s="126">
        <f t="shared" ref="BK432" si="7579">C432/C436</f>
        <v>2.1510983638615474E-3</v>
      </c>
      <c r="BL432" s="127">
        <f t="shared" ref="BL432" si="7580">D432/D436</f>
        <v>0</v>
      </c>
      <c r="BM432" s="128">
        <f t="shared" ref="BM432" si="7581">E432/E436</f>
        <v>1.7417417417417418E-3</v>
      </c>
      <c r="BN432" s="125">
        <f t="shared" ref="BN432" si="7582">F432/F436</f>
        <v>0</v>
      </c>
      <c r="BO432" s="126">
        <f t="shared" ref="BO432" si="7583">G432/G436</f>
        <v>0</v>
      </c>
      <c r="BP432" s="127">
        <f t="shared" ref="BP432" si="7584">H432/H436</f>
        <v>0</v>
      </c>
      <c r="BQ432" s="128">
        <f t="shared" ref="BQ432" si="7585">I432/I436</f>
        <v>0</v>
      </c>
      <c r="BR432" s="125">
        <f t="shared" ref="BR432" si="7586">J432/J436</f>
        <v>0</v>
      </c>
      <c r="BS432" s="126">
        <f t="shared" ref="BS432" si="7587">K432/K436</f>
        <v>0</v>
      </c>
      <c r="BT432" s="127">
        <f t="shared" ref="BT432" si="7588">L432/L436</f>
        <v>0</v>
      </c>
      <c r="BU432" s="125">
        <f t="shared" ref="BU432" si="7589">M432/M436</f>
        <v>0</v>
      </c>
      <c r="BV432" s="129">
        <f t="shared" ref="BV432" si="7590">N432/N436</f>
        <v>0</v>
      </c>
      <c r="BW432" s="130">
        <f t="shared" ref="BW432" si="7591">O432/O436</f>
        <v>0</v>
      </c>
      <c r="BX432" s="125">
        <f t="shared" ref="BX432" si="7592">P432/P436</f>
        <v>0</v>
      </c>
      <c r="BY432" s="126">
        <f t="shared" ref="BY432" si="7593">Q432/Q436</f>
        <v>0</v>
      </c>
      <c r="BZ432" s="127">
        <f t="shared" ref="BZ432" si="7594">R432/R436</f>
        <v>0</v>
      </c>
      <c r="CA432" s="128">
        <f t="shared" ref="CA432" si="7595">S432/S436</f>
        <v>0</v>
      </c>
      <c r="CB432" s="125">
        <f t="shared" ref="CB432" si="7596">T432/T436</f>
        <v>0</v>
      </c>
      <c r="CC432" s="126">
        <f t="shared" ref="CC432" si="7597">U432/U436</f>
        <v>0</v>
      </c>
      <c r="CD432" s="127">
        <f t="shared" ref="CD432" si="7598">V432/V436</f>
        <v>0</v>
      </c>
      <c r="CE432" s="128">
        <f t="shared" ref="CE432" si="7599">W432/W436</f>
        <v>0</v>
      </c>
      <c r="CF432" s="125">
        <f t="shared" ref="CF432" si="7600">X432/X436</f>
        <v>0</v>
      </c>
      <c r="CG432" s="126">
        <f t="shared" ref="CG432" si="7601">Y432/Y436</f>
        <v>0</v>
      </c>
      <c r="CH432" s="127">
        <f t="shared" ref="CH432" si="7602">Z432/Z436</f>
        <v>0</v>
      </c>
      <c r="CI432" s="125">
        <f t="shared" ref="CI432" si="7603">AA432/AA436</f>
        <v>0</v>
      </c>
      <c r="CJ432" s="131">
        <f t="shared" ref="CJ432" si="7604">AB432/AB436</f>
        <v>0</v>
      </c>
      <c r="CK432" s="132">
        <f t="shared" ref="CK432" si="7605">AC432/AC436</f>
        <v>3.427338617447679E-4</v>
      </c>
    </row>
    <row r="433" spans="1:89">
      <c r="A433" s="133" t="s">
        <v>40</v>
      </c>
      <c r="B433" s="57"/>
      <c r="C433" s="58"/>
      <c r="D433" s="135"/>
      <c r="E433" s="136"/>
      <c r="F433" s="134"/>
      <c r="G433" s="137"/>
      <c r="H433" s="135"/>
      <c r="I433" s="136"/>
      <c r="J433" s="134"/>
      <c r="K433" s="137"/>
      <c r="L433" s="135"/>
      <c r="M433" s="134"/>
      <c r="N433" s="138"/>
      <c r="O433" s="139"/>
      <c r="P433" s="134"/>
      <c r="Q433" s="137"/>
      <c r="R433" s="135"/>
      <c r="S433" s="136"/>
      <c r="T433" s="134"/>
      <c r="U433" s="137"/>
      <c r="V433" s="135"/>
      <c r="W433" s="136"/>
      <c r="X433" s="134"/>
      <c r="Y433" s="137"/>
      <c r="Z433" s="140"/>
      <c r="AA433" s="141"/>
      <c r="AB433" s="168">
        <f t="shared" ref="AB433" si="7606">B433+D433+F433+H433+J433+L433+N433+P433+R433+T433+V433+X433+Z433</f>
        <v>0</v>
      </c>
      <c r="AC433" s="169">
        <f t="shared" ref="AC433" si="7607">C433+E433+G433+I433+K433+M433+O433+Q433+S433+U433+W433+Y433+AA433</f>
        <v>0</v>
      </c>
      <c r="BI433" s="133" t="s">
        <v>40</v>
      </c>
      <c r="BJ433" s="125">
        <f>B433/B436</f>
        <v>0</v>
      </c>
      <c r="BK433" s="126">
        <f t="shared" ref="BK433" si="7608">C433/C436</f>
        <v>0</v>
      </c>
      <c r="BL433" s="127">
        <f t="shared" ref="BL433" si="7609">D433/D436</f>
        <v>0</v>
      </c>
      <c r="BM433" s="128">
        <f t="shared" ref="BM433" si="7610">E433/E436</f>
        <v>0</v>
      </c>
      <c r="BN433" s="125">
        <f t="shared" ref="BN433" si="7611">F433/F436</f>
        <v>0</v>
      </c>
      <c r="BO433" s="126">
        <f t="shared" ref="BO433" si="7612">G433/G436</f>
        <v>0</v>
      </c>
      <c r="BP433" s="127">
        <f t="shared" ref="BP433" si="7613">H433/H436</f>
        <v>0</v>
      </c>
      <c r="BQ433" s="128">
        <f t="shared" ref="BQ433" si="7614">I433/I436</f>
        <v>0</v>
      </c>
      <c r="BR433" s="125">
        <f t="shared" ref="BR433" si="7615">J433/J436</f>
        <v>0</v>
      </c>
      <c r="BS433" s="126">
        <f t="shared" ref="BS433" si="7616">K433/K436</f>
        <v>0</v>
      </c>
      <c r="BT433" s="127">
        <f t="shared" ref="BT433" si="7617">L433/L436</f>
        <v>0</v>
      </c>
      <c r="BU433" s="125">
        <f t="shared" ref="BU433" si="7618">M433/M436</f>
        <v>0</v>
      </c>
      <c r="BV433" s="129">
        <f t="shared" ref="BV433" si="7619">N433/N436</f>
        <v>0</v>
      </c>
      <c r="BW433" s="130">
        <f t="shared" ref="BW433" si="7620">O433/O436</f>
        <v>0</v>
      </c>
      <c r="BX433" s="125">
        <f t="shared" ref="BX433" si="7621">P433/P436</f>
        <v>0</v>
      </c>
      <c r="BY433" s="126">
        <f t="shared" ref="BY433" si="7622">Q433/Q436</f>
        <v>0</v>
      </c>
      <c r="BZ433" s="127">
        <f t="shared" ref="BZ433" si="7623">R433/R436</f>
        <v>0</v>
      </c>
      <c r="CA433" s="128">
        <f t="shared" ref="CA433" si="7624">S433/S436</f>
        <v>0</v>
      </c>
      <c r="CB433" s="125">
        <f t="shared" ref="CB433" si="7625">T433/T436</f>
        <v>0</v>
      </c>
      <c r="CC433" s="126">
        <f t="shared" ref="CC433" si="7626">U433/U436</f>
        <v>0</v>
      </c>
      <c r="CD433" s="127">
        <f t="shared" ref="CD433" si="7627">V433/V436</f>
        <v>0</v>
      </c>
      <c r="CE433" s="128">
        <f t="shared" ref="CE433" si="7628">W433/W436</f>
        <v>0</v>
      </c>
      <c r="CF433" s="125">
        <f t="shared" ref="CF433" si="7629">X433/X436</f>
        <v>0</v>
      </c>
      <c r="CG433" s="126">
        <f t="shared" ref="CG433" si="7630">Y433/Y436</f>
        <v>0</v>
      </c>
      <c r="CH433" s="127">
        <f t="shared" ref="CH433" si="7631">Z433/Z436</f>
        <v>0</v>
      </c>
      <c r="CI433" s="125">
        <f t="shared" ref="CI433" si="7632">AA433/AA436</f>
        <v>0</v>
      </c>
      <c r="CJ433" s="131">
        <f t="shared" ref="CJ433" si="7633">AB433/AB436</f>
        <v>0</v>
      </c>
      <c r="CK433" s="132">
        <f t="shared" ref="CK433" si="7634">AC433/AC436</f>
        <v>0</v>
      </c>
    </row>
    <row r="434" spans="1:89">
      <c r="A434" s="142" t="s">
        <v>41</v>
      </c>
      <c r="B434" s="55"/>
      <c r="C434" s="56"/>
      <c r="D434" s="148"/>
      <c r="E434" s="145"/>
      <c r="F434" s="146"/>
      <c r="G434" s="147"/>
      <c r="H434" s="148"/>
      <c r="I434" s="145"/>
      <c r="J434" s="146"/>
      <c r="K434" s="147"/>
      <c r="L434" s="148"/>
      <c r="M434" s="146"/>
      <c r="N434" s="150"/>
      <c r="O434" s="149"/>
      <c r="P434" s="146"/>
      <c r="Q434" s="147"/>
      <c r="R434" s="148"/>
      <c r="S434" s="145"/>
      <c r="T434" s="146"/>
      <c r="U434" s="147"/>
      <c r="V434" s="148"/>
      <c r="W434" s="145"/>
      <c r="X434" s="146"/>
      <c r="Y434" s="147"/>
      <c r="Z434" s="144"/>
      <c r="AA434" s="143"/>
      <c r="AB434" s="168"/>
      <c r="AC434" s="169"/>
      <c r="BI434" s="142" t="s">
        <v>41</v>
      </c>
      <c r="BJ434" s="125">
        <f>B434/B436</f>
        <v>0</v>
      </c>
      <c r="BK434" s="126">
        <f t="shared" ref="BK434" si="7635">C434/C436</f>
        <v>0</v>
      </c>
      <c r="BL434" s="127">
        <f t="shared" ref="BL434" si="7636">D434/D436</f>
        <v>0</v>
      </c>
      <c r="BM434" s="128">
        <f t="shared" ref="BM434" si="7637">E434/E436</f>
        <v>0</v>
      </c>
      <c r="BN434" s="125">
        <f t="shared" ref="BN434" si="7638">F434/F436</f>
        <v>0</v>
      </c>
      <c r="BO434" s="126">
        <f t="shared" ref="BO434" si="7639">G434/G436</f>
        <v>0</v>
      </c>
      <c r="BP434" s="127">
        <f t="shared" ref="BP434" si="7640">H434/H436</f>
        <v>0</v>
      </c>
      <c r="BQ434" s="128">
        <f t="shared" ref="BQ434" si="7641">I434/I436</f>
        <v>0</v>
      </c>
      <c r="BR434" s="125">
        <f t="shared" ref="BR434" si="7642">J434/J436</f>
        <v>0</v>
      </c>
      <c r="BS434" s="126">
        <f t="shared" ref="BS434" si="7643">K434/K436</f>
        <v>0</v>
      </c>
      <c r="BT434" s="127">
        <f t="shared" ref="BT434" si="7644">L434/L436</f>
        <v>0</v>
      </c>
      <c r="BU434" s="125">
        <f t="shared" ref="BU434" si="7645">M434/M436</f>
        <v>0</v>
      </c>
      <c r="BV434" s="129">
        <f t="shared" ref="BV434" si="7646">N434/N436</f>
        <v>0</v>
      </c>
      <c r="BW434" s="130">
        <f t="shared" ref="BW434" si="7647">O434/O436</f>
        <v>0</v>
      </c>
      <c r="BX434" s="125">
        <f t="shared" ref="BX434" si="7648">P434/P436</f>
        <v>0</v>
      </c>
      <c r="BY434" s="126">
        <f t="shared" ref="BY434" si="7649">Q434/Q436</f>
        <v>0</v>
      </c>
      <c r="BZ434" s="127">
        <f t="shared" ref="BZ434" si="7650">R434/R436</f>
        <v>0</v>
      </c>
      <c r="CA434" s="128">
        <f t="shared" ref="CA434" si="7651">S434/S436</f>
        <v>0</v>
      </c>
      <c r="CB434" s="125">
        <f t="shared" ref="CB434" si="7652">T434/T436</f>
        <v>0</v>
      </c>
      <c r="CC434" s="126">
        <f t="shared" ref="CC434" si="7653">U434/U436</f>
        <v>0</v>
      </c>
      <c r="CD434" s="127">
        <f t="shared" ref="CD434" si="7654">V434/V436</f>
        <v>0</v>
      </c>
      <c r="CE434" s="128">
        <f t="shared" ref="CE434" si="7655">W434/W436</f>
        <v>0</v>
      </c>
      <c r="CF434" s="125">
        <f t="shared" ref="CF434" si="7656">X434/X436</f>
        <v>0</v>
      </c>
      <c r="CG434" s="126">
        <f t="shared" ref="CG434" si="7657">Y434/Y436</f>
        <v>0</v>
      </c>
      <c r="CH434" s="127">
        <f t="shared" ref="CH434" si="7658">Z434/Z436</f>
        <v>0</v>
      </c>
      <c r="CI434" s="125">
        <f t="shared" ref="CI434" si="7659">AA434/AA436</f>
        <v>0</v>
      </c>
      <c r="CJ434" s="131">
        <f t="shared" ref="CJ434" si="7660">AB434/AB436</f>
        <v>0</v>
      </c>
      <c r="CK434" s="132">
        <f t="shared" ref="CK434" si="7661">AC434/AC436</f>
        <v>0</v>
      </c>
    </row>
    <row r="435" spans="1:89" ht="14.1" thickBot="1">
      <c r="A435" s="133" t="s">
        <v>45</v>
      </c>
      <c r="B435" s="57"/>
      <c r="C435" s="58"/>
      <c r="D435" s="135"/>
      <c r="E435" s="136"/>
      <c r="F435" s="134"/>
      <c r="G435" s="137"/>
      <c r="H435" s="135"/>
      <c r="I435" s="136"/>
      <c r="J435" s="134"/>
      <c r="K435" s="137"/>
      <c r="L435" s="135"/>
      <c r="M435" s="134"/>
      <c r="N435" s="138"/>
      <c r="O435" s="139"/>
      <c r="P435" s="134"/>
      <c r="Q435" s="137"/>
      <c r="R435" s="135"/>
      <c r="S435" s="136"/>
      <c r="T435" s="134"/>
      <c r="U435" s="137"/>
      <c r="V435" s="135"/>
      <c r="W435" s="136"/>
      <c r="X435" s="134"/>
      <c r="Y435" s="137"/>
      <c r="Z435" s="140"/>
      <c r="AA435" s="141"/>
      <c r="AB435" s="168"/>
      <c r="AC435" s="169"/>
      <c r="BI435" s="133" t="s">
        <v>45</v>
      </c>
      <c r="BJ435" s="125">
        <f>B435/B436</f>
        <v>0</v>
      </c>
      <c r="BK435" s="126">
        <f t="shared" ref="BK435" si="7662">C435/C436</f>
        <v>0</v>
      </c>
      <c r="BL435" s="127">
        <f t="shared" ref="BL435" si="7663">D435/D436</f>
        <v>0</v>
      </c>
      <c r="BM435" s="128">
        <f t="shared" ref="BM435" si="7664">E435/E436</f>
        <v>0</v>
      </c>
      <c r="BN435" s="125">
        <f t="shared" ref="BN435" si="7665">F435/F436</f>
        <v>0</v>
      </c>
      <c r="BO435" s="126">
        <f t="shared" ref="BO435" si="7666">G435/G436</f>
        <v>0</v>
      </c>
      <c r="BP435" s="127">
        <f t="shared" ref="BP435" si="7667">H435/H436</f>
        <v>0</v>
      </c>
      <c r="BQ435" s="128">
        <f t="shared" ref="BQ435" si="7668">I435/I436</f>
        <v>0</v>
      </c>
      <c r="BR435" s="125">
        <f t="shared" ref="BR435" si="7669">J435/J436</f>
        <v>0</v>
      </c>
      <c r="BS435" s="126">
        <f t="shared" ref="BS435" si="7670">K435/K436</f>
        <v>0</v>
      </c>
      <c r="BT435" s="127">
        <f t="shared" ref="BT435" si="7671">L435/L436</f>
        <v>0</v>
      </c>
      <c r="BU435" s="125">
        <f t="shared" ref="BU435" si="7672">M435/M436</f>
        <v>0</v>
      </c>
      <c r="BV435" s="129">
        <f t="shared" ref="BV435" si="7673">N435/N436</f>
        <v>0</v>
      </c>
      <c r="BW435" s="130">
        <f t="shared" ref="BW435" si="7674">O435/O436</f>
        <v>0</v>
      </c>
      <c r="BX435" s="125">
        <f t="shared" ref="BX435" si="7675">P435/P436</f>
        <v>0</v>
      </c>
      <c r="BY435" s="126">
        <f t="shared" ref="BY435" si="7676">Q435/Q436</f>
        <v>0</v>
      </c>
      <c r="BZ435" s="127">
        <f t="shared" ref="BZ435" si="7677">R435/R436</f>
        <v>0</v>
      </c>
      <c r="CA435" s="128">
        <f t="shared" ref="CA435" si="7678">S435/S436</f>
        <v>0</v>
      </c>
      <c r="CB435" s="125">
        <f t="shared" ref="CB435" si="7679">T435/T436</f>
        <v>0</v>
      </c>
      <c r="CC435" s="126">
        <f t="shared" ref="CC435" si="7680">U435/U436</f>
        <v>0</v>
      </c>
      <c r="CD435" s="127">
        <f t="shared" ref="CD435" si="7681">V435/V436</f>
        <v>0</v>
      </c>
      <c r="CE435" s="128">
        <f t="shared" ref="CE435" si="7682">W435/W436</f>
        <v>0</v>
      </c>
      <c r="CF435" s="125">
        <f t="shared" ref="CF435" si="7683">X435/X436</f>
        <v>0</v>
      </c>
      <c r="CG435" s="126">
        <f t="shared" ref="CG435" si="7684">Y435/Y436</f>
        <v>0</v>
      </c>
      <c r="CH435" s="127">
        <f t="shared" ref="CH435" si="7685">Z435/Z436</f>
        <v>0</v>
      </c>
      <c r="CI435" s="125">
        <f t="shared" ref="CI435" si="7686">AA435/AA436</f>
        <v>0</v>
      </c>
      <c r="CJ435" s="131">
        <f t="shared" ref="CJ435" si="7687">AB435/AB436</f>
        <v>0</v>
      </c>
      <c r="CK435" s="132">
        <f t="shared" ref="CK435" si="7688">AC435/AC436</f>
        <v>0</v>
      </c>
    </row>
    <row r="436" spans="1:89" ht="15" thickTop="1" thickBot="1">
      <c r="A436" s="294" t="s">
        <v>42</v>
      </c>
      <c r="B436" s="17">
        <f t="shared" ref="B436" si="7689">SUM(B413:B435)</f>
        <v>53809</v>
      </c>
      <c r="C436" s="18">
        <f t="shared" ref="C436" si="7690">SUM(C413:C435)</f>
        <v>30682</v>
      </c>
      <c r="D436" s="17">
        <f t="shared" ref="D436" si="7691">SUM(D413:D435)</f>
        <v>20934</v>
      </c>
      <c r="E436" s="18">
        <f t="shared" ref="E436" si="7692">SUM(E413:E435)</f>
        <v>16650</v>
      </c>
      <c r="F436" s="17">
        <f t="shared" ref="F436" si="7693">SUM(F413:F435)</f>
        <v>9266</v>
      </c>
      <c r="G436" s="18">
        <f t="shared" ref="G436" si="7694">SUM(G413:G435)</f>
        <v>7031</v>
      </c>
      <c r="H436" s="17">
        <f t="shared" ref="H436" si="7695">SUM(H413:H435)</f>
        <v>22470</v>
      </c>
      <c r="I436" s="18">
        <f t="shared" ref="I436" si="7696">SUM(I413:I435)</f>
        <v>34000</v>
      </c>
      <c r="J436" s="17">
        <f t="shared" ref="J436" si="7697">SUM(J413:J435)</f>
        <v>5835</v>
      </c>
      <c r="K436" s="18">
        <f t="shared" ref="K436" si="7698">SUM(K413:K435)</f>
        <v>7266</v>
      </c>
      <c r="L436" s="17">
        <f t="shared" ref="L436" si="7699">SUM(L413:L435)</f>
        <v>10492</v>
      </c>
      <c r="M436" s="18">
        <f t="shared" ref="M436" si="7700">SUM(M413:M435)</f>
        <v>20585</v>
      </c>
      <c r="N436" s="17">
        <f t="shared" ref="N436" si="7701">SUM(N413:N435)</f>
        <v>23498</v>
      </c>
      <c r="O436" s="18">
        <f t="shared" ref="O436" si="7702">SUM(O413:O435)</f>
        <v>32839</v>
      </c>
      <c r="P436" s="17">
        <f t="shared" ref="P436" si="7703">SUM(P413:P435)</f>
        <v>14291</v>
      </c>
      <c r="Q436" s="18">
        <f t="shared" ref="Q436" si="7704">SUM(Q413:Q435)</f>
        <v>18271</v>
      </c>
      <c r="R436" s="17">
        <f t="shared" ref="R436" si="7705">SUM(R413:R435)</f>
        <v>18212</v>
      </c>
      <c r="S436" s="18">
        <f t="shared" ref="S436" si="7706">SUM(S413:S435)</f>
        <v>20803</v>
      </c>
      <c r="T436" s="17">
        <f t="shared" ref="T436" si="7707">SUM(T413:T435)</f>
        <v>7846</v>
      </c>
      <c r="U436" s="18">
        <f t="shared" ref="U436" si="7708">SUM(U413:U435)</f>
        <v>9894</v>
      </c>
      <c r="V436" s="17">
        <f t="shared" ref="V436" si="7709">SUM(V413:V435)</f>
        <v>21301</v>
      </c>
      <c r="W436" s="18">
        <f t="shared" ref="W436" si="7710">SUM(W413:W435)</f>
        <v>25302</v>
      </c>
      <c r="X436" s="17">
        <f t="shared" ref="X436" si="7711">SUM(X413:X435)</f>
        <v>19915</v>
      </c>
      <c r="Y436" s="18">
        <f t="shared" ref="Y436" si="7712">SUM(Y413:Y435)</f>
        <v>13695</v>
      </c>
      <c r="Z436" s="17">
        <f t="shared" ref="Z436" si="7713">SUM(Z413:Z435)</f>
        <v>49873</v>
      </c>
      <c r="AA436" s="18">
        <f t="shared" ref="AA436" si="7714">SUM(AA413:AA435)</f>
        <v>40165</v>
      </c>
      <c r="AB436" s="170">
        <f t="shared" ref="AB436:AC436" si="7715">SUM(AB412:AB435)</f>
        <v>277742</v>
      </c>
      <c r="AC436" s="171">
        <f t="shared" si="7715"/>
        <v>277183</v>
      </c>
      <c r="BI436" s="294" t="s">
        <v>42</v>
      </c>
      <c r="BJ436" s="151">
        <f>SUM(BJ412:BJ435)</f>
        <v>1</v>
      </c>
      <c r="BK436" s="152">
        <f t="shared" ref="BK436:CK436" si="7716">SUM(BK412:BK435)</f>
        <v>0.99999999999999989</v>
      </c>
      <c r="BL436" s="151">
        <f t="shared" si="7716"/>
        <v>0.99999999999999989</v>
      </c>
      <c r="BM436" s="152">
        <f t="shared" si="7716"/>
        <v>1</v>
      </c>
      <c r="BN436" s="151">
        <f t="shared" si="7716"/>
        <v>1.0000000000000002</v>
      </c>
      <c r="BO436" s="152">
        <f t="shared" si="7716"/>
        <v>1</v>
      </c>
      <c r="BP436" s="151">
        <f t="shared" si="7716"/>
        <v>1.0000000000000002</v>
      </c>
      <c r="BQ436" s="152">
        <f t="shared" si="7716"/>
        <v>1.0000000000000002</v>
      </c>
      <c r="BR436" s="151">
        <f t="shared" si="7716"/>
        <v>1.0000000000000002</v>
      </c>
      <c r="BS436" s="152">
        <f t="shared" si="7716"/>
        <v>0.99999999999999978</v>
      </c>
      <c r="BT436" s="151">
        <f t="shared" si="7716"/>
        <v>1</v>
      </c>
      <c r="BU436" s="152">
        <f t="shared" si="7716"/>
        <v>1</v>
      </c>
      <c r="BV436" s="151">
        <f t="shared" si="7716"/>
        <v>0.99999999999999989</v>
      </c>
      <c r="BW436" s="152">
        <f t="shared" si="7716"/>
        <v>0.99999999999999978</v>
      </c>
      <c r="BX436" s="151">
        <f t="shared" si="7716"/>
        <v>1</v>
      </c>
      <c r="BY436" s="152">
        <f t="shared" si="7716"/>
        <v>0.99999999999999989</v>
      </c>
      <c r="BZ436" s="151">
        <f t="shared" si="7716"/>
        <v>1</v>
      </c>
      <c r="CA436" s="152">
        <f t="shared" si="7716"/>
        <v>0.99999999999999989</v>
      </c>
      <c r="CB436" s="151">
        <f t="shared" si="7716"/>
        <v>0.99999999999999989</v>
      </c>
      <c r="CC436" s="152">
        <f t="shared" si="7716"/>
        <v>1</v>
      </c>
      <c r="CD436" s="151">
        <f t="shared" si="7716"/>
        <v>1.0000000000000002</v>
      </c>
      <c r="CE436" s="152">
        <f t="shared" si="7716"/>
        <v>1</v>
      </c>
      <c r="CF436" s="151">
        <f t="shared" si="7716"/>
        <v>1</v>
      </c>
      <c r="CG436" s="152">
        <f t="shared" si="7716"/>
        <v>1</v>
      </c>
      <c r="CH436" s="151">
        <f t="shared" si="7716"/>
        <v>1</v>
      </c>
      <c r="CI436" s="152">
        <f t="shared" si="7716"/>
        <v>1</v>
      </c>
      <c r="CJ436" s="151">
        <f t="shared" si="7716"/>
        <v>1</v>
      </c>
      <c r="CK436" s="152">
        <f t="shared" si="7716"/>
        <v>0.99999999999999989</v>
      </c>
    </row>
    <row r="437" spans="1:89" ht="14.1" thickTop="1">
      <c r="A437" s="183"/>
    </row>
    <row r="439" spans="1:89">
      <c r="A439" s="318">
        <f>+A408+1</f>
        <v>43845</v>
      </c>
      <c r="B439" s="318"/>
      <c r="C439" s="318"/>
      <c r="D439" s="318"/>
      <c r="BI439" s="313">
        <f>+BI408+1</f>
        <v>43845</v>
      </c>
      <c r="BJ439" s="313"/>
      <c r="BK439" s="313"/>
      <c r="BL439" s="313"/>
    </row>
    <row r="440" spans="1:89" ht="13.5" customHeight="1" thickBot="1">
      <c r="AE440" t="s">
        <v>49</v>
      </c>
    </row>
    <row r="441" spans="1:89" ht="15" thickTop="1" thickBot="1">
      <c r="A441" s="314" t="s">
        <v>2</v>
      </c>
      <c r="B441" s="311" t="s">
        <v>3</v>
      </c>
      <c r="C441" s="312"/>
      <c r="D441" s="311" t="s">
        <v>4</v>
      </c>
      <c r="E441" s="312"/>
      <c r="F441" s="311" t="s">
        <v>5</v>
      </c>
      <c r="G441" s="312"/>
      <c r="H441" s="311" t="s">
        <v>6</v>
      </c>
      <c r="I441" s="312"/>
      <c r="J441" s="311" t="s">
        <v>7</v>
      </c>
      <c r="K441" s="312"/>
      <c r="L441" s="311" t="s">
        <v>8</v>
      </c>
      <c r="M441" s="312"/>
      <c r="N441" s="311" t="s">
        <v>9</v>
      </c>
      <c r="O441" s="312"/>
      <c r="P441" s="311" t="s">
        <v>10</v>
      </c>
      <c r="Q441" s="312"/>
      <c r="R441" s="311" t="s">
        <v>11</v>
      </c>
      <c r="S441" s="312"/>
      <c r="T441" s="311" t="s">
        <v>12</v>
      </c>
      <c r="U441" s="312"/>
      <c r="V441" s="311" t="s">
        <v>13</v>
      </c>
      <c r="W441" s="312"/>
      <c r="X441" s="311" t="s">
        <v>14</v>
      </c>
      <c r="Y441" s="312"/>
      <c r="Z441" s="297" t="s">
        <v>15</v>
      </c>
      <c r="AA441" s="298"/>
      <c r="AB441" s="316" t="s">
        <v>16</v>
      </c>
      <c r="AC441" s="317"/>
      <c r="AE441" s="309" t="s">
        <v>2</v>
      </c>
      <c r="AF441" s="303" t="s">
        <v>3</v>
      </c>
      <c r="AG441" s="304"/>
      <c r="AH441" s="303" t="s">
        <v>4</v>
      </c>
      <c r="AI441" s="304"/>
      <c r="AJ441" s="303" t="s">
        <v>5</v>
      </c>
      <c r="AK441" s="304"/>
      <c r="AL441" s="303" t="s">
        <v>6</v>
      </c>
      <c r="AM441" s="304"/>
      <c r="AN441" s="303" t="s">
        <v>7</v>
      </c>
      <c r="AO441" s="304"/>
      <c r="AP441" s="303" t="s">
        <v>8</v>
      </c>
      <c r="AQ441" s="304"/>
      <c r="AR441" s="303" t="s">
        <v>9</v>
      </c>
      <c r="AS441" s="304"/>
      <c r="AT441" s="303" t="s">
        <v>10</v>
      </c>
      <c r="AU441" s="304"/>
      <c r="AV441" s="303" t="s">
        <v>11</v>
      </c>
      <c r="AW441" s="304"/>
      <c r="AX441" s="303" t="s">
        <v>12</v>
      </c>
      <c r="AY441" s="304"/>
      <c r="AZ441" s="303" t="s">
        <v>13</v>
      </c>
      <c r="BA441" s="304"/>
      <c r="BB441" s="303" t="s">
        <v>14</v>
      </c>
      <c r="BC441" s="304"/>
      <c r="BD441" s="305" t="s">
        <v>15</v>
      </c>
      <c r="BE441" s="306"/>
      <c r="BF441" s="307" t="s">
        <v>16</v>
      </c>
      <c r="BG441" s="308"/>
      <c r="BI441" s="314" t="s">
        <v>2</v>
      </c>
      <c r="BJ441" s="311" t="s">
        <v>3</v>
      </c>
      <c r="BK441" s="312"/>
      <c r="BL441" s="311" t="s">
        <v>4</v>
      </c>
      <c r="BM441" s="312"/>
      <c r="BN441" s="311" t="s">
        <v>5</v>
      </c>
      <c r="BO441" s="312"/>
      <c r="BP441" s="311" t="s">
        <v>6</v>
      </c>
      <c r="BQ441" s="312"/>
      <c r="BR441" s="311" t="s">
        <v>7</v>
      </c>
      <c r="BS441" s="312"/>
      <c r="BT441" s="311" t="s">
        <v>8</v>
      </c>
      <c r="BU441" s="312"/>
      <c r="BV441" s="311" t="s">
        <v>9</v>
      </c>
      <c r="BW441" s="312"/>
      <c r="BX441" s="311" t="s">
        <v>10</v>
      </c>
      <c r="BY441" s="312"/>
      <c r="BZ441" s="311" t="s">
        <v>11</v>
      </c>
      <c r="CA441" s="312"/>
      <c r="CB441" s="311" t="s">
        <v>12</v>
      </c>
      <c r="CC441" s="312"/>
      <c r="CD441" s="311" t="s">
        <v>13</v>
      </c>
      <c r="CE441" s="312"/>
      <c r="CF441" s="311" t="s">
        <v>14</v>
      </c>
      <c r="CG441" s="312"/>
      <c r="CH441" s="297" t="s">
        <v>15</v>
      </c>
      <c r="CI441" s="298"/>
      <c r="CJ441" s="311" t="s">
        <v>16</v>
      </c>
      <c r="CK441" s="312"/>
    </row>
    <row r="442" spans="1:89" ht="15" thickTop="1" thickBot="1">
      <c r="A442" s="315"/>
      <c r="B442" s="112" t="s">
        <v>17</v>
      </c>
      <c r="C442" s="113" t="s">
        <v>18</v>
      </c>
      <c r="D442" s="114" t="s">
        <v>17</v>
      </c>
      <c r="E442" s="115" t="s">
        <v>18</v>
      </c>
      <c r="F442" s="112" t="s">
        <v>17</v>
      </c>
      <c r="G442" s="113" t="s">
        <v>18</v>
      </c>
      <c r="H442" s="114" t="s">
        <v>17</v>
      </c>
      <c r="I442" s="115" t="s">
        <v>18</v>
      </c>
      <c r="J442" s="112" t="s">
        <v>17</v>
      </c>
      <c r="K442" s="113" t="s">
        <v>18</v>
      </c>
      <c r="L442" s="114" t="s">
        <v>17</v>
      </c>
      <c r="M442" s="112" t="s">
        <v>18</v>
      </c>
      <c r="N442" s="116" t="s">
        <v>17</v>
      </c>
      <c r="O442" s="117" t="s">
        <v>18</v>
      </c>
      <c r="P442" s="112" t="s">
        <v>17</v>
      </c>
      <c r="Q442" s="113" t="s">
        <v>18</v>
      </c>
      <c r="R442" s="114" t="s">
        <v>17</v>
      </c>
      <c r="S442" s="115" t="s">
        <v>18</v>
      </c>
      <c r="T442" s="112" t="s">
        <v>17</v>
      </c>
      <c r="U442" s="113" t="s">
        <v>18</v>
      </c>
      <c r="V442" s="114" t="s">
        <v>17</v>
      </c>
      <c r="W442" s="115" t="s">
        <v>18</v>
      </c>
      <c r="X442" s="112" t="s">
        <v>17</v>
      </c>
      <c r="Y442" s="113" t="s">
        <v>18</v>
      </c>
      <c r="Z442" s="25" t="s">
        <v>17</v>
      </c>
      <c r="AA442" s="118" t="s">
        <v>18</v>
      </c>
      <c r="AB442" s="172" t="s">
        <v>17</v>
      </c>
      <c r="AC442" s="173" t="s">
        <v>18</v>
      </c>
      <c r="AE442" s="310"/>
      <c r="AF442" s="235" t="s">
        <v>17</v>
      </c>
      <c r="AG442" s="236" t="s">
        <v>18</v>
      </c>
      <c r="AH442" s="237" t="s">
        <v>17</v>
      </c>
      <c r="AI442" s="238" t="s">
        <v>18</v>
      </c>
      <c r="AJ442" s="235" t="s">
        <v>17</v>
      </c>
      <c r="AK442" s="236" t="s">
        <v>18</v>
      </c>
      <c r="AL442" s="237" t="s">
        <v>17</v>
      </c>
      <c r="AM442" s="238" t="s">
        <v>18</v>
      </c>
      <c r="AN442" s="235" t="s">
        <v>17</v>
      </c>
      <c r="AO442" s="236" t="s">
        <v>18</v>
      </c>
      <c r="AP442" s="237" t="s">
        <v>17</v>
      </c>
      <c r="AQ442" s="235" t="s">
        <v>18</v>
      </c>
      <c r="AR442" s="239" t="s">
        <v>17</v>
      </c>
      <c r="AS442" s="240" t="s">
        <v>18</v>
      </c>
      <c r="AT442" s="235" t="s">
        <v>17</v>
      </c>
      <c r="AU442" s="236" t="s">
        <v>18</v>
      </c>
      <c r="AV442" s="237" t="s">
        <v>17</v>
      </c>
      <c r="AW442" s="238" t="s">
        <v>18</v>
      </c>
      <c r="AX442" s="235" t="s">
        <v>17</v>
      </c>
      <c r="AY442" s="236" t="s">
        <v>18</v>
      </c>
      <c r="AZ442" s="237" t="s">
        <v>17</v>
      </c>
      <c r="BA442" s="238" t="s">
        <v>18</v>
      </c>
      <c r="BB442" s="235" t="s">
        <v>17</v>
      </c>
      <c r="BC442" s="236" t="s">
        <v>18</v>
      </c>
      <c r="BD442" s="241" t="s">
        <v>17</v>
      </c>
      <c r="BE442" s="242" t="s">
        <v>18</v>
      </c>
      <c r="BF442" s="243" t="s">
        <v>17</v>
      </c>
      <c r="BG442" s="244" t="s">
        <v>18</v>
      </c>
      <c r="BI442" s="315"/>
      <c r="BJ442" s="112" t="s">
        <v>17</v>
      </c>
      <c r="BK442" s="113" t="s">
        <v>18</v>
      </c>
      <c r="BL442" s="114" t="s">
        <v>17</v>
      </c>
      <c r="BM442" s="115" t="s">
        <v>18</v>
      </c>
      <c r="BN442" s="112" t="s">
        <v>17</v>
      </c>
      <c r="BO442" s="113" t="s">
        <v>18</v>
      </c>
      <c r="BP442" s="114" t="s">
        <v>17</v>
      </c>
      <c r="BQ442" s="115" t="s">
        <v>18</v>
      </c>
      <c r="BR442" s="112" t="s">
        <v>17</v>
      </c>
      <c r="BS442" s="113" t="s">
        <v>18</v>
      </c>
      <c r="BT442" s="114" t="s">
        <v>17</v>
      </c>
      <c r="BU442" s="112" t="s">
        <v>18</v>
      </c>
      <c r="BV442" s="116" t="s">
        <v>17</v>
      </c>
      <c r="BW442" s="117" t="s">
        <v>18</v>
      </c>
      <c r="BX442" s="112" t="s">
        <v>17</v>
      </c>
      <c r="BY442" s="113" t="s">
        <v>18</v>
      </c>
      <c r="BZ442" s="114" t="s">
        <v>17</v>
      </c>
      <c r="CA442" s="115" t="s">
        <v>18</v>
      </c>
      <c r="CB442" s="112" t="s">
        <v>17</v>
      </c>
      <c r="CC442" s="113" t="s">
        <v>18</v>
      </c>
      <c r="CD442" s="114" t="s">
        <v>17</v>
      </c>
      <c r="CE442" s="115" t="s">
        <v>18</v>
      </c>
      <c r="CF442" s="112" t="s">
        <v>17</v>
      </c>
      <c r="CG442" s="113" t="s">
        <v>18</v>
      </c>
      <c r="CH442" s="25" t="s">
        <v>17</v>
      </c>
      <c r="CI442" s="118" t="s">
        <v>18</v>
      </c>
      <c r="CJ442" s="116" t="s">
        <v>17</v>
      </c>
      <c r="CK442" s="117" t="s">
        <v>18</v>
      </c>
    </row>
    <row r="443" spans="1:89" ht="14.1" thickTop="1">
      <c r="A443" s="121" t="s">
        <v>19</v>
      </c>
      <c r="B443" s="122"/>
      <c r="C443" s="182"/>
      <c r="D443" s="123"/>
      <c r="E443" s="176"/>
      <c r="F443" s="122"/>
      <c r="G443" s="124"/>
      <c r="H443" s="123"/>
      <c r="I443" s="176"/>
      <c r="J443" s="122"/>
      <c r="K443" s="124"/>
      <c r="L443" s="123"/>
      <c r="M443" s="122"/>
      <c r="N443" s="175"/>
      <c r="O443" s="177"/>
      <c r="P443" s="122"/>
      <c r="Q443" s="124"/>
      <c r="R443" s="123"/>
      <c r="S443" s="176"/>
      <c r="T443" s="122"/>
      <c r="U443" s="124"/>
      <c r="V443" s="123"/>
      <c r="W443" s="176"/>
      <c r="X443" s="122"/>
      <c r="Y443" s="124"/>
      <c r="Z443" s="180"/>
      <c r="AA443" s="181"/>
      <c r="AB443" s="166">
        <f>B443+D443+F443+H443+J443+L443+N443+P443+R443+T443+V443+X443+Z443</f>
        <v>0</v>
      </c>
      <c r="AC443" s="167">
        <f>C443+E443+G443+I443+K443+M443+O443+Q443+S443+U443+W443+Y443+AA443</f>
        <v>0</v>
      </c>
      <c r="AE443" s="246" t="str">
        <f>$AE$9</f>
        <v>07:00 - 07:59</v>
      </c>
      <c r="AF443" s="247">
        <f>SUMIF($A$9:$A$32,$AE443,B$443:B$466)</f>
        <v>6971</v>
      </c>
      <c r="AG443" s="248">
        <f t="shared" ref="AG443:AV445" si="7717">SUMIF($A$9:$A$32,$AE443,C$443:C$466)</f>
        <v>890</v>
      </c>
      <c r="AH443" s="249">
        <f t="shared" si="7717"/>
        <v>1405</v>
      </c>
      <c r="AI443" s="250">
        <f t="shared" si="7717"/>
        <v>962</v>
      </c>
      <c r="AJ443" s="247">
        <f t="shared" si="7717"/>
        <v>562</v>
      </c>
      <c r="AK443" s="251">
        <f t="shared" si="7717"/>
        <v>404</v>
      </c>
      <c r="AL443" s="249">
        <f t="shared" si="7717"/>
        <v>871</v>
      </c>
      <c r="AM443" s="250">
        <f t="shared" si="7717"/>
        <v>1479</v>
      </c>
      <c r="AN443" s="247">
        <f t="shared" si="7717"/>
        <v>387</v>
      </c>
      <c r="AO443" s="251">
        <f t="shared" si="7717"/>
        <v>810</v>
      </c>
      <c r="AP443" s="249">
        <f t="shared" si="7717"/>
        <v>422</v>
      </c>
      <c r="AQ443" s="247">
        <f t="shared" si="7717"/>
        <v>1931</v>
      </c>
      <c r="AR443" s="252">
        <f t="shared" si="7717"/>
        <v>1627</v>
      </c>
      <c r="AS443" s="253">
        <f t="shared" si="7717"/>
        <v>2594</v>
      </c>
      <c r="AT443" s="247">
        <f t="shared" si="7717"/>
        <v>1441</v>
      </c>
      <c r="AU443" s="251">
        <f t="shared" si="7717"/>
        <v>1288</v>
      </c>
      <c r="AV443" s="249">
        <f t="shared" si="7717"/>
        <v>1613</v>
      </c>
      <c r="AW443" s="250">
        <f t="shared" ref="AW443:BE445" si="7718">SUMIF($A$9:$A$32,$AE443,S$443:S$466)</f>
        <v>1388</v>
      </c>
      <c r="AX443" s="247">
        <f t="shared" si="7718"/>
        <v>354</v>
      </c>
      <c r="AY443" s="251">
        <f t="shared" si="7718"/>
        <v>1579</v>
      </c>
      <c r="AZ443" s="249">
        <f t="shared" si="7718"/>
        <v>952</v>
      </c>
      <c r="BA443" s="250">
        <f t="shared" si="7718"/>
        <v>2252</v>
      </c>
      <c r="BB443" s="247">
        <f t="shared" si="7718"/>
        <v>1349</v>
      </c>
      <c r="BC443" s="251">
        <f t="shared" si="7718"/>
        <v>1388</v>
      </c>
      <c r="BD443" s="20">
        <f t="shared" si="7718"/>
        <v>4655</v>
      </c>
      <c r="BE443" s="254">
        <f t="shared" si="7718"/>
        <v>2227</v>
      </c>
      <c r="BF443" s="255">
        <f>AF443+AH443+AJ443+AL443+AN443+AP443+AR443+AT443+AV443+AX443+AZ443+BB443+BD443</f>
        <v>22609</v>
      </c>
      <c r="BG443" s="256">
        <f>AG443+AI443+AK443+AM443+AO443+AQ443+AS443+AU443+AW443+AY443+BA443+BC443+BE443</f>
        <v>19192</v>
      </c>
      <c r="BI443" s="121" t="s">
        <v>19</v>
      </c>
      <c r="BJ443" s="125">
        <f>B443/B467</f>
        <v>0</v>
      </c>
      <c r="BK443" s="126">
        <f t="shared" ref="BK443" si="7719">C443/C467</f>
        <v>0</v>
      </c>
      <c r="BL443" s="127">
        <f t="shared" ref="BL443" si="7720">D443/D467</f>
        <v>0</v>
      </c>
      <c r="BM443" s="128">
        <f t="shared" ref="BM443" si="7721">E443/E467</f>
        <v>0</v>
      </c>
      <c r="BN443" s="125">
        <f t="shared" ref="BN443" si="7722">F443/F467</f>
        <v>0</v>
      </c>
      <c r="BO443" s="126">
        <f t="shared" ref="BO443" si="7723">G443/G467</f>
        <v>0</v>
      </c>
      <c r="BP443" s="127">
        <f t="shared" ref="BP443" si="7724">H443/H467</f>
        <v>0</v>
      </c>
      <c r="BQ443" s="128">
        <f t="shared" ref="BQ443" si="7725">I443/I467</f>
        <v>0</v>
      </c>
      <c r="BR443" s="125">
        <f t="shared" ref="BR443" si="7726">J443/J467</f>
        <v>0</v>
      </c>
      <c r="BS443" s="126">
        <f t="shared" ref="BS443" si="7727">K443/K467</f>
        <v>0</v>
      </c>
      <c r="BT443" s="127">
        <f t="shared" ref="BT443" si="7728">L443/L467</f>
        <v>0</v>
      </c>
      <c r="BU443" s="125">
        <f t="shared" ref="BU443" si="7729">M443/M467</f>
        <v>0</v>
      </c>
      <c r="BV443" s="129">
        <f t="shared" ref="BV443" si="7730">N443/N467</f>
        <v>0</v>
      </c>
      <c r="BW443" s="130">
        <f t="shared" ref="BW443" si="7731">O443/O467</f>
        <v>0</v>
      </c>
      <c r="BX443" s="125">
        <f t="shared" ref="BX443" si="7732">P443/P467</f>
        <v>0</v>
      </c>
      <c r="BY443" s="126">
        <f t="shared" ref="BY443" si="7733">Q443/Q467</f>
        <v>0</v>
      </c>
      <c r="BZ443" s="127">
        <f t="shared" ref="BZ443" si="7734">R443/R467</f>
        <v>0</v>
      </c>
      <c r="CA443" s="128">
        <f t="shared" ref="CA443" si="7735">S443/S467</f>
        <v>0</v>
      </c>
      <c r="CB443" s="125">
        <f t="shared" ref="CB443" si="7736">T443/T467</f>
        <v>0</v>
      </c>
      <c r="CC443" s="126">
        <f t="shared" ref="CC443" si="7737">U443/U467</f>
        <v>0</v>
      </c>
      <c r="CD443" s="127">
        <f t="shared" ref="CD443" si="7738">V443/V467</f>
        <v>0</v>
      </c>
      <c r="CE443" s="128">
        <f t="shared" ref="CE443" si="7739">W443/W467</f>
        <v>0</v>
      </c>
      <c r="CF443" s="125">
        <f t="shared" ref="CF443" si="7740">X443/X467</f>
        <v>0</v>
      </c>
      <c r="CG443" s="126">
        <f t="shared" ref="CG443" si="7741">Y443/Y467</f>
        <v>0</v>
      </c>
      <c r="CH443" s="127">
        <f t="shared" ref="CH443" si="7742">Z443/Z467</f>
        <v>0</v>
      </c>
      <c r="CI443" s="125">
        <f t="shared" ref="CI443" si="7743">AA443/AA467</f>
        <v>0</v>
      </c>
      <c r="CJ443" s="131">
        <f t="shared" ref="CJ443" si="7744">AB443/AB467</f>
        <v>0</v>
      </c>
      <c r="CK443" s="132">
        <f t="shared" ref="CK443" si="7745">AC443/AC467</f>
        <v>0</v>
      </c>
    </row>
    <row r="444" spans="1:89">
      <c r="A444" s="133" t="s">
        <v>20</v>
      </c>
      <c r="B444" s="185">
        <v>590</v>
      </c>
      <c r="C444" s="186">
        <v>0</v>
      </c>
      <c r="D444" s="187">
        <v>166</v>
      </c>
      <c r="E444" s="188">
        <v>0</v>
      </c>
      <c r="F444" s="185">
        <v>39</v>
      </c>
      <c r="G444" s="189">
        <v>0</v>
      </c>
      <c r="H444" s="187">
        <v>244</v>
      </c>
      <c r="I444" s="188">
        <v>5</v>
      </c>
      <c r="J444" s="185">
        <v>9</v>
      </c>
      <c r="K444" s="189">
        <v>3</v>
      </c>
      <c r="L444" s="187">
        <v>9</v>
      </c>
      <c r="M444" s="185">
        <v>9</v>
      </c>
      <c r="N444" s="190">
        <v>28</v>
      </c>
      <c r="O444" s="191">
        <v>0</v>
      </c>
      <c r="P444" s="185">
        <v>11</v>
      </c>
      <c r="Q444" s="189">
        <v>0</v>
      </c>
      <c r="R444" s="187">
        <v>0</v>
      </c>
      <c r="S444" s="188">
        <v>0</v>
      </c>
      <c r="T444" s="185">
        <v>0</v>
      </c>
      <c r="U444" s="189">
        <v>0</v>
      </c>
      <c r="V444" s="187">
        <v>0</v>
      </c>
      <c r="W444" s="188">
        <v>0</v>
      </c>
      <c r="X444" s="185">
        <v>0</v>
      </c>
      <c r="Y444" s="189">
        <v>0</v>
      </c>
      <c r="Z444" s="187">
        <v>0</v>
      </c>
      <c r="AA444" s="185">
        <v>0</v>
      </c>
      <c r="AB444" s="166">
        <f t="shared" ref="AB444:AB465" si="7746">B444+D444+F444+H444+J444+L444+N444+P444+R444+T444+V444+X444+Z444</f>
        <v>1096</v>
      </c>
      <c r="AC444" s="167">
        <f t="shared" ref="AC444:AC465" si="7747">C444+E444+G444+I444+K444+M444+O444+Q444+S444+U444+W444+Y444+AA444</f>
        <v>17</v>
      </c>
      <c r="AE444" s="258" t="str">
        <f>$AE$10</f>
        <v>08:00 - 08:59</v>
      </c>
      <c r="AF444" s="247">
        <f>SUMIF($A$9:$A$32,$AE444,B$443:B$466)</f>
        <v>5790</v>
      </c>
      <c r="AG444" s="259">
        <f t="shared" si="7717"/>
        <v>1248</v>
      </c>
      <c r="AH444" s="260">
        <f t="shared" si="7717"/>
        <v>1181</v>
      </c>
      <c r="AI444" s="261">
        <f t="shared" si="7717"/>
        <v>1376</v>
      </c>
      <c r="AJ444" s="262">
        <f t="shared" si="7717"/>
        <v>613</v>
      </c>
      <c r="AK444" s="263">
        <f t="shared" si="7717"/>
        <v>776</v>
      </c>
      <c r="AL444" s="260">
        <f t="shared" si="7717"/>
        <v>1071</v>
      </c>
      <c r="AM444" s="261">
        <f t="shared" si="7717"/>
        <v>2062</v>
      </c>
      <c r="AN444" s="262">
        <f t="shared" si="7717"/>
        <v>370</v>
      </c>
      <c r="AO444" s="263">
        <f t="shared" si="7717"/>
        <v>1028</v>
      </c>
      <c r="AP444" s="260">
        <f t="shared" si="7717"/>
        <v>477</v>
      </c>
      <c r="AQ444" s="262">
        <f t="shared" si="7717"/>
        <v>2603</v>
      </c>
      <c r="AR444" s="264">
        <f t="shared" si="7717"/>
        <v>1599</v>
      </c>
      <c r="AS444" s="265">
        <f t="shared" si="7717"/>
        <v>3528</v>
      </c>
      <c r="AT444" s="262">
        <f t="shared" si="7717"/>
        <v>1272</v>
      </c>
      <c r="AU444" s="263">
        <f t="shared" si="7717"/>
        <v>1735</v>
      </c>
      <c r="AV444" s="260">
        <f t="shared" si="7717"/>
        <v>1622</v>
      </c>
      <c r="AW444" s="261">
        <f t="shared" si="7718"/>
        <v>1349</v>
      </c>
      <c r="AX444" s="262">
        <f t="shared" si="7718"/>
        <v>279</v>
      </c>
      <c r="AY444" s="263">
        <f t="shared" si="7718"/>
        <v>1583</v>
      </c>
      <c r="AZ444" s="260">
        <f t="shared" si="7718"/>
        <v>893</v>
      </c>
      <c r="BA444" s="261">
        <f t="shared" si="7718"/>
        <v>2683</v>
      </c>
      <c r="BB444" s="262">
        <f t="shared" si="7718"/>
        <v>1259</v>
      </c>
      <c r="BC444" s="263">
        <f t="shared" si="7718"/>
        <v>1672</v>
      </c>
      <c r="BD444" s="260">
        <f t="shared" si="7718"/>
        <v>4455</v>
      </c>
      <c r="BE444" s="262">
        <f t="shared" si="7718"/>
        <v>2322</v>
      </c>
      <c r="BF444" s="266">
        <f>SUM(AF444,AH444,AJ444,AL444,AN444,AP444,AR444,AT444,AV444,AX444,AZ444,BB444,BD444)</f>
        <v>20881</v>
      </c>
      <c r="BG444" s="16">
        <f>SUM(AG444,AI444,AK444,AM444,AO444,AQ444,AS444,AU444,AW444,AY444,BA444,BC444,BE444)</f>
        <v>23965</v>
      </c>
      <c r="BI444" s="133" t="s">
        <v>20</v>
      </c>
      <c r="BJ444" s="125">
        <f>B444/B467</f>
        <v>1.0284120620533381E-2</v>
      </c>
      <c r="BK444" s="126">
        <f t="shared" ref="BK444" si="7748">C444/C467</f>
        <v>0</v>
      </c>
      <c r="BL444" s="127">
        <f t="shared" ref="BL444" si="7749">D444/D467</f>
        <v>7.4193260033967997E-3</v>
      </c>
      <c r="BM444" s="128">
        <f t="shared" ref="BM444" si="7750">E444/E467</f>
        <v>0</v>
      </c>
      <c r="BN444" s="125">
        <f t="shared" ref="BN444" si="7751">F444/F467</f>
        <v>3.8537549407114623E-3</v>
      </c>
      <c r="BO444" s="126">
        <f t="shared" ref="BO444" si="7752">G444/G467</f>
        <v>0</v>
      </c>
      <c r="BP444" s="127">
        <f t="shared" ref="BP444" si="7753">H444/H467</f>
        <v>9.7905465050958998E-3</v>
      </c>
      <c r="BQ444" s="128">
        <f t="shared" ref="BQ444" si="7754">I444/I467</f>
        <v>1.2896569512509673E-4</v>
      </c>
      <c r="BR444" s="125">
        <f t="shared" ref="BR444" si="7755">J444/J467</f>
        <v>1.3788876972575456E-3</v>
      </c>
      <c r="BS444" s="126">
        <f t="shared" ref="BS444" si="7756">K444/K467</f>
        <v>3.9087947882736156E-4</v>
      </c>
      <c r="BT444" s="127">
        <f t="shared" ref="BT444" si="7757">L444/L467</f>
        <v>7.6290582351445284E-4</v>
      </c>
      <c r="BU444" s="125">
        <f t="shared" ref="BU444" si="7758">M444/M467</f>
        <v>4.1186161449752884E-4</v>
      </c>
      <c r="BV444" s="129">
        <f t="shared" ref="BV444" si="7759">N444/N467</f>
        <v>1.073331544447426E-3</v>
      </c>
      <c r="BW444" s="130">
        <f t="shared" ref="BW444" si="7760">O444/O467</f>
        <v>0</v>
      </c>
      <c r="BX444" s="125">
        <f t="shared" ref="BX444" si="7761">P444/P467</f>
        <v>6.5836724922192964E-4</v>
      </c>
      <c r="BY444" s="126">
        <f t="shared" ref="BY444" si="7762">Q444/Q467</f>
        <v>0</v>
      </c>
      <c r="BZ444" s="127">
        <f t="shared" ref="BZ444" si="7763">R444/R467</f>
        <v>0</v>
      </c>
      <c r="CA444" s="128">
        <f t="shared" ref="CA444" si="7764">S444/S467</f>
        <v>0</v>
      </c>
      <c r="CB444" s="125">
        <f t="shared" ref="CB444" si="7765">T444/T467</f>
        <v>0</v>
      </c>
      <c r="CC444" s="126">
        <f t="shared" ref="CC444" si="7766">U444/U467</f>
        <v>0</v>
      </c>
      <c r="CD444" s="127">
        <f t="shared" ref="CD444" si="7767">V444/V467</f>
        <v>0</v>
      </c>
      <c r="CE444" s="128">
        <f t="shared" ref="CE444" si="7768">W444/W467</f>
        <v>0</v>
      </c>
      <c r="CF444" s="125">
        <f t="shared" ref="CF444" si="7769">X444/X467</f>
        <v>0</v>
      </c>
      <c r="CG444" s="126">
        <f t="shared" ref="CG444" si="7770">Y444/Y467</f>
        <v>0</v>
      </c>
      <c r="CH444" s="127">
        <f t="shared" ref="CH444" si="7771">Z444/Z467</f>
        <v>0</v>
      </c>
      <c r="CI444" s="125">
        <f t="shared" ref="CI444" si="7772">AA444/AA467</f>
        <v>0</v>
      </c>
      <c r="CJ444" s="131">
        <f t="shared" ref="CJ444" si="7773">AB444/AB467</f>
        <v>3.530552486365818E-3</v>
      </c>
      <c r="CK444" s="132">
        <f t="shared" ref="CK444" si="7774">AC444/AC467</f>
        <v>5.4867736479944231E-5</v>
      </c>
    </row>
    <row r="445" spans="1:89" ht="14.1" thickBot="1">
      <c r="A445" s="142" t="s">
        <v>21</v>
      </c>
      <c r="B445" s="192">
        <v>3209</v>
      </c>
      <c r="C445" s="193">
        <v>0</v>
      </c>
      <c r="D445" s="194">
        <v>1007</v>
      </c>
      <c r="E445" s="195">
        <v>3</v>
      </c>
      <c r="F445" s="192">
        <v>330</v>
      </c>
      <c r="G445" s="196">
        <v>3</v>
      </c>
      <c r="H445" s="194">
        <v>1088</v>
      </c>
      <c r="I445" s="195">
        <v>111</v>
      </c>
      <c r="J445" s="192">
        <v>81</v>
      </c>
      <c r="K445" s="196">
        <v>44</v>
      </c>
      <c r="L445" s="194">
        <v>61</v>
      </c>
      <c r="M445" s="192">
        <v>352</v>
      </c>
      <c r="N445" s="197">
        <v>416</v>
      </c>
      <c r="O445" s="198">
        <v>497</v>
      </c>
      <c r="P445" s="192">
        <v>235</v>
      </c>
      <c r="Q445" s="196">
        <v>294</v>
      </c>
      <c r="R445" s="194">
        <v>318</v>
      </c>
      <c r="S445" s="195">
        <v>316</v>
      </c>
      <c r="T445" s="192">
        <v>47</v>
      </c>
      <c r="U445" s="196">
        <v>223</v>
      </c>
      <c r="V445" s="194">
        <v>120</v>
      </c>
      <c r="W445" s="195">
        <v>556</v>
      </c>
      <c r="X445" s="192">
        <v>270</v>
      </c>
      <c r="Y445" s="196">
        <v>439</v>
      </c>
      <c r="Z445" s="194">
        <v>976</v>
      </c>
      <c r="AA445" s="192">
        <v>398</v>
      </c>
      <c r="AB445" s="166">
        <f t="shared" si="7746"/>
        <v>8158</v>
      </c>
      <c r="AC445" s="167">
        <f t="shared" si="7747"/>
        <v>3236</v>
      </c>
      <c r="AE445" s="246" t="str">
        <f>$AE$11</f>
        <v>-</v>
      </c>
      <c r="AF445" s="247">
        <f>SUMIF($A$9:$A$32,$AE445,B$443:B$466)</f>
        <v>0</v>
      </c>
      <c r="AG445" s="267">
        <f t="shared" si="7717"/>
        <v>0</v>
      </c>
      <c r="AH445" s="268">
        <f t="shared" si="7717"/>
        <v>0</v>
      </c>
      <c r="AI445" s="269">
        <f t="shared" si="7717"/>
        <v>0</v>
      </c>
      <c r="AJ445" s="270">
        <f t="shared" si="7717"/>
        <v>0</v>
      </c>
      <c r="AK445" s="271">
        <f t="shared" si="7717"/>
        <v>0</v>
      </c>
      <c r="AL445" s="268">
        <f t="shared" si="7717"/>
        <v>0</v>
      </c>
      <c r="AM445" s="269">
        <f t="shared" si="7717"/>
        <v>0</v>
      </c>
      <c r="AN445" s="270">
        <f t="shared" si="7717"/>
        <v>0</v>
      </c>
      <c r="AO445" s="271">
        <f t="shared" si="7717"/>
        <v>0</v>
      </c>
      <c r="AP445" s="268">
        <f t="shared" si="7717"/>
        <v>0</v>
      </c>
      <c r="AQ445" s="270">
        <f t="shared" si="7717"/>
        <v>0</v>
      </c>
      <c r="AR445" s="272">
        <f t="shared" si="7717"/>
        <v>0</v>
      </c>
      <c r="AS445" s="273">
        <f t="shared" si="7717"/>
        <v>0</v>
      </c>
      <c r="AT445" s="270">
        <f t="shared" si="7717"/>
        <v>0</v>
      </c>
      <c r="AU445" s="271">
        <f t="shared" si="7717"/>
        <v>0</v>
      </c>
      <c r="AV445" s="268">
        <f t="shared" si="7717"/>
        <v>0</v>
      </c>
      <c r="AW445" s="269">
        <f t="shared" si="7718"/>
        <v>0</v>
      </c>
      <c r="AX445" s="270">
        <f t="shared" si="7718"/>
        <v>0</v>
      </c>
      <c r="AY445" s="271">
        <f t="shared" si="7718"/>
        <v>0</v>
      </c>
      <c r="AZ445" s="268">
        <f t="shared" si="7718"/>
        <v>0</v>
      </c>
      <c r="BA445" s="269">
        <f t="shared" si="7718"/>
        <v>0</v>
      </c>
      <c r="BB445" s="270">
        <f t="shared" si="7718"/>
        <v>0</v>
      </c>
      <c r="BC445" s="271">
        <f t="shared" si="7718"/>
        <v>0</v>
      </c>
      <c r="BD445" s="268">
        <f t="shared" si="7718"/>
        <v>0</v>
      </c>
      <c r="BE445" s="270">
        <f t="shared" si="7718"/>
        <v>0</v>
      </c>
      <c r="BF445" s="266">
        <f>SUM(AF445,AH445,AJ445,AL445,AN445,AP445,AR445,AT445,AV445,AX445,AZ445,BB445,BD445)</f>
        <v>0</v>
      </c>
      <c r="BG445" s="16">
        <f>SUM(AG445,AI445,AK445,AM445,AO445,AQ445,AS445,AU445,AW445,AY445,BA445,BC445,BE445)</f>
        <v>0</v>
      </c>
      <c r="BI445" s="142" t="s">
        <v>21</v>
      </c>
      <c r="BJ445" s="125">
        <f>B445/B467</f>
        <v>5.5935157747951894E-2</v>
      </c>
      <c r="BK445" s="126">
        <f t="shared" ref="BK445" si="7775">C445/C467</f>
        <v>0</v>
      </c>
      <c r="BL445" s="127">
        <f t="shared" ref="BL445" si="7776">D445/D467</f>
        <v>4.5007598104943237E-2</v>
      </c>
      <c r="BM445" s="128">
        <f t="shared" ref="BM445" si="7777">E445/E467</f>
        <v>1.5687915076086388E-4</v>
      </c>
      <c r="BN445" s="125">
        <f t="shared" ref="BN445" si="7778">F445/F467</f>
        <v>3.2608695652173912E-2</v>
      </c>
      <c r="BO445" s="126">
        <f t="shared" ref="BO445" si="7779">G445/G467</f>
        <v>3.9032006245120999E-4</v>
      </c>
      <c r="BP445" s="127">
        <f t="shared" ref="BP445" si="7780">H445/H467</f>
        <v>4.3656207366984993E-2</v>
      </c>
      <c r="BQ445" s="128">
        <f t="shared" ref="BQ445" si="7781">I445/I467</f>
        <v>2.8630384317771471E-3</v>
      </c>
      <c r="BR445" s="125">
        <f t="shared" ref="BR445" si="7782">J445/J467</f>
        <v>1.2409989275317911E-2</v>
      </c>
      <c r="BS445" s="126">
        <f t="shared" ref="BS445" si="7783">K445/K467</f>
        <v>5.732899022801303E-3</v>
      </c>
      <c r="BT445" s="127">
        <f t="shared" ref="BT445" si="7784">L445/L467</f>
        <v>5.1708061371535134E-3</v>
      </c>
      <c r="BU445" s="125">
        <f t="shared" ref="BU445" si="7785">M445/M467</f>
        <v>1.610836536701446E-2</v>
      </c>
      <c r="BV445" s="129">
        <f t="shared" ref="BV445" si="7786">N445/N467</f>
        <v>1.5946640088933185E-2</v>
      </c>
      <c r="BW445" s="130">
        <f t="shared" ref="BW445" si="7787">O445/O467</f>
        <v>1.3906376787263214E-2</v>
      </c>
      <c r="BX445" s="125">
        <f t="shared" ref="BX445" si="7788">P445/P467</f>
        <v>1.4065118506104859E-2</v>
      </c>
      <c r="BY445" s="126">
        <f t="shared" ref="BY445" si="7789">Q445/Q467</f>
        <v>1.3972719927760087E-2</v>
      </c>
      <c r="BZ445" s="127">
        <f t="shared" ref="BZ445" si="7790">R445/R467</f>
        <v>1.5597410241318423E-2</v>
      </c>
      <c r="CA445" s="128">
        <f t="shared" ref="CA445" si="7791">S445/S467</f>
        <v>1.353434983724516E-2</v>
      </c>
      <c r="CB445" s="125">
        <f t="shared" ref="CB445" si="7792">T445/T467</f>
        <v>5.466387531984182E-3</v>
      </c>
      <c r="CC445" s="126">
        <f t="shared" ref="CC445" si="7793">U445/U467</f>
        <v>2.0835279828085584E-2</v>
      </c>
      <c r="CD445" s="127">
        <f t="shared" ref="CD445" si="7794">V445/V467</f>
        <v>4.9380683922472324E-3</v>
      </c>
      <c r="CE445" s="128">
        <f t="shared" ref="CE445" si="7795">W445/W467</f>
        <v>1.9629302736098853E-2</v>
      </c>
      <c r="CF445" s="125">
        <f t="shared" ref="CF445" si="7796">X445/X467</f>
        <v>1.1186609214451441E-2</v>
      </c>
      <c r="CG445" s="126">
        <f t="shared" ref="CG445" si="7797">Y445/Y467</f>
        <v>2.9212137343625232E-2</v>
      </c>
      <c r="CH445" s="127">
        <f t="shared" ref="CH445" si="7798">Z445/Z467</f>
        <v>1.7091323001488485E-2</v>
      </c>
      <c r="CI445" s="125">
        <f t="shared" ref="CI445" si="7799">AA445/AA467</f>
        <v>8.5159192057514543E-3</v>
      </c>
      <c r="CJ445" s="131">
        <f t="shared" ref="CJ445" si="7800">AB445/AB467</f>
        <v>2.627942261293097E-2</v>
      </c>
      <c r="CK445" s="132">
        <f t="shared" ref="CK445" si="7801">AC445/AC467</f>
        <v>1.0444235014652914E-2</v>
      </c>
    </row>
    <row r="446" spans="1:89" ht="15" thickTop="1" thickBot="1">
      <c r="A446" s="133" t="s">
        <v>22</v>
      </c>
      <c r="B446" s="185">
        <v>6111</v>
      </c>
      <c r="C446" s="186">
        <v>386</v>
      </c>
      <c r="D446" s="187">
        <v>1999</v>
      </c>
      <c r="E446" s="188">
        <v>637</v>
      </c>
      <c r="F446" s="185">
        <v>647</v>
      </c>
      <c r="G446" s="189">
        <v>291</v>
      </c>
      <c r="H446" s="187">
        <v>1118</v>
      </c>
      <c r="I446" s="188">
        <v>771</v>
      </c>
      <c r="J446" s="185">
        <v>209</v>
      </c>
      <c r="K446" s="189">
        <v>425</v>
      </c>
      <c r="L446" s="187">
        <v>290</v>
      </c>
      <c r="M446" s="185">
        <v>1143</v>
      </c>
      <c r="N446" s="190">
        <v>1152</v>
      </c>
      <c r="O446" s="191">
        <v>1673</v>
      </c>
      <c r="P446" s="185">
        <v>951</v>
      </c>
      <c r="Q446" s="189">
        <v>878</v>
      </c>
      <c r="R446" s="187">
        <v>1166</v>
      </c>
      <c r="S446" s="188">
        <v>1142</v>
      </c>
      <c r="T446" s="185">
        <v>216</v>
      </c>
      <c r="U446" s="189">
        <v>901</v>
      </c>
      <c r="V446" s="187">
        <v>721</v>
      </c>
      <c r="W446" s="188">
        <v>1831</v>
      </c>
      <c r="X446" s="185">
        <v>1065</v>
      </c>
      <c r="Y446" s="189">
        <v>1124</v>
      </c>
      <c r="Z446" s="187">
        <v>2942</v>
      </c>
      <c r="AA446" s="185">
        <v>1544</v>
      </c>
      <c r="AB446" s="166">
        <f t="shared" si="7746"/>
        <v>18587</v>
      </c>
      <c r="AC446" s="167">
        <f t="shared" si="7747"/>
        <v>12746</v>
      </c>
      <c r="AE446" s="295" t="s">
        <v>42</v>
      </c>
      <c r="AF446" s="12">
        <f t="shared" ref="AF446:BG446" si="7802">SUM(AF443:AF445)</f>
        <v>12761</v>
      </c>
      <c r="AG446" s="1">
        <f t="shared" si="7802"/>
        <v>2138</v>
      </c>
      <c r="AH446" s="12">
        <f t="shared" si="7802"/>
        <v>2586</v>
      </c>
      <c r="AI446" s="1">
        <f t="shared" si="7802"/>
        <v>2338</v>
      </c>
      <c r="AJ446" s="12">
        <f t="shared" si="7802"/>
        <v>1175</v>
      </c>
      <c r="AK446" s="1">
        <f t="shared" si="7802"/>
        <v>1180</v>
      </c>
      <c r="AL446" s="12">
        <f t="shared" si="7802"/>
        <v>1942</v>
      </c>
      <c r="AM446" s="1">
        <f t="shared" si="7802"/>
        <v>3541</v>
      </c>
      <c r="AN446" s="12">
        <f t="shared" si="7802"/>
        <v>757</v>
      </c>
      <c r="AO446" s="1">
        <f t="shared" si="7802"/>
        <v>1838</v>
      </c>
      <c r="AP446" s="12">
        <f t="shared" si="7802"/>
        <v>899</v>
      </c>
      <c r="AQ446" s="1">
        <f t="shared" si="7802"/>
        <v>4534</v>
      </c>
      <c r="AR446" s="12">
        <f t="shared" si="7802"/>
        <v>3226</v>
      </c>
      <c r="AS446" s="1">
        <f t="shared" si="7802"/>
        <v>6122</v>
      </c>
      <c r="AT446" s="12">
        <f t="shared" si="7802"/>
        <v>2713</v>
      </c>
      <c r="AU446" s="1">
        <f t="shared" si="7802"/>
        <v>3023</v>
      </c>
      <c r="AV446" s="12">
        <f t="shared" si="7802"/>
        <v>3235</v>
      </c>
      <c r="AW446" s="1">
        <f t="shared" si="7802"/>
        <v>2737</v>
      </c>
      <c r="AX446" s="12">
        <f t="shared" si="7802"/>
        <v>633</v>
      </c>
      <c r="AY446" s="1">
        <f t="shared" si="7802"/>
        <v>3162</v>
      </c>
      <c r="AZ446" s="12">
        <f t="shared" si="7802"/>
        <v>1845</v>
      </c>
      <c r="BA446" s="1">
        <f t="shared" si="7802"/>
        <v>4935</v>
      </c>
      <c r="BB446" s="12">
        <f t="shared" si="7802"/>
        <v>2608</v>
      </c>
      <c r="BC446" s="1">
        <f t="shared" si="7802"/>
        <v>3060</v>
      </c>
      <c r="BD446" s="12">
        <f t="shared" si="7802"/>
        <v>9110</v>
      </c>
      <c r="BE446" s="1">
        <f t="shared" si="7802"/>
        <v>4549</v>
      </c>
      <c r="BF446" s="51">
        <f t="shared" si="7802"/>
        <v>43490</v>
      </c>
      <c r="BG446" s="47">
        <f t="shared" si="7802"/>
        <v>43157</v>
      </c>
      <c r="BI446" s="133" t="s">
        <v>22</v>
      </c>
      <c r="BJ446" s="125">
        <f>B446/B467</f>
        <v>0.10651908663064319</v>
      </c>
      <c r="BK446" s="126">
        <f t="shared" ref="BK446" si="7803">C446/C467</f>
        <v>1.1416740609287193E-2</v>
      </c>
      <c r="BL446" s="127">
        <f t="shared" ref="BL446" si="7804">D446/D467</f>
        <v>8.9344775185483144E-2</v>
      </c>
      <c r="BM446" s="128">
        <f t="shared" ref="BM446" si="7805">E446/E467</f>
        <v>3.3310673011556761E-2</v>
      </c>
      <c r="BN446" s="125">
        <f t="shared" ref="BN446" si="7806">F446/F467</f>
        <v>6.3932806324110678E-2</v>
      </c>
      <c r="BO446" s="126">
        <f t="shared" ref="BO446" si="7807">G446/G467</f>
        <v>3.786104605776737E-2</v>
      </c>
      <c r="BP446" s="127">
        <f t="shared" ref="BP446" si="7808">H446/H467</f>
        <v>4.485996308482465E-2</v>
      </c>
      <c r="BQ446" s="128">
        <f t="shared" ref="BQ446" si="7809">I446/I467</f>
        <v>1.9886510188289915E-2</v>
      </c>
      <c r="BR446" s="125">
        <f t="shared" ref="BR446" si="7810">J446/J467</f>
        <v>3.2020836525203003E-2</v>
      </c>
      <c r="BS446" s="126">
        <f t="shared" ref="BS446" si="7811">K446/K467</f>
        <v>5.5374592833876218E-2</v>
      </c>
      <c r="BT446" s="127">
        <f t="shared" ref="BT446" si="7812">L446/L467</f>
        <v>2.4582520979910146E-2</v>
      </c>
      <c r="BU446" s="125">
        <f t="shared" ref="BU446" si="7813">M446/M467</f>
        <v>5.2306425041186162E-2</v>
      </c>
      <c r="BV446" s="129">
        <f t="shared" ref="BV446" si="7814">N446/N467</f>
        <v>4.4159926400122666E-2</v>
      </c>
      <c r="BW446" s="130">
        <f t="shared" ref="BW446" si="7815">O446/O467</f>
        <v>4.6811606368393072E-2</v>
      </c>
      <c r="BX446" s="125">
        <f t="shared" ref="BX446" si="7816">P446/P467</f>
        <v>5.6918841273641371E-2</v>
      </c>
      <c r="BY446" s="126">
        <f t="shared" ref="BY446" si="7817">Q446/Q467</f>
        <v>4.1728054750249516E-2</v>
      </c>
      <c r="BZ446" s="127">
        <f t="shared" ref="BZ446" si="7818">R446/R467</f>
        <v>5.719050421816755E-2</v>
      </c>
      <c r="CA446" s="128">
        <f t="shared" ref="CA446" si="7819">S446/S467</f>
        <v>4.8912112386499916E-2</v>
      </c>
      <c r="CB446" s="125">
        <f t="shared" ref="CB446" si="7820">T446/T467</f>
        <v>2.5122121423586882E-2</v>
      </c>
      <c r="CC446" s="126">
        <f t="shared" ref="CC446" si="7821">U446/U467</f>
        <v>8.4182005045314395E-2</v>
      </c>
      <c r="CD446" s="127">
        <f t="shared" ref="CD446" si="7822">V446/V467</f>
        <v>2.966956092341879E-2</v>
      </c>
      <c r="CE446" s="128">
        <f t="shared" ref="CE446" si="7823">W446/W467</f>
        <v>6.4642541924095326E-2</v>
      </c>
      <c r="CF446" s="125">
        <f t="shared" ref="CF446" si="7824">X446/X467</f>
        <v>4.412495856811402E-2</v>
      </c>
      <c r="CG446" s="126">
        <f t="shared" ref="CG446" si="7825">Y446/Y467</f>
        <v>7.4793718392334313E-2</v>
      </c>
      <c r="CH446" s="127">
        <f t="shared" ref="CH446" si="7826">Z446/Z467</f>
        <v>5.1519131424568779E-2</v>
      </c>
      <c r="CI446" s="125">
        <f t="shared" ref="CI446" si="7827">AA446/AA467</f>
        <v>3.3036631290653887E-2</v>
      </c>
      <c r="CJ446" s="131">
        <f t="shared" ref="CJ446" si="7828">AB446/AB467</f>
        <v>5.9874433452629071E-2</v>
      </c>
      <c r="CK446" s="132">
        <f t="shared" ref="CK446" si="7829">AC446/AC467</f>
        <v>4.1137892304315832E-2</v>
      </c>
    </row>
    <row r="447" spans="1:89" ht="14.1" thickTop="1">
      <c r="A447" s="142" t="s">
        <v>23</v>
      </c>
      <c r="B447" s="192">
        <v>6971</v>
      </c>
      <c r="C447" s="193">
        <v>890</v>
      </c>
      <c r="D447" s="194">
        <v>1405</v>
      </c>
      <c r="E447" s="195">
        <v>962</v>
      </c>
      <c r="F447" s="192">
        <v>562</v>
      </c>
      <c r="G447" s="196">
        <v>404</v>
      </c>
      <c r="H447" s="194">
        <v>871</v>
      </c>
      <c r="I447" s="195">
        <v>1479</v>
      </c>
      <c r="J447" s="192">
        <v>387</v>
      </c>
      <c r="K447" s="196">
        <v>810</v>
      </c>
      <c r="L447" s="194">
        <v>422</v>
      </c>
      <c r="M447" s="192">
        <v>1931</v>
      </c>
      <c r="N447" s="197">
        <v>1627</v>
      </c>
      <c r="O447" s="198">
        <v>2594</v>
      </c>
      <c r="P447" s="192">
        <v>1441</v>
      </c>
      <c r="Q447" s="196">
        <v>1288</v>
      </c>
      <c r="R447" s="194">
        <v>1613</v>
      </c>
      <c r="S447" s="195">
        <v>1388</v>
      </c>
      <c r="T447" s="192">
        <v>354</v>
      </c>
      <c r="U447" s="196">
        <v>1579</v>
      </c>
      <c r="V447" s="194">
        <v>952</v>
      </c>
      <c r="W447" s="195">
        <v>2252</v>
      </c>
      <c r="X447" s="192">
        <v>1349</v>
      </c>
      <c r="Y447" s="196">
        <v>1388</v>
      </c>
      <c r="Z447" s="194">
        <v>4655</v>
      </c>
      <c r="AA447" s="192">
        <v>2227</v>
      </c>
      <c r="AB447" s="166">
        <f t="shared" si="7746"/>
        <v>22609</v>
      </c>
      <c r="AC447" s="167">
        <f t="shared" si="7747"/>
        <v>19192</v>
      </c>
      <c r="BI447" s="142" t="s">
        <v>23</v>
      </c>
      <c r="BJ447" s="125">
        <f>B447/B467</f>
        <v>0.12150949973853931</v>
      </c>
      <c r="BK447" s="126">
        <f t="shared" ref="BK447" si="7830">C447/C467</f>
        <v>2.6323572907423837E-2</v>
      </c>
      <c r="BL447" s="127">
        <f t="shared" ref="BL447" si="7831">D447/D467</f>
        <v>6.2796102619111463E-2</v>
      </c>
      <c r="BM447" s="128">
        <f t="shared" ref="BM447" si="7832">E447/E467</f>
        <v>5.0305914343983682E-2</v>
      </c>
      <c r="BN447" s="125">
        <f t="shared" ref="BN447" si="7833">F447/F467</f>
        <v>5.5533596837944663E-2</v>
      </c>
      <c r="BO447" s="126">
        <f t="shared" ref="BO447" si="7834">G447/G467</f>
        <v>5.2563101743429611E-2</v>
      </c>
      <c r="BP447" s="127">
        <f t="shared" ref="BP447" si="7835">H447/H467</f>
        <v>3.4949041007944791E-2</v>
      </c>
      <c r="BQ447" s="128">
        <f t="shared" ref="BQ447" si="7836">I447/I467</f>
        <v>3.8148052618003608E-2</v>
      </c>
      <c r="BR447" s="125">
        <f t="shared" ref="BR447" si="7837">J447/J467</f>
        <v>5.9292170982074462E-2</v>
      </c>
      <c r="BS447" s="126">
        <f t="shared" ref="BS447" si="7838">K447/K467</f>
        <v>0.10553745928338762</v>
      </c>
      <c r="BT447" s="127">
        <f t="shared" ref="BT447" si="7839">L447/L467</f>
        <v>3.5771806391455455E-2</v>
      </c>
      <c r="BU447" s="125">
        <f t="shared" ref="BU447" si="7840">M447/M467</f>
        <v>8.8367197510525353E-2</v>
      </c>
      <c r="BV447" s="129">
        <f t="shared" ref="BV447" si="7841">N447/N467</f>
        <v>6.2368229386284356E-2</v>
      </c>
      <c r="BW447" s="130">
        <f t="shared" ref="BW447" si="7842">O447/O467</f>
        <v>7.2581773412798339E-2</v>
      </c>
      <c r="BX447" s="125">
        <f t="shared" ref="BX447" si="7843">P447/P467</f>
        <v>8.6246109648072777E-2</v>
      </c>
      <c r="BY447" s="126">
        <f t="shared" ref="BY447" si="7844">Q447/Q467</f>
        <v>6.1213820635901334E-2</v>
      </c>
      <c r="BZ447" s="127">
        <f t="shared" ref="BZ447" si="7845">R447/R467</f>
        <v>7.9115165783794392E-2</v>
      </c>
      <c r="CA447" s="128">
        <f t="shared" ref="CA447" si="7846">S447/S467</f>
        <v>5.9448346753469244E-2</v>
      </c>
      <c r="CB447" s="125">
        <f t="shared" ref="CB447" si="7847">T447/T467</f>
        <v>4.1172365666434056E-2</v>
      </c>
      <c r="CC447" s="126">
        <f t="shared" ref="CC447" si="7848">U447/U467</f>
        <v>0.14752873026254321</v>
      </c>
      <c r="CD447" s="127">
        <f t="shared" ref="CD447" si="7849">V447/V467</f>
        <v>3.9175342578494712E-2</v>
      </c>
      <c r="CE447" s="128">
        <f t="shared" ref="CE447" si="7850">W447/W467</f>
        <v>7.9505736981465139E-2</v>
      </c>
      <c r="CF447" s="125">
        <f t="shared" ref="CF447" si="7851">X447/X467</f>
        <v>5.5891614186277756E-2</v>
      </c>
      <c r="CG447" s="126">
        <f t="shared" ref="CG447" si="7852">Y447/Y467</f>
        <v>9.2360926270960875E-2</v>
      </c>
      <c r="CH447" s="127">
        <f t="shared" ref="CH447" si="7853">Z447/Z467</f>
        <v>8.1516504684353383E-2</v>
      </c>
      <c r="CI447" s="125">
        <f t="shared" ref="CI447" si="7854">AA447/AA467</f>
        <v>4.7650633344744953E-2</v>
      </c>
      <c r="CJ447" s="131">
        <f t="shared" ref="CJ447" si="7855">AB447/AB467</f>
        <v>7.2830530259347423E-2</v>
      </c>
      <c r="CK447" s="132">
        <f t="shared" ref="CK447" si="7856">AC447/AC467</f>
        <v>6.1942446971946452E-2</v>
      </c>
    </row>
    <row r="448" spans="1:89" ht="14.1" thickBot="1">
      <c r="A448" s="133" t="s">
        <v>24</v>
      </c>
      <c r="B448" s="185">
        <v>5790</v>
      </c>
      <c r="C448" s="186">
        <v>1248</v>
      </c>
      <c r="D448" s="187">
        <v>1181</v>
      </c>
      <c r="E448" s="188">
        <v>1376</v>
      </c>
      <c r="F448" s="185">
        <v>613</v>
      </c>
      <c r="G448" s="189">
        <v>776</v>
      </c>
      <c r="H448" s="187">
        <v>1071</v>
      </c>
      <c r="I448" s="188">
        <v>2062</v>
      </c>
      <c r="J448" s="185">
        <v>370</v>
      </c>
      <c r="K448" s="189">
        <v>1028</v>
      </c>
      <c r="L448" s="187">
        <v>477</v>
      </c>
      <c r="M448" s="185">
        <v>2603</v>
      </c>
      <c r="N448" s="190">
        <v>1599</v>
      </c>
      <c r="O448" s="191">
        <v>3528</v>
      </c>
      <c r="P448" s="185">
        <v>1272</v>
      </c>
      <c r="Q448" s="189">
        <v>1735</v>
      </c>
      <c r="R448" s="187">
        <v>1622</v>
      </c>
      <c r="S448" s="188">
        <v>1349</v>
      </c>
      <c r="T448" s="185">
        <v>279</v>
      </c>
      <c r="U448" s="189">
        <v>1583</v>
      </c>
      <c r="V448" s="187">
        <v>893</v>
      </c>
      <c r="W448" s="188">
        <v>2683</v>
      </c>
      <c r="X448" s="185">
        <v>1259</v>
      </c>
      <c r="Y448" s="189">
        <v>1672</v>
      </c>
      <c r="Z448" s="187">
        <v>4455</v>
      </c>
      <c r="AA448" s="185">
        <v>2322</v>
      </c>
      <c r="AB448" s="166">
        <f t="shared" si="7746"/>
        <v>20881</v>
      </c>
      <c r="AC448" s="167">
        <f t="shared" si="7747"/>
        <v>23965</v>
      </c>
      <c r="AE448" t="s">
        <v>51</v>
      </c>
      <c r="BI448" s="133" t="s">
        <v>24</v>
      </c>
      <c r="BJ448" s="125">
        <f>B448/B467</f>
        <v>0.10092382778455639</v>
      </c>
      <c r="BK448" s="126">
        <f t="shared" ref="BK448" si="7857">C448/C467</f>
        <v>3.691215616681455E-2</v>
      </c>
      <c r="BL448" s="127">
        <f t="shared" ref="BL448" si="7858">D448/D467</f>
        <v>5.2784481988021811E-2</v>
      </c>
      <c r="BM448" s="128">
        <f t="shared" ref="BM448" si="7859">E448/E467</f>
        <v>7.1955237148982901E-2</v>
      </c>
      <c r="BN448" s="125">
        <f t="shared" ref="BN448" si="7860">F448/F467</f>
        <v>6.0573122529644266E-2</v>
      </c>
      <c r="BO448" s="126">
        <f t="shared" ref="BO448" si="7861">G448/G467</f>
        <v>0.10096278948737965</v>
      </c>
      <c r="BP448" s="127">
        <f t="shared" ref="BP448" si="7862">H448/H467</f>
        <v>4.2974079126875855E-2</v>
      </c>
      <c r="BQ448" s="128">
        <f t="shared" ref="BQ448" si="7863">I448/I467</f>
        <v>5.3185452669589892E-2</v>
      </c>
      <c r="BR448" s="125">
        <f t="shared" ref="BR448" si="7864">J448/J467</f>
        <v>5.6687605331699094E-2</v>
      </c>
      <c r="BS448" s="126">
        <f t="shared" ref="BS448" si="7865">K448/K467</f>
        <v>0.13394136807817589</v>
      </c>
      <c r="BT448" s="127">
        <f t="shared" ref="BT448" si="7866">L448/L467</f>
        <v>4.0434008646265999E-2</v>
      </c>
      <c r="BU448" s="125">
        <f t="shared" ref="BU448" si="7867">M448/M467</f>
        <v>0.1191195313930075</v>
      </c>
      <c r="BV448" s="129">
        <f t="shared" ref="BV448" si="7868">N448/N467</f>
        <v>6.1294897841836928E-2</v>
      </c>
      <c r="BW448" s="130">
        <f t="shared" ref="BW448" si="7869">O448/O467</f>
        <v>9.8715688743389568E-2</v>
      </c>
      <c r="BX448" s="125">
        <f t="shared" ref="BX448" si="7870">P448/P467</f>
        <v>7.6131194637299504E-2</v>
      </c>
      <c r="BY448" s="126">
        <f t="shared" ref="BY448" si="7871">Q448/Q467</f>
        <v>8.2458058077087587E-2</v>
      </c>
      <c r="BZ448" s="127">
        <f t="shared" ref="BZ448" si="7872">R448/R467</f>
        <v>7.955660192269963E-2</v>
      </c>
      <c r="CA448" s="128">
        <f t="shared" ref="CA448" si="7873">S448/S467</f>
        <v>5.7777968134315572E-2</v>
      </c>
      <c r="CB448" s="125">
        <f t="shared" ref="CB448" si="7874">T448/T467</f>
        <v>3.2449406838799724E-2</v>
      </c>
      <c r="CC448" s="126">
        <f t="shared" ref="CC448" si="7875">U448/U467</f>
        <v>0.14790245725497525</v>
      </c>
      <c r="CD448" s="127">
        <f t="shared" ref="CD448" si="7876">V448/V467</f>
        <v>3.6747458952306487E-2</v>
      </c>
      <c r="CE448" s="128">
        <f t="shared" ref="CE448" si="7877">W448/W467</f>
        <v>9.4721977052074136E-2</v>
      </c>
      <c r="CF448" s="125">
        <f t="shared" ref="CF448" si="7878">X448/X467</f>
        <v>5.2162744448127275E-2</v>
      </c>
      <c r="CG448" s="126">
        <f t="shared" ref="CG448" si="7879">Y448/Y467</f>
        <v>0.11125898323130157</v>
      </c>
      <c r="CH448" s="127">
        <f t="shared" ref="CH448" si="7880">Z448/Z467</f>
        <v>7.8014184397163122E-2</v>
      </c>
      <c r="CI448" s="125">
        <f t="shared" ref="CI448" si="7881">AA448/AA467</f>
        <v>4.9683327627524823E-2</v>
      </c>
      <c r="CJ448" s="131">
        <f t="shared" ref="CJ448" si="7882">AB448/AB467</f>
        <v>6.7264111740697671E-2</v>
      </c>
      <c r="CK448" s="132">
        <f t="shared" ref="CK448" si="7883">AC448/AC467</f>
        <v>7.7347370867168433E-2</v>
      </c>
    </row>
    <row r="449" spans="1:89" ht="15" thickTop="1" thickBot="1">
      <c r="A449" s="142" t="s">
        <v>25</v>
      </c>
      <c r="B449" s="192">
        <v>4962</v>
      </c>
      <c r="C449" s="193">
        <v>1063</v>
      </c>
      <c r="D449" s="194">
        <v>1382</v>
      </c>
      <c r="E449" s="195">
        <v>1191</v>
      </c>
      <c r="F449" s="192">
        <v>581</v>
      </c>
      <c r="G449" s="196">
        <v>541</v>
      </c>
      <c r="H449" s="194">
        <v>956</v>
      </c>
      <c r="I449" s="195">
        <v>1831</v>
      </c>
      <c r="J449" s="192">
        <v>320</v>
      </c>
      <c r="K449" s="196">
        <v>889</v>
      </c>
      <c r="L449" s="194">
        <v>447</v>
      </c>
      <c r="M449" s="192">
        <v>2356</v>
      </c>
      <c r="N449" s="197">
        <v>1402</v>
      </c>
      <c r="O449" s="198">
        <v>2727</v>
      </c>
      <c r="P449" s="192">
        <v>1005</v>
      </c>
      <c r="Q449" s="196">
        <v>1510</v>
      </c>
      <c r="R449" s="194">
        <v>1558</v>
      </c>
      <c r="S449" s="195">
        <v>1325</v>
      </c>
      <c r="T449" s="192">
        <v>275</v>
      </c>
      <c r="U449" s="196">
        <v>985</v>
      </c>
      <c r="V449" s="194">
        <v>766</v>
      </c>
      <c r="W449" s="195">
        <v>2462</v>
      </c>
      <c r="X449" s="192">
        <v>993</v>
      </c>
      <c r="Y449" s="196">
        <v>1420</v>
      </c>
      <c r="Z449" s="194">
        <v>3837</v>
      </c>
      <c r="AA449" s="192">
        <v>2251</v>
      </c>
      <c r="AB449" s="166">
        <f t="shared" si="7746"/>
        <v>18484</v>
      </c>
      <c r="AC449" s="167">
        <f t="shared" si="7747"/>
        <v>20551</v>
      </c>
      <c r="AE449" s="309" t="s">
        <v>2</v>
      </c>
      <c r="AF449" s="303" t="s">
        <v>3</v>
      </c>
      <c r="AG449" s="304"/>
      <c r="AH449" s="303" t="s">
        <v>4</v>
      </c>
      <c r="AI449" s="304"/>
      <c r="AJ449" s="303" t="s">
        <v>5</v>
      </c>
      <c r="AK449" s="304"/>
      <c r="AL449" s="303" t="s">
        <v>6</v>
      </c>
      <c r="AM449" s="304"/>
      <c r="AN449" s="303" t="s">
        <v>7</v>
      </c>
      <c r="AO449" s="304"/>
      <c r="AP449" s="303" t="s">
        <v>8</v>
      </c>
      <c r="AQ449" s="304"/>
      <c r="AR449" s="303" t="s">
        <v>9</v>
      </c>
      <c r="AS449" s="304"/>
      <c r="AT449" s="303" t="s">
        <v>10</v>
      </c>
      <c r="AU449" s="304"/>
      <c r="AV449" s="303" t="s">
        <v>11</v>
      </c>
      <c r="AW449" s="304"/>
      <c r="AX449" s="303" t="s">
        <v>12</v>
      </c>
      <c r="AY449" s="304"/>
      <c r="AZ449" s="303" t="s">
        <v>13</v>
      </c>
      <c r="BA449" s="304"/>
      <c r="BB449" s="303" t="s">
        <v>14</v>
      </c>
      <c r="BC449" s="304"/>
      <c r="BD449" s="305" t="s">
        <v>15</v>
      </c>
      <c r="BE449" s="306"/>
      <c r="BF449" s="307" t="s">
        <v>16</v>
      </c>
      <c r="BG449" s="308"/>
      <c r="BI449" s="142" t="s">
        <v>25</v>
      </c>
      <c r="BJ449" s="125">
        <f>B449/B467</f>
        <v>8.6491197489977342E-2</v>
      </c>
      <c r="BK449" s="126">
        <f t="shared" ref="BK449" si="7884">C449/C467</f>
        <v>3.1440402247855666E-2</v>
      </c>
      <c r="BL449" s="127">
        <f t="shared" ref="BL449" si="7885">D449/D467</f>
        <v>6.1768123715026373E-2</v>
      </c>
      <c r="BM449" s="128">
        <f t="shared" ref="BM449" si="7886">E449/E467</f>
        <v>6.228102285206296E-2</v>
      </c>
      <c r="BN449" s="125">
        <f t="shared" ref="BN449" si="7887">F449/F467</f>
        <v>5.7411067193675891E-2</v>
      </c>
      <c r="BO449" s="126">
        <f t="shared" ref="BO449" si="7888">G449/G467</f>
        <v>7.0387717928701535E-2</v>
      </c>
      <c r="BP449" s="127">
        <f t="shared" ref="BP449" si="7889">H449/H467</f>
        <v>3.8359682208490488E-2</v>
      </c>
      <c r="BQ449" s="128">
        <f t="shared" ref="BQ449" si="7890">I449/I467</f>
        <v>4.7227237554810418E-2</v>
      </c>
      <c r="BR449" s="125">
        <f t="shared" ref="BR449" si="7891">J449/J467</f>
        <v>4.9027118124712735E-2</v>
      </c>
      <c r="BS449" s="126">
        <f t="shared" ref="BS449" si="7892">K449/K467</f>
        <v>0.11583061889250815</v>
      </c>
      <c r="BT449" s="127">
        <f t="shared" ref="BT449" si="7893">L449/L467</f>
        <v>3.7890989234551156E-2</v>
      </c>
      <c r="BU449" s="125">
        <f t="shared" ref="BU449" si="7894">M449/M467</f>
        <v>0.10781621819513088</v>
      </c>
      <c r="BV449" s="129">
        <f t="shared" ref="BV449" si="7895">N449/N467</f>
        <v>5.3743243761260398E-2</v>
      </c>
      <c r="BW449" s="130">
        <f t="shared" ref="BW449" si="7896">O449/O467</f>
        <v>7.6303198186854701E-2</v>
      </c>
      <c r="BX449" s="125">
        <f t="shared" ref="BX449" si="7897">P449/P467</f>
        <v>6.0150825951639932E-2</v>
      </c>
      <c r="BY449" s="126">
        <f t="shared" ref="BY449" si="7898">Q449/Q467</f>
        <v>7.1764649969107933E-2</v>
      </c>
      <c r="BZ449" s="127">
        <f t="shared" ref="BZ449" si="7899">R449/R467</f>
        <v>7.6417500490484597E-2</v>
      </c>
      <c r="CA449" s="128">
        <f t="shared" ref="CA449" si="7900">S449/S467</f>
        <v>5.6750042830221004E-2</v>
      </c>
      <c r="CB449" s="125">
        <f t="shared" ref="CB449" si="7901">T449/T467</f>
        <v>3.1984182367992553E-2</v>
      </c>
      <c r="CC449" s="126">
        <f t="shared" ref="CC449" si="7902">U449/U467</f>
        <v>9.2030271886386988E-2</v>
      </c>
      <c r="CD449" s="127">
        <f t="shared" ref="CD449" si="7903">V449/V467</f>
        <v>3.1521336570511503E-2</v>
      </c>
      <c r="CE449" s="128">
        <f t="shared" ref="CE449" si="7904">W449/W467</f>
        <v>8.6919682259488082E-2</v>
      </c>
      <c r="CF449" s="125">
        <f t="shared" ref="CF449" si="7905">X449/X467</f>
        <v>4.1141862777593637E-2</v>
      </c>
      <c r="CG449" s="126">
        <f t="shared" ref="CG449" si="7906">Y449/Y467</f>
        <v>9.4490284801703489E-2</v>
      </c>
      <c r="CH449" s="127">
        <f t="shared" ref="CH449" si="7907">Z449/Z467</f>
        <v>6.7192014709745201E-2</v>
      </c>
      <c r="CI449" s="125">
        <f t="shared" ref="CI449" si="7908">AA449/AA467</f>
        <v>4.8164156110920918E-2</v>
      </c>
      <c r="CJ449" s="131">
        <f t="shared" ref="CJ449" si="7909">AB449/AB467</f>
        <v>5.9542638830279E-2</v>
      </c>
      <c r="CK449" s="132">
        <f t="shared" ref="CK449" si="7910">AC449/AC467</f>
        <v>6.6328638376431409E-2</v>
      </c>
    </row>
    <row r="450" spans="1:89" ht="15" thickTop="1" thickBot="1">
      <c r="A450" s="133" t="s">
        <v>26</v>
      </c>
      <c r="B450" s="185">
        <v>3730</v>
      </c>
      <c r="C450" s="186">
        <v>1020</v>
      </c>
      <c r="D450" s="187">
        <v>1430</v>
      </c>
      <c r="E450" s="188">
        <v>974</v>
      </c>
      <c r="F450" s="185">
        <v>610</v>
      </c>
      <c r="G450" s="189">
        <v>494</v>
      </c>
      <c r="H450" s="187">
        <v>1421</v>
      </c>
      <c r="I450" s="188">
        <v>1483</v>
      </c>
      <c r="J450" s="185">
        <v>368</v>
      </c>
      <c r="K450" s="189">
        <v>815</v>
      </c>
      <c r="L450" s="187">
        <v>455</v>
      </c>
      <c r="M450" s="185">
        <v>1712</v>
      </c>
      <c r="N450" s="190">
        <v>1330</v>
      </c>
      <c r="O450" s="191">
        <v>2604</v>
      </c>
      <c r="P450" s="185">
        <v>800</v>
      </c>
      <c r="Q450" s="189">
        <v>1102</v>
      </c>
      <c r="R450" s="187">
        <v>1205</v>
      </c>
      <c r="S450" s="188">
        <v>1131</v>
      </c>
      <c r="T450" s="185">
        <v>310</v>
      </c>
      <c r="U450" s="189">
        <v>789</v>
      </c>
      <c r="V450" s="187">
        <v>703</v>
      </c>
      <c r="W450" s="188">
        <v>1971</v>
      </c>
      <c r="X450" s="185">
        <v>932</v>
      </c>
      <c r="Y450" s="189">
        <v>917</v>
      </c>
      <c r="Z450" s="187">
        <v>3398</v>
      </c>
      <c r="AA450" s="185">
        <v>2240</v>
      </c>
      <c r="AB450" s="166">
        <f t="shared" si="7746"/>
        <v>16692</v>
      </c>
      <c r="AC450" s="167">
        <f t="shared" si="7747"/>
        <v>17252</v>
      </c>
      <c r="AE450" s="310"/>
      <c r="AF450" s="235" t="s">
        <v>17</v>
      </c>
      <c r="AG450" s="236" t="s">
        <v>18</v>
      </c>
      <c r="AH450" s="237" t="s">
        <v>17</v>
      </c>
      <c r="AI450" s="238" t="s">
        <v>18</v>
      </c>
      <c r="AJ450" s="235" t="s">
        <v>17</v>
      </c>
      <c r="AK450" s="236" t="s">
        <v>18</v>
      </c>
      <c r="AL450" s="237" t="s">
        <v>17</v>
      </c>
      <c r="AM450" s="238" t="s">
        <v>18</v>
      </c>
      <c r="AN450" s="235" t="s">
        <v>17</v>
      </c>
      <c r="AO450" s="236" t="s">
        <v>18</v>
      </c>
      <c r="AP450" s="237" t="s">
        <v>17</v>
      </c>
      <c r="AQ450" s="235" t="s">
        <v>18</v>
      </c>
      <c r="AR450" s="239" t="s">
        <v>17</v>
      </c>
      <c r="AS450" s="240" t="s">
        <v>18</v>
      </c>
      <c r="AT450" s="235" t="s">
        <v>17</v>
      </c>
      <c r="AU450" s="236" t="s">
        <v>18</v>
      </c>
      <c r="AV450" s="237" t="s">
        <v>17</v>
      </c>
      <c r="AW450" s="238" t="s">
        <v>18</v>
      </c>
      <c r="AX450" s="235" t="s">
        <v>17</v>
      </c>
      <c r="AY450" s="236" t="s">
        <v>18</v>
      </c>
      <c r="AZ450" s="237" t="s">
        <v>17</v>
      </c>
      <c r="BA450" s="238" t="s">
        <v>18</v>
      </c>
      <c r="BB450" s="235" t="s">
        <v>17</v>
      </c>
      <c r="BC450" s="236" t="s">
        <v>18</v>
      </c>
      <c r="BD450" s="241" t="s">
        <v>17</v>
      </c>
      <c r="BE450" s="242" t="s">
        <v>18</v>
      </c>
      <c r="BF450" s="243" t="s">
        <v>17</v>
      </c>
      <c r="BG450" s="244" t="s">
        <v>18</v>
      </c>
      <c r="BI450" s="133" t="s">
        <v>26</v>
      </c>
      <c r="BJ450" s="125">
        <f>B450/B467</f>
        <v>6.5016559177270353E-2</v>
      </c>
      <c r="BK450" s="126">
        <f t="shared" ref="BK450" si="7911">C450/C467</f>
        <v>3.0168589174800354E-2</v>
      </c>
      <c r="BL450" s="127">
        <f t="shared" ref="BL450" si="7912">D450/D467</f>
        <v>6.3913470993117005E-2</v>
      </c>
      <c r="BM450" s="128">
        <f t="shared" ref="BM450" si="7913">E450/E467</f>
        <v>5.0933430947027139E-2</v>
      </c>
      <c r="BN450" s="125">
        <f t="shared" ref="BN450" si="7914">F450/F467</f>
        <v>6.0276679841897232E-2</v>
      </c>
      <c r="BO450" s="126">
        <f t="shared" ref="BO450" si="7915">G450/G467</f>
        <v>6.4272703616965909E-2</v>
      </c>
      <c r="BP450" s="127">
        <f t="shared" ref="BP450" si="7916">H450/H467</f>
        <v>5.7017895835005217E-2</v>
      </c>
      <c r="BQ450" s="128">
        <f t="shared" ref="BQ450" si="7917">I450/I467</f>
        <v>3.825122517410369E-2</v>
      </c>
      <c r="BR450" s="125">
        <f t="shared" ref="BR450" si="7918">J450/J467</f>
        <v>5.638118584341964E-2</v>
      </c>
      <c r="BS450" s="126">
        <f t="shared" ref="BS450" si="7919">K450/K467</f>
        <v>0.10618892508143322</v>
      </c>
      <c r="BT450" s="127">
        <f t="shared" ref="BT450" si="7920">L450/L467</f>
        <v>3.8569127744341784E-2</v>
      </c>
      <c r="BU450" s="125">
        <f t="shared" ref="BU450" si="7921">M450/M467</f>
        <v>7.8345231557752151E-2</v>
      </c>
      <c r="BV450" s="129">
        <f t="shared" ref="BV450" si="7922">N450/N467</f>
        <v>5.0983248361252731E-2</v>
      </c>
      <c r="BW450" s="130">
        <f t="shared" ref="BW450" si="7923">O450/O467</f>
        <v>7.2861579786787548E-2</v>
      </c>
      <c r="BX450" s="125">
        <f t="shared" ref="BX450" si="7924">P450/P467</f>
        <v>4.7881254488867611E-2</v>
      </c>
      <c r="BY450" s="126">
        <f t="shared" ref="BY450" si="7925">Q450/Q467</f>
        <v>5.2373936599971485E-2</v>
      </c>
      <c r="BZ450" s="127">
        <f t="shared" ref="BZ450" si="7926">R450/R467</f>
        <v>5.9103394153423583E-2</v>
      </c>
      <c r="CA450" s="128">
        <f t="shared" ref="CA450" si="7927">S450/S467</f>
        <v>4.844097995545657E-2</v>
      </c>
      <c r="CB450" s="125">
        <f t="shared" ref="CB450" si="7928">T450/T467</f>
        <v>3.6054896487555242E-2</v>
      </c>
      <c r="CC450" s="126">
        <f t="shared" ref="CC450" si="7929">U450/U467</f>
        <v>7.3717649257217605E-2</v>
      </c>
      <c r="CD450" s="127">
        <f t="shared" ref="CD450" si="7930">V450/V467</f>
        <v>2.8928850664581705E-2</v>
      </c>
      <c r="CE450" s="128">
        <f t="shared" ref="CE450" si="7931">W450/W467</f>
        <v>6.9585172109443955E-2</v>
      </c>
      <c r="CF450" s="125">
        <f t="shared" ref="CF450" si="7932">X450/X467</f>
        <v>3.8614517732847201E-2</v>
      </c>
      <c r="CG450" s="126">
        <f t="shared" ref="CG450" si="7933">Y450/Y467</f>
        <v>6.1019430396593029E-2</v>
      </c>
      <c r="CH450" s="127">
        <f t="shared" ref="CH450" si="7934">Z450/Z467</f>
        <v>5.9504421679362575E-2</v>
      </c>
      <c r="CI450" s="125">
        <f t="shared" ref="CI450" si="7935">AA450/AA467</f>
        <v>4.7928791509756929E-2</v>
      </c>
      <c r="CJ450" s="131">
        <f t="shared" ref="CJ450" si="7936">AB450/AB467</f>
        <v>5.3770056662790361E-2</v>
      </c>
      <c r="CK450" s="132">
        <f t="shared" ref="CK450" si="7937">AC450/AC467</f>
        <v>5.5681069985411634E-2</v>
      </c>
    </row>
    <row r="451" spans="1:89" ht="14.1" thickTop="1">
      <c r="A451" s="142" t="s">
        <v>27</v>
      </c>
      <c r="B451" s="199">
        <v>3460</v>
      </c>
      <c r="C451" s="193">
        <v>1220</v>
      </c>
      <c r="D451" s="194">
        <v>1445</v>
      </c>
      <c r="E451" s="195">
        <v>817</v>
      </c>
      <c r="F451" s="192">
        <v>650</v>
      </c>
      <c r="G451" s="196">
        <v>451</v>
      </c>
      <c r="H451" s="194">
        <v>1540</v>
      </c>
      <c r="I451" s="195">
        <v>1919</v>
      </c>
      <c r="J451" s="192">
        <v>333</v>
      </c>
      <c r="K451" s="196">
        <v>566</v>
      </c>
      <c r="L451" s="194">
        <v>472</v>
      </c>
      <c r="M451" s="192">
        <v>1459</v>
      </c>
      <c r="N451" s="197">
        <v>1300</v>
      </c>
      <c r="O451" s="200">
        <v>2222</v>
      </c>
      <c r="P451" s="192">
        <v>823</v>
      </c>
      <c r="Q451" s="196">
        <v>981</v>
      </c>
      <c r="R451" s="194">
        <v>1297</v>
      </c>
      <c r="S451" s="195">
        <v>1166</v>
      </c>
      <c r="T451" s="192">
        <v>298</v>
      </c>
      <c r="U451" s="196">
        <v>562</v>
      </c>
      <c r="V451" s="194">
        <v>905</v>
      </c>
      <c r="W451" s="201">
        <v>1928</v>
      </c>
      <c r="X451" s="192">
        <v>924</v>
      </c>
      <c r="Y451" s="196">
        <v>818</v>
      </c>
      <c r="Z451" s="194">
        <v>3000</v>
      </c>
      <c r="AA451" s="192">
        <v>2604</v>
      </c>
      <c r="AB451" s="166">
        <f t="shared" si="7746"/>
        <v>16447</v>
      </c>
      <c r="AC451" s="167">
        <f t="shared" si="7747"/>
        <v>16713</v>
      </c>
      <c r="AE451" s="246" t="str">
        <f>$AE$17</f>
        <v>17:00 - 17:59</v>
      </c>
      <c r="AF451" s="247">
        <f t="shared" ref="AF451:AU453" si="7938">SUMIF($A$9:$A$32,$AE451,B$443:B$466)</f>
        <v>2326</v>
      </c>
      <c r="AG451" s="248">
        <f t="shared" si="7938"/>
        <v>3429</v>
      </c>
      <c r="AH451" s="249">
        <f t="shared" si="7938"/>
        <v>1870</v>
      </c>
      <c r="AI451" s="250">
        <f t="shared" si="7938"/>
        <v>1405</v>
      </c>
      <c r="AJ451" s="247">
        <f t="shared" si="7938"/>
        <v>1093</v>
      </c>
      <c r="AK451" s="251">
        <f t="shared" si="7938"/>
        <v>436</v>
      </c>
      <c r="AL451" s="249">
        <f t="shared" si="7938"/>
        <v>2090</v>
      </c>
      <c r="AM451" s="250">
        <f t="shared" si="7938"/>
        <v>3679</v>
      </c>
      <c r="AN451" s="247">
        <f t="shared" si="7938"/>
        <v>841</v>
      </c>
      <c r="AO451" s="251">
        <f t="shared" si="7938"/>
        <v>261</v>
      </c>
      <c r="AP451" s="249">
        <f t="shared" si="7938"/>
        <v>1578</v>
      </c>
      <c r="AQ451" s="247">
        <f t="shared" si="7938"/>
        <v>1028</v>
      </c>
      <c r="AR451" s="252">
        <f t="shared" si="7938"/>
        <v>2199</v>
      </c>
      <c r="AS451" s="253">
        <f t="shared" si="7938"/>
        <v>1993</v>
      </c>
      <c r="AT451" s="247">
        <f t="shared" si="7938"/>
        <v>1258</v>
      </c>
      <c r="AU451" s="251">
        <f t="shared" si="7938"/>
        <v>1451</v>
      </c>
      <c r="AV451" s="249">
        <f t="shared" ref="AP451:BE453" si="7939">SUMIF($A$9:$A$32,$AE451,R$443:R$466)</f>
        <v>1376</v>
      </c>
      <c r="AW451" s="250">
        <f t="shared" si="7939"/>
        <v>1685</v>
      </c>
      <c r="AX451" s="247">
        <f t="shared" si="7939"/>
        <v>923</v>
      </c>
      <c r="AY451" s="251">
        <f t="shared" si="7939"/>
        <v>406</v>
      </c>
      <c r="AZ451" s="249">
        <f t="shared" si="7939"/>
        <v>2171</v>
      </c>
      <c r="BA451" s="250">
        <f t="shared" si="7939"/>
        <v>1313</v>
      </c>
      <c r="BB451" s="247">
        <f t="shared" si="7939"/>
        <v>2619</v>
      </c>
      <c r="BC451" s="251">
        <f t="shared" si="7939"/>
        <v>713</v>
      </c>
      <c r="BD451" s="20">
        <f t="shared" si="7939"/>
        <v>4334</v>
      </c>
      <c r="BE451" s="254">
        <f t="shared" si="7939"/>
        <v>3909</v>
      </c>
      <c r="BF451" s="255">
        <f>AF451+AH451+AJ451+AL451+AN451+AP451+AR451+AT451+AV451+AX451+AZ451+BB451+BD451</f>
        <v>24678</v>
      </c>
      <c r="BG451" s="256">
        <f>AG451+AI451+AK451+AM451+AO451+AQ451+AS451+AU451+AW451+AY451+BA451+BC451+BE451</f>
        <v>21708</v>
      </c>
      <c r="BI451" s="142" t="s">
        <v>27</v>
      </c>
      <c r="BJ451" s="125">
        <f>B451/B467</f>
        <v>6.0310266689907618E-2</v>
      </c>
      <c r="BK451" s="126">
        <f t="shared" ref="BK451" si="7940">C451/C467</f>
        <v>3.6083998816918074E-2</v>
      </c>
      <c r="BL451" s="127">
        <f t="shared" ref="BL451" si="7941">D451/D467</f>
        <v>6.4583892017520336E-2</v>
      </c>
      <c r="BM451" s="128">
        <f t="shared" ref="BM451" si="7942">E451/E467</f>
        <v>4.2723422057208596E-2</v>
      </c>
      <c r="BN451" s="125">
        <f t="shared" ref="BN451" si="7943">F451/F467</f>
        <v>6.4229249011857711E-2</v>
      </c>
      <c r="BO451" s="126">
        <f t="shared" ref="BO451" si="7944">G451/G467</f>
        <v>5.8678116055165236E-2</v>
      </c>
      <c r="BP451" s="127">
        <f t="shared" ref="BP451" si="7945">H451/H467</f>
        <v>6.1792793515769197E-2</v>
      </c>
      <c r="BQ451" s="128">
        <f t="shared" ref="BQ451" si="7946">I451/I467</f>
        <v>4.9497033789012122E-2</v>
      </c>
      <c r="BR451" s="125">
        <f t="shared" ref="BR451" si="7947">J451/J467</f>
        <v>5.1018844798529188E-2</v>
      </c>
      <c r="BS451" s="126">
        <f t="shared" ref="BS451" si="7948">K451/K467</f>
        <v>7.3745928338762215E-2</v>
      </c>
      <c r="BT451" s="127">
        <f t="shared" ref="BT451" si="7949">L451/L467</f>
        <v>4.0010172077646858E-2</v>
      </c>
      <c r="BU451" s="125">
        <f t="shared" ref="BU451" si="7950">M451/M467</f>
        <v>6.67673439502105E-2</v>
      </c>
      <c r="BV451" s="129">
        <f t="shared" ref="BV451" si="7951">N451/N467</f>
        <v>4.9833250277916206E-2</v>
      </c>
      <c r="BW451" s="130">
        <f t="shared" ref="BW451" si="7952">O451/O467</f>
        <v>6.2172976300400126E-2</v>
      </c>
      <c r="BX451" s="125">
        <f t="shared" ref="BX451" si="7953">P451/P467</f>
        <v>4.9257840555422552E-2</v>
      </c>
      <c r="BY451" s="126">
        <f t="shared" ref="BY451" si="7954">Q451/Q467</f>
        <v>4.6623259350791313E-2</v>
      </c>
      <c r="BZ451" s="127">
        <f t="shared" ref="BZ451" si="7955">R451/R467</f>
        <v>6.3615852462232683E-2</v>
      </c>
      <c r="CA451" s="128">
        <f t="shared" ref="CA451" si="7956">S451/S467</f>
        <v>4.9940037690594484E-2</v>
      </c>
      <c r="CB451" s="125">
        <f t="shared" ref="CB451" si="7957">T451/T467</f>
        <v>3.4659223075133749E-2</v>
      </c>
      <c r="CC451" s="126">
        <f t="shared" ref="CC451" si="7958">U451/U467</f>
        <v>5.250864243669999E-2</v>
      </c>
      <c r="CD451" s="127">
        <f t="shared" ref="CD451" si="7959">V451/V467</f>
        <v>3.7241265791531211E-2</v>
      </c>
      <c r="CE451" s="128">
        <f t="shared" ref="CE451" si="7960">W451/W467</f>
        <v>6.8067078552515439E-2</v>
      </c>
      <c r="CF451" s="125">
        <f t="shared" ref="CF451" si="7961">X451/X467</f>
        <v>3.8283062645011599E-2</v>
      </c>
      <c r="CG451" s="126">
        <f t="shared" ref="CG451" si="7962">Y451/Y467</f>
        <v>5.4431727442108065E-2</v>
      </c>
      <c r="CH451" s="127">
        <f t="shared" ref="CH451" si="7963">Z451/Z467</f>
        <v>5.2534804307853955E-2</v>
      </c>
      <c r="CI451" s="125">
        <f t="shared" ref="CI451" si="7964">AA451/AA467</f>
        <v>5.5717220130092435E-2</v>
      </c>
      <c r="CJ451" s="131">
        <f t="shared" ref="CJ451" si="7965">AB451/AB467</f>
        <v>5.2980836444579023E-2</v>
      </c>
      <c r="CK451" s="132">
        <f t="shared" ref="CK451" si="7966">AC451/AC467</f>
        <v>5.3941439987606345E-2</v>
      </c>
    </row>
    <row r="452" spans="1:89">
      <c r="A452" s="133" t="s">
        <v>28</v>
      </c>
      <c r="B452" s="202">
        <v>3333</v>
      </c>
      <c r="C452" s="186">
        <v>1437</v>
      </c>
      <c r="D452" s="187">
        <v>1334</v>
      </c>
      <c r="E452" s="188">
        <v>847</v>
      </c>
      <c r="F452" s="185">
        <v>574</v>
      </c>
      <c r="G452" s="189">
        <v>422</v>
      </c>
      <c r="H452" s="187">
        <v>1597</v>
      </c>
      <c r="I452" s="188">
        <v>1929</v>
      </c>
      <c r="J452" s="185">
        <v>311</v>
      </c>
      <c r="K452" s="186">
        <v>454</v>
      </c>
      <c r="L452" s="187">
        <v>541</v>
      </c>
      <c r="M452" s="185">
        <v>1203</v>
      </c>
      <c r="N452" s="190">
        <v>1501</v>
      </c>
      <c r="O452" s="203">
        <v>2058</v>
      </c>
      <c r="P452" s="185">
        <v>853</v>
      </c>
      <c r="Q452" s="186">
        <v>1085</v>
      </c>
      <c r="R452" s="187">
        <v>1161</v>
      </c>
      <c r="S452" s="188">
        <v>1272</v>
      </c>
      <c r="T452" s="194">
        <v>395</v>
      </c>
      <c r="U452" s="185">
        <v>516</v>
      </c>
      <c r="V452" s="187">
        <v>944</v>
      </c>
      <c r="W452" s="204">
        <v>1961</v>
      </c>
      <c r="X452" s="185">
        <v>975</v>
      </c>
      <c r="Y452" s="189">
        <v>791</v>
      </c>
      <c r="Z452" s="187">
        <v>3208</v>
      </c>
      <c r="AA452" s="185">
        <v>2413</v>
      </c>
      <c r="AB452" s="166">
        <f t="shared" si="7746"/>
        <v>16727</v>
      </c>
      <c r="AC452" s="167">
        <f t="shared" si="7747"/>
        <v>16388</v>
      </c>
      <c r="AE452" s="258" t="str">
        <f>$AE$18</f>
        <v>18:00 - 18:59</v>
      </c>
      <c r="AF452" s="247">
        <f t="shared" si="7938"/>
        <v>2633</v>
      </c>
      <c r="AG452" s="259">
        <f t="shared" si="7938"/>
        <v>3929</v>
      </c>
      <c r="AH452" s="260">
        <f t="shared" si="7938"/>
        <v>1771</v>
      </c>
      <c r="AI452" s="261">
        <f t="shared" si="7938"/>
        <v>1721</v>
      </c>
      <c r="AJ452" s="262">
        <f t="shared" si="7938"/>
        <v>825</v>
      </c>
      <c r="AK452" s="263">
        <f t="shared" si="7938"/>
        <v>498</v>
      </c>
      <c r="AL452" s="260">
        <f t="shared" si="7938"/>
        <v>2204</v>
      </c>
      <c r="AM452" s="261">
        <f t="shared" si="7938"/>
        <v>3610</v>
      </c>
      <c r="AN452" s="262">
        <f t="shared" si="7938"/>
        <v>746</v>
      </c>
      <c r="AO452" s="263">
        <f t="shared" si="7938"/>
        <v>242</v>
      </c>
      <c r="AP452" s="260">
        <f t="shared" si="7939"/>
        <v>1614</v>
      </c>
      <c r="AQ452" s="262">
        <f t="shared" si="7939"/>
        <v>1058</v>
      </c>
      <c r="AR452" s="264">
        <f t="shared" si="7939"/>
        <v>2469</v>
      </c>
      <c r="AS452" s="265">
        <f t="shared" si="7939"/>
        <v>2256</v>
      </c>
      <c r="AT452" s="262">
        <f t="shared" si="7939"/>
        <v>1474</v>
      </c>
      <c r="AU452" s="263">
        <f t="shared" si="7939"/>
        <v>1764</v>
      </c>
      <c r="AV452" s="260">
        <f t="shared" si="7939"/>
        <v>1394</v>
      </c>
      <c r="AW452" s="261">
        <f t="shared" si="7939"/>
        <v>2076</v>
      </c>
      <c r="AX452" s="262">
        <f t="shared" si="7939"/>
        <v>919</v>
      </c>
      <c r="AY452" s="263">
        <f t="shared" si="7939"/>
        <v>391</v>
      </c>
      <c r="AZ452" s="260">
        <f t="shared" si="7939"/>
        <v>2001</v>
      </c>
      <c r="BA452" s="261">
        <f t="shared" si="7939"/>
        <v>1525</v>
      </c>
      <c r="BB452" s="262">
        <f t="shared" si="7939"/>
        <v>2888</v>
      </c>
      <c r="BC452" s="263">
        <f t="shared" si="7939"/>
        <v>781</v>
      </c>
      <c r="BD452" s="260">
        <f t="shared" si="7939"/>
        <v>4148</v>
      </c>
      <c r="BE452" s="262">
        <f t="shared" si="7939"/>
        <v>4358</v>
      </c>
      <c r="BF452" s="266">
        <f>SUM(AF452,AH452,AJ452,AL452,AN452,AP452,AR452,AT452,AV452,AX452,AZ452,BB452,BD452)</f>
        <v>25086</v>
      </c>
      <c r="BG452" s="16">
        <f>SUM(AG452,AI452,AK452,AM452,AO452,AQ452,AS452,AU452,AW452,AY452,BA452,BC452,BE452)</f>
        <v>24209</v>
      </c>
      <c r="BI452" s="133" t="s">
        <v>28</v>
      </c>
      <c r="BJ452" s="125">
        <f>B452/B467</f>
        <v>5.8096566149555516E-2</v>
      </c>
      <c r="BK452" s="126">
        <f t="shared" ref="BK452" si="7967">C452/C467</f>
        <v>4.2502218278615791E-2</v>
      </c>
      <c r="BL452" s="127">
        <f t="shared" ref="BL452" si="7968">D452/D467</f>
        <v>5.9622776436935726E-2</v>
      </c>
      <c r="BM452" s="128">
        <f t="shared" ref="BM452" si="7969">E452/E467</f>
        <v>4.4292213564817239E-2</v>
      </c>
      <c r="BN452" s="125">
        <f t="shared" ref="BN452" si="7970">F452/F467</f>
        <v>5.6719367588932805E-2</v>
      </c>
      <c r="BO452" s="126">
        <f t="shared" ref="BO452" si="7971">G452/G467</f>
        <v>5.4905022118136873E-2</v>
      </c>
      <c r="BP452" s="127">
        <f t="shared" ref="BP452" si="7972">H452/H467</f>
        <v>6.4079929379664557E-2</v>
      </c>
      <c r="BQ452" s="128">
        <f t="shared" ref="BQ452" si="7973">I452/I467</f>
        <v>4.9754965179262318E-2</v>
      </c>
      <c r="BR452" s="125">
        <f t="shared" ref="BR452" si="7974">J452/J467</f>
        <v>4.7648230427455189E-2</v>
      </c>
      <c r="BS452" s="126">
        <f t="shared" ref="BS452" si="7975">K452/K467</f>
        <v>5.9153094462540717E-2</v>
      </c>
      <c r="BT452" s="127">
        <f t="shared" ref="BT452" si="7976">L452/L467</f>
        <v>4.5859116724590997E-2</v>
      </c>
      <c r="BU452" s="125">
        <f t="shared" ref="BU452" si="7977">M452/M467</f>
        <v>5.5052169137836351E-2</v>
      </c>
      <c r="BV452" s="129">
        <f t="shared" ref="BV452" si="7978">N452/N467</f>
        <v>5.7538237436270942E-2</v>
      </c>
      <c r="BW452" s="130">
        <f t="shared" ref="BW452" si="7979">O452/O467</f>
        <v>5.7584151766977253E-2</v>
      </c>
      <c r="BX452" s="125">
        <f t="shared" ref="BX452" si="7980">P452/P467</f>
        <v>5.1053387598755086E-2</v>
      </c>
      <c r="BY452" s="126">
        <f t="shared" ref="BY452" si="7981">Q452/Q467</f>
        <v>5.1565990209590802E-2</v>
      </c>
      <c r="BZ452" s="127">
        <f t="shared" ref="BZ452" si="7982">R452/R467</f>
        <v>5.6945261918775754E-2</v>
      </c>
      <c r="CA452" s="128">
        <f t="shared" ref="CA452" si="7983">S452/S467</f>
        <v>5.4480041117012164E-2</v>
      </c>
      <c r="CB452" s="125">
        <f t="shared" ref="CB452" si="7984">T452/T467</f>
        <v>4.5940916492207488E-2</v>
      </c>
      <c r="CC452" s="126">
        <f t="shared" ref="CC452" si="7985">U452/U467</f>
        <v>4.8210782023731663E-2</v>
      </c>
      <c r="CD452" s="127">
        <f t="shared" ref="CD452" si="7986">V452/V467</f>
        <v>3.8846138019011565E-2</v>
      </c>
      <c r="CE452" s="128">
        <f t="shared" ref="CE452" si="7987">W452/W467</f>
        <v>6.9232127096204771E-2</v>
      </c>
      <c r="CF452" s="125">
        <f t="shared" ref="CF452" si="7988">X452/X467</f>
        <v>4.0396088829963539E-2</v>
      </c>
      <c r="CG452" s="126">
        <f t="shared" ref="CG452" si="7989">Y452/Y467</f>
        <v>5.2635081181793983E-2</v>
      </c>
      <c r="CH452" s="127">
        <f t="shared" ref="CH452" si="7990">Z452/Z467</f>
        <v>5.6177217406531831E-2</v>
      </c>
      <c r="CI452" s="125">
        <f t="shared" ref="CI452" si="7991">AA452/AA467</f>
        <v>5.1630434782608696E-2</v>
      </c>
      <c r="CJ452" s="131">
        <f t="shared" ref="CJ452" si="7992">AB452/AB467</f>
        <v>5.3882802408249122E-2</v>
      </c>
      <c r="CK452" s="132">
        <f t="shared" ref="CK452" si="7993">AC452/AC467</f>
        <v>5.2892497966666237E-2</v>
      </c>
    </row>
    <row r="453" spans="1:89" ht="14.1" thickBot="1">
      <c r="A453" s="142" t="s">
        <v>29</v>
      </c>
      <c r="B453" s="199">
        <v>2995</v>
      </c>
      <c r="C453" s="193">
        <v>1175</v>
      </c>
      <c r="D453" s="194">
        <v>1199</v>
      </c>
      <c r="E453" s="195">
        <v>897</v>
      </c>
      <c r="F453" s="192">
        <v>569</v>
      </c>
      <c r="G453" s="196">
        <v>479</v>
      </c>
      <c r="H453" s="194">
        <v>1643</v>
      </c>
      <c r="I453" s="195">
        <v>2004</v>
      </c>
      <c r="J453" s="192">
        <v>353</v>
      </c>
      <c r="K453" s="193">
        <v>427</v>
      </c>
      <c r="L453" s="194">
        <v>549</v>
      </c>
      <c r="M453" s="192">
        <v>1568</v>
      </c>
      <c r="N453" s="197">
        <v>1387</v>
      </c>
      <c r="O453" s="200">
        <v>2053</v>
      </c>
      <c r="P453" s="192">
        <v>874</v>
      </c>
      <c r="Q453" s="193">
        <v>1101</v>
      </c>
      <c r="R453" s="194">
        <v>1114</v>
      </c>
      <c r="S453" s="195">
        <v>1299</v>
      </c>
      <c r="T453" s="192">
        <v>374</v>
      </c>
      <c r="U453" s="196">
        <v>490</v>
      </c>
      <c r="V453" s="194">
        <v>1034</v>
      </c>
      <c r="W453" s="201">
        <v>1754</v>
      </c>
      <c r="X453" s="192">
        <v>972</v>
      </c>
      <c r="Y453" s="196">
        <v>756</v>
      </c>
      <c r="Z453" s="194">
        <v>2980</v>
      </c>
      <c r="AA453" s="192">
        <v>2664</v>
      </c>
      <c r="AB453" s="166">
        <f t="shared" si="7746"/>
        <v>16043</v>
      </c>
      <c r="AC453" s="167">
        <f t="shared" si="7747"/>
        <v>16667</v>
      </c>
      <c r="AE453" s="246" t="str">
        <f>$AE$19</f>
        <v>-</v>
      </c>
      <c r="AF453" s="247">
        <f t="shared" si="7938"/>
        <v>0</v>
      </c>
      <c r="AG453" s="267">
        <f t="shared" si="7938"/>
        <v>0</v>
      </c>
      <c r="AH453" s="268">
        <f t="shared" si="7938"/>
        <v>0</v>
      </c>
      <c r="AI453" s="269">
        <f t="shared" si="7938"/>
        <v>0</v>
      </c>
      <c r="AJ453" s="270">
        <f t="shared" si="7938"/>
        <v>0</v>
      </c>
      <c r="AK453" s="271">
        <f t="shared" si="7938"/>
        <v>0</v>
      </c>
      <c r="AL453" s="268">
        <f t="shared" si="7938"/>
        <v>0</v>
      </c>
      <c r="AM453" s="269">
        <f t="shared" si="7938"/>
        <v>0</v>
      </c>
      <c r="AN453" s="270">
        <f t="shared" si="7938"/>
        <v>0</v>
      </c>
      <c r="AO453" s="271">
        <f t="shared" si="7938"/>
        <v>0</v>
      </c>
      <c r="AP453" s="268">
        <f t="shared" si="7939"/>
        <v>0</v>
      </c>
      <c r="AQ453" s="270">
        <f t="shared" si="7939"/>
        <v>0</v>
      </c>
      <c r="AR453" s="272">
        <f t="shared" si="7939"/>
        <v>0</v>
      </c>
      <c r="AS453" s="273">
        <f t="shared" si="7939"/>
        <v>0</v>
      </c>
      <c r="AT453" s="270">
        <f t="shared" si="7939"/>
        <v>0</v>
      </c>
      <c r="AU453" s="271">
        <f t="shared" si="7939"/>
        <v>0</v>
      </c>
      <c r="AV453" s="268">
        <f t="shared" si="7939"/>
        <v>0</v>
      </c>
      <c r="AW453" s="269">
        <f t="shared" si="7939"/>
        <v>0</v>
      </c>
      <c r="AX453" s="270">
        <f t="shared" si="7939"/>
        <v>0</v>
      </c>
      <c r="AY453" s="271">
        <f t="shared" si="7939"/>
        <v>0</v>
      </c>
      <c r="AZ453" s="268">
        <f t="shared" si="7939"/>
        <v>0</v>
      </c>
      <c r="BA453" s="269">
        <f t="shared" si="7939"/>
        <v>0</v>
      </c>
      <c r="BB453" s="270">
        <f t="shared" si="7939"/>
        <v>0</v>
      </c>
      <c r="BC453" s="271">
        <f t="shared" si="7939"/>
        <v>0</v>
      </c>
      <c r="BD453" s="268">
        <f t="shared" si="7939"/>
        <v>0</v>
      </c>
      <c r="BE453" s="270">
        <f t="shared" si="7939"/>
        <v>0</v>
      </c>
      <c r="BF453" s="266">
        <f>SUM(AF453,AH453,AJ453,AL453,AN453,AP453,AR453,AT453,AV453,AX453,AZ453,BB453,BD453)</f>
        <v>0</v>
      </c>
      <c r="BG453" s="16">
        <f>SUM(AG453,AI453,AK453,AM453,AO453,AQ453,AS453,AU453,AW453,AY453,BA453,BC453,BE453)</f>
        <v>0</v>
      </c>
      <c r="BI453" s="142" t="s">
        <v>29</v>
      </c>
      <c r="BJ453" s="125">
        <f>B453/B467</f>
        <v>5.220498518389402E-2</v>
      </c>
      <c r="BK453" s="126">
        <f t="shared" ref="BK453" si="7994">C453/C467</f>
        <v>3.4753031647441583E-2</v>
      </c>
      <c r="BL453" s="127">
        <f t="shared" ref="BL453" si="7995">D453/D467</f>
        <v>5.3588987217305803E-2</v>
      </c>
      <c r="BM453" s="128">
        <f t="shared" ref="BM453" si="7996">E453/E467</f>
        <v>4.6906866077498298E-2</v>
      </c>
      <c r="BN453" s="125">
        <f t="shared" ref="BN453" si="7997">F453/F467</f>
        <v>5.6225296442687749E-2</v>
      </c>
      <c r="BO453" s="126">
        <f t="shared" ref="BO453" si="7998">G453/G467</f>
        <v>6.2321103304709864E-2</v>
      </c>
      <c r="BP453" s="127">
        <f t="shared" ref="BP453" si="7999">H453/H467</f>
        <v>6.5925688147018699E-2</v>
      </c>
      <c r="BQ453" s="128">
        <f t="shared" ref="BQ453" si="8000">I453/I467</f>
        <v>5.1689450606138769E-2</v>
      </c>
      <c r="BR453" s="125">
        <f t="shared" ref="BR453" si="8001">J453/J467</f>
        <v>5.4083039681323733E-2</v>
      </c>
      <c r="BS453" s="126">
        <f t="shared" ref="BS453" si="8002">K453/K467</f>
        <v>5.5635179153094461E-2</v>
      </c>
      <c r="BT453" s="127">
        <f t="shared" ref="BT453" si="8003">L453/L467</f>
        <v>4.6537255234381625E-2</v>
      </c>
      <c r="BU453" s="125">
        <f t="shared" ref="BU453" si="8004">M453/M467</f>
        <v>7.1755445725791692E-2</v>
      </c>
      <c r="BV453" s="129">
        <f t="shared" ref="BV453" si="8005">N453/N467</f>
        <v>5.3168244719592132E-2</v>
      </c>
      <c r="BW453" s="130">
        <f t="shared" ref="BW453" si="8006">O453/O467</f>
        <v>5.7444248579982649E-2</v>
      </c>
      <c r="BX453" s="125">
        <f t="shared" ref="BX453" si="8007">P453/P467</f>
        <v>5.2310270529087863E-2</v>
      </c>
      <c r="BY453" s="126">
        <f t="shared" ref="BY453" si="8008">Q453/Q467</f>
        <v>5.23264103417138E-2</v>
      </c>
      <c r="BZ453" s="127">
        <f t="shared" ref="BZ453" si="8009">R453/R467</f>
        <v>5.4639984304492836E-2</v>
      </c>
      <c r="CA453" s="128">
        <f t="shared" ref="CA453" si="8010">S453/S467</f>
        <v>5.5636457084118553E-2</v>
      </c>
      <c r="CB453" s="125">
        <f t="shared" ref="CB453" si="8011">T453/T467</f>
        <v>4.3498488020469878E-2</v>
      </c>
      <c r="CC453" s="126">
        <f t="shared" ref="CC453" si="8012">U453/U467</f>
        <v>4.5781556572923481E-2</v>
      </c>
      <c r="CD453" s="127">
        <f t="shared" ref="CD453" si="8013">V453/V467</f>
        <v>4.2549689313196991E-2</v>
      </c>
      <c r="CE453" s="128">
        <f t="shared" ref="CE453" si="8014">W453/W467</f>
        <v>6.1924095322153573E-2</v>
      </c>
      <c r="CF453" s="125">
        <f t="shared" ref="CF453" si="8015">X453/X467</f>
        <v>4.0271793172025193E-2</v>
      </c>
      <c r="CG453" s="126">
        <f t="shared" ref="CG453" si="8016">Y453/Y467</f>
        <v>5.0306095288794248E-2</v>
      </c>
      <c r="CH453" s="127">
        <f t="shared" ref="CH453" si="8017">Z453/Z467</f>
        <v>5.2184572279134929E-2</v>
      </c>
      <c r="CI453" s="125">
        <f t="shared" ref="CI453" si="8018">AA453/AA467</f>
        <v>5.7001027045532351E-2</v>
      </c>
      <c r="CJ453" s="131">
        <f t="shared" ref="CJ453" si="8019">AB453/AB467</f>
        <v>5.1679428411283597E-2</v>
      </c>
      <c r="CK453" s="132">
        <f t="shared" ref="CK453" si="8020">AC453/AC467</f>
        <v>5.3792974347719437E-2</v>
      </c>
    </row>
    <row r="454" spans="1:89" ht="15" thickTop="1" thickBot="1">
      <c r="A454" s="133" t="s">
        <v>30</v>
      </c>
      <c r="B454" s="202">
        <v>2322</v>
      </c>
      <c r="C454" s="186">
        <v>1736</v>
      </c>
      <c r="D454" s="187">
        <v>1152</v>
      </c>
      <c r="E454" s="188">
        <v>863</v>
      </c>
      <c r="F454" s="185">
        <v>545</v>
      </c>
      <c r="G454" s="189">
        <v>480</v>
      </c>
      <c r="H454" s="187">
        <v>1729</v>
      </c>
      <c r="I454" s="188">
        <v>2023</v>
      </c>
      <c r="J454" s="185">
        <v>371</v>
      </c>
      <c r="K454" s="186">
        <v>371</v>
      </c>
      <c r="L454" s="187">
        <v>639</v>
      </c>
      <c r="M454" s="185">
        <v>1048</v>
      </c>
      <c r="N454" s="190">
        <v>1456</v>
      </c>
      <c r="O454" s="203">
        <v>1830</v>
      </c>
      <c r="P454" s="185">
        <v>871</v>
      </c>
      <c r="Q454" s="186">
        <v>1081</v>
      </c>
      <c r="R454" s="187">
        <v>1114</v>
      </c>
      <c r="S454" s="188">
        <v>1251</v>
      </c>
      <c r="T454" s="185">
        <v>478</v>
      </c>
      <c r="U454" s="189">
        <v>549</v>
      </c>
      <c r="V454" s="187">
        <v>1309</v>
      </c>
      <c r="W454" s="204">
        <v>1646</v>
      </c>
      <c r="X454" s="185">
        <v>1115</v>
      </c>
      <c r="Y454" s="189">
        <v>617</v>
      </c>
      <c r="Z454" s="187">
        <v>2993</v>
      </c>
      <c r="AA454" s="185">
        <v>2693</v>
      </c>
      <c r="AB454" s="166">
        <f t="shared" si="7746"/>
        <v>16094</v>
      </c>
      <c r="AC454" s="167">
        <f t="shared" si="7747"/>
        <v>16188</v>
      </c>
      <c r="AE454" s="295" t="s">
        <v>42</v>
      </c>
      <c r="AF454" s="12">
        <f t="shared" ref="AF454:BG454" si="8021">SUM(AF451:AF453)</f>
        <v>4959</v>
      </c>
      <c r="AG454" s="1">
        <f t="shared" si="8021"/>
        <v>7358</v>
      </c>
      <c r="AH454" s="12">
        <f t="shared" si="8021"/>
        <v>3641</v>
      </c>
      <c r="AI454" s="1">
        <f t="shared" si="8021"/>
        <v>3126</v>
      </c>
      <c r="AJ454" s="12">
        <f t="shared" si="8021"/>
        <v>1918</v>
      </c>
      <c r="AK454" s="1">
        <f t="shared" si="8021"/>
        <v>934</v>
      </c>
      <c r="AL454" s="12">
        <f t="shared" si="8021"/>
        <v>4294</v>
      </c>
      <c r="AM454" s="1">
        <f t="shared" si="8021"/>
        <v>7289</v>
      </c>
      <c r="AN454" s="12">
        <f t="shared" si="8021"/>
        <v>1587</v>
      </c>
      <c r="AO454" s="1">
        <f t="shared" si="8021"/>
        <v>503</v>
      </c>
      <c r="AP454" s="12">
        <f t="shared" si="8021"/>
        <v>3192</v>
      </c>
      <c r="AQ454" s="1">
        <f t="shared" si="8021"/>
        <v>2086</v>
      </c>
      <c r="AR454" s="12">
        <f t="shared" si="8021"/>
        <v>4668</v>
      </c>
      <c r="AS454" s="1">
        <f t="shared" si="8021"/>
        <v>4249</v>
      </c>
      <c r="AT454" s="12">
        <f t="shared" si="8021"/>
        <v>2732</v>
      </c>
      <c r="AU454" s="1">
        <f t="shared" si="8021"/>
        <v>3215</v>
      </c>
      <c r="AV454" s="12">
        <f t="shared" si="8021"/>
        <v>2770</v>
      </c>
      <c r="AW454" s="1">
        <f t="shared" si="8021"/>
        <v>3761</v>
      </c>
      <c r="AX454" s="12">
        <f t="shared" si="8021"/>
        <v>1842</v>
      </c>
      <c r="AY454" s="1">
        <f t="shared" si="8021"/>
        <v>797</v>
      </c>
      <c r="AZ454" s="12">
        <f t="shared" si="8021"/>
        <v>4172</v>
      </c>
      <c r="BA454" s="1">
        <f t="shared" si="8021"/>
        <v>2838</v>
      </c>
      <c r="BB454" s="12">
        <f t="shared" si="8021"/>
        <v>5507</v>
      </c>
      <c r="BC454" s="1">
        <f t="shared" si="8021"/>
        <v>1494</v>
      </c>
      <c r="BD454" s="12">
        <f t="shared" si="8021"/>
        <v>8482</v>
      </c>
      <c r="BE454" s="1">
        <f t="shared" si="8021"/>
        <v>8267</v>
      </c>
      <c r="BF454" s="51">
        <f t="shared" si="8021"/>
        <v>49764</v>
      </c>
      <c r="BG454" s="47">
        <f t="shared" si="8021"/>
        <v>45917</v>
      </c>
      <c r="BI454" s="133" t="s">
        <v>30</v>
      </c>
      <c r="BJ454" s="125">
        <f>B454/B467</f>
        <v>4.0474115391319503E-2</v>
      </c>
      <c r="BK454" s="126">
        <f t="shared" ref="BK454" si="8022">C454/C467</f>
        <v>5.1345755693581782E-2</v>
      </c>
      <c r="BL454" s="127">
        <f t="shared" ref="BL454" si="8023">D454/D467</f>
        <v>5.1488334674175379E-2</v>
      </c>
      <c r="BM454" s="128">
        <f t="shared" ref="BM454" si="8024">E454/E467</f>
        <v>4.5128902368875179E-2</v>
      </c>
      <c r="BN454" s="125">
        <f t="shared" ref="BN454" si="8025">F454/F467</f>
        <v>5.3853754940711464E-2</v>
      </c>
      <c r="BO454" s="126">
        <f t="shared" ref="BO454" si="8026">G454/G467</f>
        <v>6.2451209992193599E-2</v>
      </c>
      <c r="BP454" s="127">
        <f t="shared" ref="BP454" si="8027">H454/H467</f>
        <v>6.9376454538159063E-2</v>
      </c>
      <c r="BQ454" s="128">
        <f t="shared" ref="BQ454" si="8028">I454/I467</f>
        <v>5.2179520247614138E-2</v>
      </c>
      <c r="BR454" s="125">
        <f t="shared" ref="BR454" si="8029">J454/J467</f>
        <v>5.6840815075838824E-2</v>
      </c>
      <c r="BS454" s="126">
        <f t="shared" ref="BS454" si="8030">K454/K467</f>
        <v>4.8338762214983712E-2</v>
      </c>
      <c r="BT454" s="127">
        <f t="shared" ref="BT454" si="8031">L454/L467</f>
        <v>5.4166313469526148E-2</v>
      </c>
      <c r="BU454" s="125">
        <f t="shared" ref="BU454" si="8032">M454/M467</f>
        <v>4.7958996888156691E-2</v>
      </c>
      <c r="BV454" s="129">
        <f t="shared" ref="BV454" si="8033">N454/N467</f>
        <v>5.5813240311266145E-2</v>
      </c>
      <c r="BW454" s="130">
        <f t="shared" ref="BW454" si="8034">O454/O467</f>
        <v>5.1204566440023504E-2</v>
      </c>
      <c r="BX454" s="125">
        <f t="shared" ref="BX454" si="8035">P454/P467</f>
        <v>5.2130715824754606E-2</v>
      </c>
      <c r="BY454" s="126">
        <f t="shared" ref="BY454" si="8036">Q454/Q467</f>
        <v>5.1375885176560047E-2</v>
      </c>
      <c r="BZ454" s="127">
        <f t="shared" ref="BZ454" si="8037">R454/R467</f>
        <v>5.4639984304492836E-2</v>
      </c>
      <c r="CA454" s="128">
        <f t="shared" ref="CA454" si="8038">S454/S467</f>
        <v>5.3580606475929417E-2</v>
      </c>
      <c r="CB454" s="125">
        <f t="shared" ref="CB454" si="8039">T454/T467</f>
        <v>5.5594324261456156E-2</v>
      </c>
      <c r="CC454" s="126">
        <f t="shared" ref="CC454" si="8040">U454/U467</f>
        <v>5.1294029711295895E-2</v>
      </c>
      <c r="CD454" s="127">
        <f t="shared" ref="CD454" si="8041">V454/V467</f>
        <v>5.3866096045430231E-2</v>
      </c>
      <c r="CE454" s="128">
        <f t="shared" ref="CE454" si="8042">W454/W467</f>
        <v>5.8111209179170342E-2</v>
      </c>
      <c r="CF454" s="125">
        <f t="shared" ref="CF454" si="8043">X454/X467</f>
        <v>4.6196552867086509E-2</v>
      </c>
      <c r="CG454" s="126">
        <f t="shared" ref="CG454" si="8044">Y454/Y467</f>
        <v>4.1056694170881022E-2</v>
      </c>
      <c r="CH454" s="127">
        <f t="shared" ref="CH454" si="8045">Z454/Z467</f>
        <v>5.2412223097802295E-2</v>
      </c>
      <c r="CI454" s="125">
        <f t="shared" ref="CI454" si="8046">AA454/AA467</f>
        <v>5.7621533721328312E-2</v>
      </c>
      <c r="CJ454" s="131">
        <f t="shared" ref="CJ454" si="8047">AB454/AB467</f>
        <v>5.1843715068952079E-2</v>
      </c>
      <c r="CK454" s="132">
        <f t="shared" ref="CK454" si="8048">AC454/AC467</f>
        <v>5.2246995184549248E-2</v>
      </c>
    </row>
    <row r="455" spans="1:89" ht="14.1" thickTop="1">
      <c r="A455" s="142" t="s">
        <v>31</v>
      </c>
      <c r="B455" s="199">
        <v>1916</v>
      </c>
      <c r="C455" s="193">
        <v>1909</v>
      </c>
      <c r="D455" s="194">
        <v>1179</v>
      </c>
      <c r="E455" s="195">
        <v>1103</v>
      </c>
      <c r="F455" s="192">
        <v>604</v>
      </c>
      <c r="G455" s="196">
        <v>391</v>
      </c>
      <c r="H455" s="194">
        <v>1703</v>
      </c>
      <c r="I455" s="195">
        <v>2309</v>
      </c>
      <c r="J455" s="192">
        <v>440</v>
      </c>
      <c r="K455" s="193">
        <v>335</v>
      </c>
      <c r="L455" s="194">
        <v>848</v>
      </c>
      <c r="M455" s="192">
        <v>1076</v>
      </c>
      <c r="N455" s="197">
        <v>1694</v>
      </c>
      <c r="O455" s="200">
        <v>1871</v>
      </c>
      <c r="P455" s="192">
        <v>926</v>
      </c>
      <c r="Q455" s="193">
        <v>999</v>
      </c>
      <c r="R455" s="194">
        <v>1067</v>
      </c>
      <c r="S455" s="195">
        <v>1387</v>
      </c>
      <c r="T455" s="192">
        <v>669</v>
      </c>
      <c r="U455" s="196">
        <v>367</v>
      </c>
      <c r="V455" s="194">
        <v>1792</v>
      </c>
      <c r="W455" s="201">
        <v>1271</v>
      </c>
      <c r="X455" s="192">
        <v>1459</v>
      </c>
      <c r="Y455" s="196">
        <v>627</v>
      </c>
      <c r="Z455" s="194">
        <v>3357</v>
      </c>
      <c r="AA455" s="192">
        <v>2781</v>
      </c>
      <c r="AB455" s="166">
        <f t="shared" si="7746"/>
        <v>17654</v>
      </c>
      <c r="AC455" s="167">
        <f t="shared" si="7747"/>
        <v>16426</v>
      </c>
      <c r="BI455" s="142" t="s">
        <v>31</v>
      </c>
      <c r="BJ455" s="125">
        <f>B455/B467</f>
        <v>3.3397245947359246E-2</v>
      </c>
      <c r="BK455" s="126">
        <f t="shared" ref="BK455" si="8049">C455/C467</f>
        <v>5.6462585034013607E-2</v>
      </c>
      <c r="BL455" s="127">
        <f t="shared" ref="BL455" si="8050">D455/D467</f>
        <v>5.2695092518101366E-2</v>
      </c>
      <c r="BM455" s="128">
        <f t="shared" ref="BM455" si="8051">E455/E467</f>
        <v>5.7679234429744285E-2</v>
      </c>
      <c r="BN455" s="125">
        <f t="shared" ref="BN455" si="8052">F455/F467</f>
        <v>5.9683794466403164E-2</v>
      </c>
      <c r="BO455" s="126">
        <f t="shared" ref="BO455" si="8053">G455/G467</f>
        <v>5.0871714806141034E-2</v>
      </c>
      <c r="BP455" s="127">
        <f t="shared" ref="BP455" si="8054">H455/H467</f>
        <v>6.8333199582698012E-2</v>
      </c>
      <c r="BQ455" s="128">
        <f t="shared" ref="BQ455" si="8055">I455/I467</f>
        <v>5.9556358008769669E-2</v>
      </c>
      <c r="BR455" s="125">
        <f t="shared" ref="BR455" si="8056">J455/J467</f>
        <v>6.7412287421480005E-2</v>
      </c>
      <c r="BS455" s="126">
        <f t="shared" ref="BS455" si="8057">K455/K467</f>
        <v>4.3648208469055372E-2</v>
      </c>
      <c r="BT455" s="127">
        <f t="shared" ref="BT455" si="8058">L455/L467</f>
        <v>7.188268203780622E-2</v>
      </c>
      <c r="BU455" s="125">
        <f t="shared" ref="BU455" si="8059">M455/M467</f>
        <v>4.9240344133260117E-2</v>
      </c>
      <c r="BV455" s="129">
        <f t="shared" ref="BV455" si="8060">N455/N467</f>
        <v>6.4936558439069272E-2</v>
      </c>
      <c r="BW455" s="130">
        <f t="shared" ref="BW455" si="8061">O455/O467</f>
        <v>5.2351772573379224E-2</v>
      </c>
      <c r="BX455" s="125">
        <f t="shared" ref="BX455" si="8062">P455/P467</f>
        <v>5.5422552070864259E-2</v>
      </c>
      <c r="BY455" s="126">
        <f t="shared" ref="BY455" si="8063">Q455/Q467</f>
        <v>4.7478731999429688E-2</v>
      </c>
      <c r="BZ455" s="127">
        <f t="shared" ref="BZ455" si="8064">R455/R467</f>
        <v>5.2334706690209926E-2</v>
      </c>
      <c r="CA455" s="128">
        <f t="shared" ref="CA455" si="8065">S455/S467</f>
        <v>5.9405516532465306E-2</v>
      </c>
      <c r="CB455" s="125">
        <f t="shared" ref="CB455" si="8066">T455/T467</f>
        <v>7.7808792742498259E-2</v>
      </c>
      <c r="CC455" s="126">
        <f t="shared" ref="CC455" si="8067">U455/U467</f>
        <v>3.4289451555638603E-2</v>
      </c>
      <c r="CD455" s="127">
        <f t="shared" ref="CD455" si="8068">V455/V467</f>
        <v>7.374182132422534E-2</v>
      </c>
      <c r="CE455" s="128">
        <f t="shared" ref="CE455" si="8069">W455/W467</f>
        <v>4.4872021182700797E-2</v>
      </c>
      <c r="CF455" s="125">
        <f t="shared" ref="CF455" si="8070">X455/X467</f>
        <v>6.0449121644017237E-2</v>
      </c>
      <c r="CG455" s="126">
        <f t="shared" ref="CG455" si="8071">Y455/Y467</f>
        <v>4.1722118711738088E-2</v>
      </c>
      <c r="CH455" s="127">
        <f t="shared" ref="CH455" si="8072">Z455/Z467</f>
        <v>5.8786446020488575E-2</v>
      </c>
      <c r="CI455" s="125">
        <f t="shared" ref="CI455" si="8073">AA455/AA467</f>
        <v>5.9504450530640192E-2</v>
      </c>
      <c r="CJ455" s="131">
        <f t="shared" ref="CJ455" si="8074">AB455/AB467</f>
        <v>5.6868954009399772E-2</v>
      </c>
      <c r="CK455" s="132">
        <f t="shared" ref="CK455" si="8075">AC455/AC467</f>
        <v>5.3015143495268466E-2</v>
      </c>
    </row>
    <row r="456" spans="1:89">
      <c r="A456" s="133" t="s">
        <v>32</v>
      </c>
      <c r="B456" s="202">
        <v>2053</v>
      </c>
      <c r="C456" s="186">
        <v>2358</v>
      </c>
      <c r="D456" s="187">
        <v>1420</v>
      </c>
      <c r="E456" s="188">
        <v>993</v>
      </c>
      <c r="F456" s="185">
        <v>830</v>
      </c>
      <c r="G456" s="189">
        <v>416</v>
      </c>
      <c r="H456" s="187">
        <v>1605</v>
      </c>
      <c r="I456" s="188">
        <v>3069</v>
      </c>
      <c r="J456" s="185">
        <v>483</v>
      </c>
      <c r="K456" s="186">
        <v>293</v>
      </c>
      <c r="L456" s="187">
        <v>899</v>
      </c>
      <c r="M456" s="185">
        <v>842</v>
      </c>
      <c r="N456" s="190">
        <v>1846</v>
      </c>
      <c r="O456" s="203">
        <v>1881</v>
      </c>
      <c r="P456" s="185">
        <v>1117</v>
      </c>
      <c r="Q456" s="186">
        <v>1015</v>
      </c>
      <c r="R456" s="187">
        <v>1219</v>
      </c>
      <c r="S456" s="188">
        <v>1627</v>
      </c>
      <c r="T456" s="185">
        <v>805</v>
      </c>
      <c r="U456" s="189">
        <v>293</v>
      </c>
      <c r="V456" s="187">
        <v>2140</v>
      </c>
      <c r="W456" s="204">
        <v>1268</v>
      </c>
      <c r="X456" s="185">
        <v>2117</v>
      </c>
      <c r="Y456" s="189">
        <v>626</v>
      </c>
      <c r="Z456" s="187">
        <v>3959</v>
      </c>
      <c r="AA456" s="185">
        <v>3060</v>
      </c>
      <c r="AB456" s="166">
        <f t="shared" si="7746"/>
        <v>20493</v>
      </c>
      <c r="AC456" s="167">
        <f t="shared" si="7747"/>
        <v>17741</v>
      </c>
      <c r="BI456" s="133" t="s">
        <v>32</v>
      </c>
      <c r="BJ456" s="125">
        <f>B456/B467</f>
        <v>3.5785253616872931E-2</v>
      </c>
      <c r="BK456" s="126">
        <f t="shared" ref="BK456" si="8076">C456/C467</f>
        <v>6.9742679680567882E-2</v>
      </c>
      <c r="BL456" s="127">
        <f t="shared" ref="BL456" si="8077">D456/D467</f>
        <v>6.3466523643514794E-2</v>
      </c>
      <c r="BM456" s="128">
        <f t="shared" ref="BM456" si="8078">E456/E467</f>
        <v>5.1926998901845947E-2</v>
      </c>
      <c r="BN456" s="125">
        <f t="shared" ref="BN456" si="8079">F456/F467</f>
        <v>8.201581027667984E-2</v>
      </c>
      <c r="BO456" s="126">
        <f t="shared" ref="BO456" si="8080">G456/G467</f>
        <v>5.4124381993234452E-2</v>
      </c>
      <c r="BP456" s="127">
        <f t="shared" ref="BP456" si="8081">H456/H467</f>
        <v>6.4400930904421796E-2</v>
      </c>
      <c r="BQ456" s="128">
        <f t="shared" ref="BQ456" si="8082">I456/I467</f>
        <v>7.9159143667784371E-2</v>
      </c>
      <c r="BR456" s="125">
        <f t="shared" ref="BR456" si="8083">J456/J467</f>
        <v>7.4000306419488279E-2</v>
      </c>
      <c r="BS456" s="126">
        <f t="shared" ref="BS456" si="8084">K456/K467</f>
        <v>3.8175895765472312E-2</v>
      </c>
      <c r="BT456" s="127">
        <f t="shared" ref="BT456" si="8085">L456/L467</f>
        <v>7.6205815037721461E-2</v>
      </c>
      <c r="BU456" s="125">
        <f t="shared" ref="BU456" si="8086">M456/M467</f>
        <v>3.8531942156324363E-2</v>
      </c>
      <c r="BV456" s="129">
        <f t="shared" ref="BV456" si="8087">N456/N467</f>
        <v>7.0763215394641005E-2</v>
      </c>
      <c r="BW456" s="130">
        <f t="shared" ref="BW456" si="8088">O456/O467</f>
        <v>5.2631578947368418E-2</v>
      </c>
      <c r="BX456" s="125">
        <f t="shared" ref="BX456" si="8089">P456/P467</f>
        <v>6.6854201580081402E-2</v>
      </c>
      <c r="BY456" s="126">
        <f t="shared" ref="BY456" si="8090">Q456/Q467</f>
        <v>4.8239152131552686E-2</v>
      </c>
      <c r="BZ456" s="127">
        <f t="shared" ref="BZ456" si="8091">R456/R467</f>
        <v>5.9790072591720617E-2</v>
      </c>
      <c r="CA456" s="128">
        <f t="shared" ref="CA456" si="8092">S456/S467</f>
        <v>6.9684769573410993E-2</v>
      </c>
      <c r="CB456" s="125">
        <f t="shared" ref="CB456" si="8093">T456/T467</f>
        <v>9.3626424749941844E-2</v>
      </c>
      <c r="CC456" s="126">
        <f t="shared" ref="CC456" si="8094">U456/U467</f>
        <v>2.7375502195646082E-2</v>
      </c>
      <c r="CD456" s="127">
        <f t="shared" ref="CD456" si="8095">V456/V467</f>
        <v>8.8062219661742311E-2</v>
      </c>
      <c r="CE456" s="128">
        <f t="shared" ref="CE456" si="8096">W456/W467</f>
        <v>4.4766107678729038E-2</v>
      </c>
      <c r="CF456" s="125">
        <f t="shared" ref="CF456" si="8097">X456/X467</f>
        <v>8.771130261849519E-2</v>
      </c>
      <c r="CG456" s="126">
        <f t="shared" ref="CG456" si="8098">Y456/Y467</f>
        <v>4.1655576257652385E-2</v>
      </c>
      <c r="CH456" s="127">
        <f t="shared" ref="CH456" si="8099">Z456/Z467</f>
        <v>6.9328430084931267E-2</v>
      </c>
      <c r="CI456" s="125">
        <f t="shared" ref="CI456" si="8100">AA456/AA467</f>
        <v>6.547415268743581E-2</v>
      </c>
      <c r="CJ456" s="131">
        <f t="shared" ref="CJ456" si="8101">AB456/AB467</f>
        <v>6.6014244619611959E-2</v>
      </c>
      <c r="CK456" s="132">
        <f t="shared" ref="CK456" si="8102">AC456/AC467</f>
        <v>5.725932428768768E-2</v>
      </c>
    </row>
    <row r="457" spans="1:89">
      <c r="A457" s="142" t="s">
        <v>33</v>
      </c>
      <c r="B457" s="199">
        <v>2326</v>
      </c>
      <c r="C457" s="193">
        <v>3429</v>
      </c>
      <c r="D457" s="194">
        <v>1870</v>
      </c>
      <c r="E457" s="195">
        <v>1405</v>
      </c>
      <c r="F457" s="192">
        <v>1093</v>
      </c>
      <c r="G457" s="196">
        <v>436</v>
      </c>
      <c r="H457" s="194">
        <v>2090</v>
      </c>
      <c r="I457" s="195">
        <v>3679</v>
      </c>
      <c r="J457" s="192">
        <v>841</v>
      </c>
      <c r="K457" s="193">
        <v>261</v>
      </c>
      <c r="L457" s="194">
        <v>1578</v>
      </c>
      <c r="M457" s="192">
        <v>1028</v>
      </c>
      <c r="N457" s="197">
        <v>2199</v>
      </c>
      <c r="O457" s="200">
        <v>1993</v>
      </c>
      <c r="P457" s="192">
        <v>1258</v>
      </c>
      <c r="Q457" s="193">
        <v>1451</v>
      </c>
      <c r="R457" s="194">
        <v>1376</v>
      </c>
      <c r="S457" s="195">
        <v>1685</v>
      </c>
      <c r="T457" s="192">
        <v>923</v>
      </c>
      <c r="U457" s="196">
        <v>406</v>
      </c>
      <c r="V457" s="194">
        <v>2171</v>
      </c>
      <c r="W457" s="201">
        <v>1313</v>
      </c>
      <c r="X457" s="192">
        <v>2619</v>
      </c>
      <c r="Y457" s="196">
        <v>713</v>
      </c>
      <c r="Z457" s="194">
        <v>4334</v>
      </c>
      <c r="AA457" s="192">
        <v>3909</v>
      </c>
      <c r="AB457" s="166">
        <f t="shared" si="7746"/>
        <v>24678</v>
      </c>
      <c r="AC457" s="167">
        <f t="shared" si="7747"/>
        <v>21708</v>
      </c>
      <c r="BI457" s="142" t="s">
        <v>33</v>
      </c>
      <c r="BJ457" s="125">
        <f>B457/B467</f>
        <v>4.0543838242984138E-2</v>
      </c>
      <c r="BK457" s="126">
        <f t="shared" ref="BK457" si="8103">C457/C467</f>
        <v>0.10141969831410826</v>
      </c>
      <c r="BL457" s="127">
        <f t="shared" ref="BL457" si="8104">D457/D467</f>
        <v>8.3579154375614556E-2</v>
      </c>
      <c r="BM457" s="128">
        <f t="shared" ref="BM457" si="8105">E457/E467</f>
        <v>7.3471735606337921E-2</v>
      </c>
      <c r="BN457" s="125">
        <f t="shared" ref="BN457" si="8106">F457/F467</f>
        <v>0.10800395256916996</v>
      </c>
      <c r="BO457" s="126">
        <f t="shared" ref="BO457" si="8107">G457/G467</f>
        <v>5.6726515742909184E-2</v>
      </c>
      <c r="BP457" s="127">
        <f t="shared" ref="BP457" si="8108">H457/H467</f>
        <v>8.3861648342829623E-2</v>
      </c>
      <c r="BQ457" s="128">
        <f t="shared" ref="BQ457" si="8109">I457/I467</f>
        <v>9.4892958473046171E-2</v>
      </c>
      <c r="BR457" s="125">
        <f t="shared" ref="BR457" si="8110">J457/J467</f>
        <v>0.12884939482151064</v>
      </c>
      <c r="BS457" s="126">
        <f t="shared" ref="BS457" si="8111">K457/K467</f>
        <v>3.4006514657980456E-2</v>
      </c>
      <c r="BT457" s="127">
        <f t="shared" ref="BT457" si="8112">L457/L467</f>
        <v>0.13376282105620074</v>
      </c>
      <c r="BU457" s="125">
        <f t="shared" ref="BU457" si="8113">M457/M467</f>
        <v>4.7043748855939961E-2</v>
      </c>
      <c r="BV457" s="129">
        <f t="shared" ref="BV457" si="8114">N457/N467</f>
        <v>8.429485950856748E-2</v>
      </c>
      <c r="BW457" s="130">
        <f t="shared" ref="BW457" si="8115">O457/O467</f>
        <v>5.5765410336047455E-2</v>
      </c>
      <c r="BX457" s="125">
        <f t="shared" ref="BX457" si="8116">P457/P467</f>
        <v>7.5293272683744319E-2</v>
      </c>
      <c r="BY457" s="126">
        <f t="shared" ref="BY457" si="8117">Q457/Q467</f>
        <v>6.8960600731904381E-2</v>
      </c>
      <c r="BZ457" s="127">
        <f t="shared" ref="BZ457" si="8118">R457/R467</f>
        <v>6.7490680792623117E-2</v>
      </c>
      <c r="CA457" s="128">
        <f t="shared" ref="CA457" si="8119">S457/S467</f>
        <v>7.2168922391639537E-2</v>
      </c>
      <c r="CB457" s="125">
        <f t="shared" ref="CB457" si="8120">T457/T467</f>
        <v>0.10735054663875319</v>
      </c>
      <c r="CC457" s="126">
        <f t="shared" ref="CC457" si="8121">U457/U467</f>
        <v>3.793328973185088E-2</v>
      </c>
      <c r="CD457" s="127">
        <f t="shared" ref="CD457" si="8122">V457/V467</f>
        <v>8.9337887329739518E-2</v>
      </c>
      <c r="CE457" s="128">
        <f t="shared" ref="CE457" si="8123">W457/W467</f>
        <v>4.6354810238305386E-2</v>
      </c>
      <c r="CF457" s="125">
        <f t="shared" ref="CF457" si="8124">X457/X467</f>
        <v>0.10851010938017898</v>
      </c>
      <c r="CG457" s="126">
        <f t="shared" ref="CG457" si="8125">Y457/Y467</f>
        <v>4.7444769763108866E-2</v>
      </c>
      <c r="CH457" s="127">
        <f t="shared" ref="CH457" si="8126">Z457/Z467</f>
        <v>7.5895280623413011E-2</v>
      </c>
      <c r="CI457" s="125">
        <f t="shared" ref="CI457" si="8127">AA457/AA467</f>
        <v>8.3640020540910645E-2</v>
      </c>
      <c r="CJ457" s="131">
        <f t="shared" ref="CJ457" si="8128">AB457/AB467</f>
        <v>7.9495414469466841E-2</v>
      </c>
      <c r="CK457" s="132">
        <f t="shared" ref="CK457" si="8129">AC457/AC467</f>
        <v>7.0062871970978199E-2</v>
      </c>
    </row>
    <row r="458" spans="1:89">
      <c r="A458" s="133" t="s">
        <v>34</v>
      </c>
      <c r="B458" s="202">
        <v>2633</v>
      </c>
      <c r="C458" s="186">
        <v>3929</v>
      </c>
      <c r="D458" s="187">
        <v>1771</v>
      </c>
      <c r="E458" s="188">
        <v>1721</v>
      </c>
      <c r="F458" s="185">
        <v>825</v>
      </c>
      <c r="G458" s="189">
        <v>498</v>
      </c>
      <c r="H458" s="187">
        <v>2204</v>
      </c>
      <c r="I458" s="188">
        <v>3610</v>
      </c>
      <c r="J458" s="185">
        <v>746</v>
      </c>
      <c r="K458" s="186">
        <v>242</v>
      </c>
      <c r="L458" s="187">
        <v>1614</v>
      </c>
      <c r="M458" s="185">
        <v>1058</v>
      </c>
      <c r="N458" s="190">
        <v>2469</v>
      </c>
      <c r="O458" s="203">
        <v>2256</v>
      </c>
      <c r="P458" s="185">
        <v>1474</v>
      </c>
      <c r="Q458" s="186">
        <v>1764</v>
      </c>
      <c r="R458" s="187">
        <v>1394</v>
      </c>
      <c r="S458" s="188">
        <v>2076</v>
      </c>
      <c r="T458" s="185">
        <v>919</v>
      </c>
      <c r="U458" s="189">
        <v>391</v>
      </c>
      <c r="V458" s="187">
        <v>2001</v>
      </c>
      <c r="W458" s="204">
        <v>1525</v>
      </c>
      <c r="X458" s="185">
        <v>2888</v>
      </c>
      <c r="Y458" s="189">
        <v>781</v>
      </c>
      <c r="Z458" s="187">
        <v>4148</v>
      </c>
      <c r="AA458" s="185">
        <v>4358</v>
      </c>
      <c r="AB458" s="166">
        <f t="shared" si="7746"/>
        <v>25086</v>
      </c>
      <c r="AC458" s="167">
        <f t="shared" si="7747"/>
        <v>24209</v>
      </c>
      <c r="BI458" s="133" t="s">
        <v>34</v>
      </c>
      <c r="BJ458" s="125">
        <f>B458/B467</f>
        <v>4.589506710824473E-2</v>
      </c>
      <c r="BK458" s="126">
        <f t="shared" ref="BK458" si="8130">C458/C467</f>
        <v>0.11620822241940254</v>
      </c>
      <c r="BL458" s="127">
        <f t="shared" ref="BL458" si="8131">D458/D467</f>
        <v>7.9154375614552602E-2</v>
      </c>
      <c r="BM458" s="128">
        <f t="shared" ref="BM458" si="8132">E458/E467</f>
        <v>8.9996339486482252E-2</v>
      </c>
      <c r="BN458" s="125">
        <f t="shared" ref="BN458" si="8133">F458/F467</f>
        <v>8.1521739130434784E-2</v>
      </c>
      <c r="BO458" s="126">
        <f t="shared" ref="BO458" si="8134">G458/G467</f>
        <v>6.4793130366900861E-2</v>
      </c>
      <c r="BP458" s="127">
        <f t="shared" ref="BP458" si="8135">H458/H467</f>
        <v>8.843592007062033E-2</v>
      </c>
      <c r="BQ458" s="128">
        <f t="shared" ref="BQ458" si="8136">I458/I467</f>
        <v>9.3113231880319836E-2</v>
      </c>
      <c r="BR458" s="125">
        <f t="shared" ref="BR458" si="8137">J458/J467</f>
        <v>0.11429446912823656</v>
      </c>
      <c r="BS458" s="126">
        <f t="shared" ref="BS458" si="8138">K458/K467</f>
        <v>3.1530944625407169E-2</v>
      </c>
      <c r="BT458" s="127">
        <f t="shared" ref="BT458" si="8139">L458/L467</f>
        <v>0.13681444435025855</v>
      </c>
      <c r="BU458" s="125">
        <f t="shared" ref="BU458" si="8140">M458/M467</f>
        <v>4.8416620904265059E-2</v>
      </c>
      <c r="BV458" s="129">
        <f t="shared" ref="BV458" si="8141">N458/N467</f>
        <v>9.4644842258596235E-2</v>
      </c>
      <c r="BW458" s="130">
        <f t="shared" ref="BW458" si="8142">O458/O467</f>
        <v>6.3124317971963398E-2</v>
      </c>
      <c r="BX458" s="125">
        <f t="shared" ref="BX458" si="8143">P458/P467</f>
        <v>8.8221211395738575E-2</v>
      </c>
      <c r="BY458" s="126">
        <f t="shared" ref="BY458" si="8144">Q458/Q467</f>
        <v>8.3836319566560527E-2</v>
      </c>
      <c r="BZ458" s="127">
        <f t="shared" ref="BZ458" si="8145">R458/R467</f>
        <v>6.8373553070433593E-2</v>
      </c>
      <c r="CA458" s="128">
        <f t="shared" ref="CA458" si="8146">S458/S467</f>
        <v>8.8915538804180225E-2</v>
      </c>
      <c r="CB458" s="125">
        <f t="shared" ref="CB458" si="8147">T458/T467</f>
        <v>0.10688532216794604</v>
      </c>
      <c r="CC458" s="126">
        <f t="shared" ref="CC458" si="8148">U458/U467</f>
        <v>3.6531813510230778E-2</v>
      </c>
      <c r="CD458" s="127">
        <f t="shared" ref="CD458" si="8149">V458/V467</f>
        <v>8.234229044072261E-2</v>
      </c>
      <c r="CE458" s="128">
        <f t="shared" ref="CE458" si="8150">W458/W467</f>
        <v>5.3839364518976168E-2</v>
      </c>
      <c r="CF458" s="125">
        <f t="shared" ref="CF458" si="8151">X458/X467</f>
        <v>0.11965528670865098</v>
      </c>
      <c r="CG458" s="126">
        <f t="shared" ref="CG458" si="8152">Y458/Y467</f>
        <v>5.1969656640936918E-2</v>
      </c>
      <c r="CH458" s="127">
        <f t="shared" ref="CH458" si="8153">Z458/Z467</f>
        <v>7.2638122756326071E-2</v>
      </c>
      <c r="CI458" s="125">
        <f t="shared" ref="CI458" si="8154">AA458/AA467</f>
        <v>9.324717562478603E-2</v>
      </c>
      <c r="CJ458" s="131">
        <f t="shared" ref="CJ458" si="8155">AB458/AB467</f>
        <v>8.0809707730814695E-2</v>
      </c>
      <c r="CK458" s="132">
        <f t="shared" ref="CK458" si="8156">AC458/AC467</f>
        <v>7.8134884261351165E-2</v>
      </c>
    </row>
    <row r="459" spans="1:89">
      <c r="A459" s="142" t="s">
        <v>35</v>
      </c>
      <c r="B459" s="199">
        <v>2236</v>
      </c>
      <c r="C459" s="193">
        <v>5058</v>
      </c>
      <c r="D459" s="194">
        <v>1331</v>
      </c>
      <c r="E459" s="195">
        <v>1907</v>
      </c>
      <c r="F459" s="192">
        <v>572</v>
      </c>
      <c r="G459" s="196">
        <v>560</v>
      </c>
      <c r="H459" s="194">
        <v>1954</v>
      </c>
      <c r="I459" s="195">
        <v>4084</v>
      </c>
      <c r="J459" s="192">
        <v>462</v>
      </c>
      <c r="K459" s="193">
        <v>257</v>
      </c>
      <c r="L459" s="194">
        <v>1244</v>
      </c>
      <c r="M459" s="192">
        <v>936</v>
      </c>
      <c r="N459" s="197">
        <v>2128</v>
      </c>
      <c r="O459" s="200">
        <v>2185</v>
      </c>
      <c r="P459" s="192">
        <v>1141</v>
      </c>
      <c r="Q459" s="193">
        <v>1664</v>
      </c>
      <c r="R459" s="194">
        <v>1210</v>
      </c>
      <c r="S459" s="195">
        <v>2023</v>
      </c>
      <c r="T459" s="192">
        <v>895</v>
      </c>
      <c r="U459" s="196">
        <v>369</v>
      </c>
      <c r="V459" s="194">
        <v>2642</v>
      </c>
      <c r="W459" s="201">
        <v>1575</v>
      </c>
      <c r="X459" s="192">
        <v>2209</v>
      </c>
      <c r="Y459" s="196">
        <v>869</v>
      </c>
      <c r="Z459" s="194">
        <v>3766</v>
      </c>
      <c r="AA459" s="192">
        <v>4940</v>
      </c>
      <c r="AB459" s="166">
        <f t="shared" si="7746"/>
        <v>21790</v>
      </c>
      <c r="AC459" s="167">
        <f t="shared" si="7747"/>
        <v>26427</v>
      </c>
      <c r="BI459" s="142" t="s">
        <v>35</v>
      </c>
      <c r="BJ459" s="125">
        <f>B459/B467</f>
        <v>3.8975074080529894E-2</v>
      </c>
      <c r="BK459" s="126">
        <f t="shared" ref="BK459" si="8157">C459/C467</f>
        <v>0.14960070984915705</v>
      </c>
      <c r="BL459" s="127">
        <f t="shared" ref="BL459" si="8158">D459/D467</f>
        <v>5.9488692232055065E-2</v>
      </c>
      <c r="BM459" s="128">
        <f t="shared" ref="BM459" si="8159">E459/E467</f>
        <v>9.9722846833655801E-2</v>
      </c>
      <c r="BN459" s="125">
        <f t="shared" ref="BN459" si="8160">F459/F467</f>
        <v>5.6521739130434782E-2</v>
      </c>
      <c r="BO459" s="126">
        <f t="shared" ref="BO459" si="8161">G459/G467</f>
        <v>7.2859744990892539E-2</v>
      </c>
      <c r="BP459" s="127">
        <f t="shared" ref="BP459" si="8162">H459/H467</f>
        <v>7.8404622421956505E-2</v>
      </c>
      <c r="BQ459" s="128">
        <f t="shared" ref="BQ459" si="8163">I459/I467</f>
        <v>0.105339179778179</v>
      </c>
      <c r="BR459" s="125">
        <f t="shared" ref="BR459" si="8164">J459/J467</f>
        <v>7.0782901792554004E-2</v>
      </c>
      <c r="BS459" s="126">
        <f t="shared" ref="BS459" si="8165">K459/K467</f>
        <v>3.3485342019543972E-2</v>
      </c>
      <c r="BT459" s="127">
        <f t="shared" ref="BT459" si="8166">L459/L467</f>
        <v>0.10545053827244215</v>
      </c>
      <c r="BU459" s="125">
        <f t="shared" ref="BU459" si="8167">M459/M467</f>
        <v>4.2833607907743002E-2</v>
      </c>
      <c r="BV459" s="129">
        <f t="shared" ref="BV459" si="8168">N459/N467</f>
        <v>8.1573197378004364E-2</v>
      </c>
      <c r="BW459" s="130">
        <f t="shared" ref="BW459" si="8169">O459/O467</f>
        <v>6.1137692716640088E-2</v>
      </c>
      <c r="BX459" s="125">
        <f t="shared" ref="BX459" si="8170">P459/P467</f>
        <v>6.8290639214747428E-2</v>
      </c>
      <c r="BY459" s="126">
        <f t="shared" ref="BY459" si="8171">Q459/Q467</f>
        <v>7.9083693740791786E-2</v>
      </c>
      <c r="BZ459" s="127">
        <f t="shared" ref="BZ459" si="8172">R459/R467</f>
        <v>5.9348636452815379E-2</v>
      </c>
      <c r="CA459" s="128">
        <f t="shared" ref="CA459" si="8173">S459/S467</f>
        <v>8.6645537090971392E-2</v>
      </c>
      <c r="CB459" s="125">
        <f t="shared" ref="CB459" si="8174">T459/T467</f>
        <v>0.10409397534310305</v>
      </c>
      <c r="CC459" s="126">
        <f t="shared" ref="CC459" si="8175">U459/U467</f>
        <v>3.4476315051854618E-2</v>
      </c>
      <c r="CD459" s="127">
        <f t="shared" ref="CD459" si="8176">V459/V467</f>
        <v>0.10871980576930991</v>
      </c>
      <c r="CE459" s="128">
        <f t="shared" ref="CE459" si="8177">W459/W467</f>
        <v>5.5604589585172108E-2</v>
      </c>
      <c r="CF459" s="125">
        <f t="shared" ref="CF459" si="8178">X459/X467</f>
        <v>9.1523036128604573E-2</v>
      </c>
      <c r="CG459" s="126">
        <f t="shared" ref="CG459" si="8179">Y459/Y467</f>
        <v>5.7825392600479107E-2</v>
      </c>
      <c r="CH459" s="127">
        <f t="shared" ref="CH459" si="8180">Z459/Z467</f>
        <v>6.5948691007792659E-2</v>
      </c>
      <c r="CI459" s="125">
        <f t="shared" ref="CI459" si="8181">AA459/AA467</f>
        <v>0.10570010270455324</v>
      </c>
      <c r="CJ459" s="131">
        <f t="shared" ref="CJ459" si="8182">AB459/AB467</f>
        <v>7.0192279815612393E-2</v>
      </c>
      <c r="CK459" s="132">
        <f t="shared" ref="CK459" si="8183">AC459/AC467</f>
        <v>8.5293510115028601E-2</v>
      </c>
    </row>
    <row r="460" spans="1:89">
      <c r="A460" s="133" t="s">
        <v>36</v>
      </c>
      <c r="B460" s="202">
        <v>2468</v>
      </c>
      <c r="C460" s="186">
        <v>3203</v>
      </c>
      <c r="D460" s="187">
        <v>911</v>
      </c>
      <c r="E460" s="188">
        <v>1511</v>
      </c>
      <c r="F460" s="185">
        <v>387</v>
      </c>
      <c r="G460" s="189">
        <v>509</v>
      </c>
      <c r="H460" s="187">
        <v>1540</v>
      </c>
      <c r="I460" s="188">
        <v>2977</v>
      </c>
      <c r="J460" s="185">
        <v>287</v>
      </c>
      <c r="K460" s="186">
        <v>209</v>
      </c>
      <c r="L460" s="187">
        <v>848</v>
      </c>
      <c r="M460" s="185">
        <v>781</v>
      </c>
      <c r="N460" s="190">
        <v>1478</v>
      </c>
      <c r="O460" s="203">
        <v>1941</v>
      </c>
      <c r="P460" s="185">
        <v>905</v>
      </c>
      <c r="Q460" s="186">
        <v>1587</v>
      </c>
      <c r="R460" s="187">
        <v>1069</v>
      </c>
      <c r="S460" s="188">
        <v>1582</v>
      </c>
      <c r="T460" s="185">
        <v>707</v>
      </c>
      <c r="U460" s="189">
        <v>400</v>
      </c>
      <c r="V460" s="187">
        <v>2594</v>
      </c>
      <c r="W460" s="204">
        <v>1245</v>
      </c>
      <c r="X460" s="185">
        <v>1651</v>
      </c>
      <c r="Y460" s="189">
        <v>778</v>
      </c>
      <c r="Z460" s="187">
        <v>3074</v>
      </c>
      <c r="AA460" s="185">
        <v>3304</v>
      </c>
      <c r="AB460" s="166">
        <f t="shared" si="7746"/>
        <v>17919</v>
      </c>
      <c r="AC460" s="167">
        <f t="shared" si="7747"/>
        <v>20027</v>
      </c>
      <c r="BI460" s="133" t="s">
        <v>36</v>
      </c>
      <c r="BJ460" s="125">
        <f>B460/B467</f>
        <v>4.3018999477078615E-2</v>
      </c>
      <c r="BK460" s="126">
        <f t="shared" ref="BK460" si="8184">C460/C467</f>
        <v>9.4735285418515239E-2</v>
      </c>
      <c r="BL460" s="127">
        <f t="shared" ref="BL460" si="8185">D460/D467</f>
        <v>4.0716903548761958E-2</v>
      </c>
      <c r="BM460" s="128">
        <f t="shared" ref="BM460" si="8186">E460/E467</f>
        <v>7.9014798933221775E-2</v>
      </c>
      <c r="BN460" s="125">
        <f t="shared" ref="BN460" si="8187">F460/F467</f>
        <v>3.824110671936759E-2</v>
      </c>
      <c r="BO460" s="126">
        <f t="shared" ref="BO460" si="8188">G460/G467</f>
        <v>6.6224303929221962E-2</v>
      </c>
      <c r="BP460" s="127">
        <f t="shared" ref="BP460" si="8189">H460/H467</f>
        <v>6.1792793515769197E-2</v>
      </c>
      <c r="BQ460" s="128">
        <f t="shared" ref="BQ460" si="8190">I460/I467</f>
        <v>7.6786174877482585E-2</v>
      </c>
      <c r="BR460" s="125">
        <f t="shared" ref="BR460" si="8191">J460/J467</f>
        <v>4.3971196568101729E-2</v>
      </c>
      <c r="BS460" s="126">
        <f t="shared" ref="BS460" si="8192">K460/K467</f>
        <v>2.7231270358306189E-2</v>
      </c>
      <c r="BT460" s="127">
        <f t="shared" ref="BT460" si="8193">L460/L467</f>
        <v>7.188268203780622E-2</v>
      </c>
      <c r="BU460" s="125">
        <f t="shared" ref="BU460" si="8194">M460/M467</f>
        <v>3.5740435658063334E-2</v>
      </c>
      <c r="BV460" s="129">
        <f t="shared" ref="BV460" si="8195">N460/N467</f>
        <v>5.6656572239046271E-2</v>
      </c>
      <c r="BW460" s="130">
        <f t="shared" ref="BW460" si="8196">O460/O467</f>
        <v>5.4310417191303619E-2</v>
      </c>
      <c r="BX460" s="125">
        <f t="shared" ref="BX460" si="8197">P460/P467</f>
        <v>5.4165669140531482E-2</v>
      </c>
      <c r="BY460" s="126">
        <f t="shared" ref="BY460" si="8198">Q460/Q467</f>
        <v>7.5424171854949859E-2</v>
      </c>
      <c r="BZ460" s="127">
        <f t="shared" ref="BZ460" si="8199">R460/R467</f>
        <v>5.2432803609966647E-2</v>
      </c>
      <c r="CA460" s="128">
        <f t="shared" ref="CA460" si="8200">S460/S467</f>
        <v>6.7757409628233678E-2</v>
      </c>
      <c r="CB460" s="125">
        <f t="shared" ref="CB460" si="8201">T460/T467</f>
        <v>8.2228425215166323E-2</v>
      </c>
      <c r="CC460" s="126">
        <f t="shared" ref="CC460" si="8202">U460/U467</f>
        <v>3.7372699243202842E-2</v>
      </c>
      <c r="CD460" s="127">
        <f t="shared" ref="CD460" si="8203">V460/V467</f>
        <v>0.10674457841241101</v>
      </c>
      <c r="CE460" s="128">
        <f t="shared" ref="CE460" si="8204">W460/W467</f>
        <v>4.3954104148278904E-2</v>
      </c>
      <c r="CF460" s="125">
        <f t="shared" ref="CF460" si="8205">X460/X467</f>
        <v>6.8404043752071597E-2</v>
      </c>
      <c r="CG460" s="126">
        <f t="shared" ref="CG460" si="8206">Y460/Y467</f>
        <v>5.1770029278679797E-2</v>
      </c>
      <c r="CH460" s="127">
        <f t="shared" ref="CH460" si="8207">Z460/Z467</f>
        <v>5.3830662814114354E-2</v>
      </c>
      <c r="CI460" s="125">
        <f t="shared" ref="CI460" si="8208">AA460/AA467</f>
        <v>7.0694967476891482E-2</v>
      </c>
      <c r="CJ460" s="131">
        <f t="shared" ref="CJ460" si="8209">AB460/AB467</f>
        <v>5.7722600367873259E-2</v>
      </c>
      <c r="CK460" s="132">
        <f t="shared" ref="CK460" si="8210">AC460/AC467</f>
        <v>6.4637421087284888E-2</v>
      </c>
    </row>
    <row r="461" spans="1:89">
      <c r="A461" s="142" t="s">
        <v>37</v>
      </c>
      <c r="B461" s="199">
        <v>265</v>
      </c>
      <c r="C461" s="193">
        <v>2325</v>
      </c>
      <c r="D461" s="194">
        <v>182</v>
      </c>
      <c r="E461" s="195">
        <v>1167</v>
      </c>
      <c r="F461" s="192">
        <v>85</v>
      </c>
      <c r="G461" s="196">
        <v>358</v>
      </c>
      <c r="H461" s="194">
        <v>524</v>
      </c>
      <c r="I461" s="195">
        <v>2120</v>
      </c>
      <c r="J461" s="192">
        <v>133</v>
      </c>
      <c r="K461" s="193">
        <v>181</v>
      </c>
      <c r="L461" s="194">
        <v>331</v>
      </c>
      <c r="M461" s="192">
        <v>602</v>
      </c>
      <c r="N461" s="197">
        <v>934</v>
      </c>
      <c r="O461" s="200">
        <v>1403</v>
      </c>
      <c r="P461" s="192">
        <v>604</v>
      </c>
      <c r="Q461" s="193">
        <v>1253</v>
      </c>
      <c r="R461" s="194">
        <v>714</v>
      </c>
      <c r="S461" s="195">
        <v>1177</v>
      </c>
      <c r="T461" s="192">
        <v>565</v>
      </c>
      <c r="U461" s="196">
        <v>289</v>
      </c>
      <c r="V461" s="194">
        <v>2415</v>
      </c>
      <c r="W461" s="201">
        <v>1033</v>
      </c>
      <c r="X461" s="192">
        <v>1129</v>
      </c>
      <c r="Y461" s="196">
        <v>629</v>
      </c>
      <c r="Z461" s="194">
        <v>1922</v>
      </c>
      <c r="AA461" s="192">
        <v>2702</v>
      </c>
      <c r="AB461" s="166">
        <f t="shared" si="7746"/>
        <v>9803</v>
      </c>
      <c r="AC461" s="167">
        <f t="shared" si="7747"/>
        <v>15239</v>
      </c>
      <c r="BI461" s="142" t="s">
        <v>37</v>
      </c>
      <c r="BJ461" s="125">
        <f>B461/B467</f>
        <v>4.6191389227819421E-3</v>
      </c>
      <c r="BK461" s="126">
        <f t="shared" ref="BK461" si="8211">C461/C467</f>
        <v>6.8766637089618457E-2</v>
      </c>
      <c r="BL461" s="127">
        <f t="shared" ref="BL461" si="8212">D461/D467</f>
        <v>8.1344417627603471E-3</v>
      </c>
      <c r="BM461" s="128">
        <f t="shared" ref="BM461" si="8213">E461/E467</f>
        <v>6.1025989645976053E-2</v>
      </c>
      <c r="BN461" s="125">
        <f t="shared" ref="BN461" si="8214">F461/F467</f>
        <v>8.399209486166008E-3</v>
      </c>
      <c r="BO461" s="126">
        <f t="shared" ref="BO461" si="8215">G461/G467</f>
        <v>4.6578194119177727E-2</v>
      </c>
      <c r="BP461" s="127">
        <f t="shared" ref="BP461" si="8216">H461/H467</f>
        <v>2.1025599871599389E-2</v>
      </c>
      <c r="BQ461" s="128">
        <f t="shared" ref="BQ461" si="8217">I461/I467</f>
        <v>5.4681454733041014E-2</v>
      </c>
      <c r="BR461" s="125">
        <f t="shared" ref="BR461" si="8218">J461/J467</f>
        <v>2.037689597058373E-2</v>
      </c>
      <c r="BS461" s="126">
        <f t="shared" ref="BS461" si="8219">K461/K467</f>
        <v>2.3583061889250814E-2</v>
      </c>
      <c r="BT461" s="127">
        <f t="shared" ref="BT461" si="8220">L461/L467</f>
        <v>2.8057980842587097E-2</v>
      </c>
      <c r="BU461" s="125">
        <f t="shared" ref="BU461" si="8221">M461/M467</f>
        <v>2.7548965769723596E-2</v>
      </c>
      <c r="BV461" s="129">
        <f t="shared" ref="BV461" si="8222">N461/N467</f>
        <v>3.5803273661210562E-2</v>
      </c>
      <c r="BW461" s="130">
        <f t="shared" ref="BW461" si="8223">O461/O467</f>
        <v>3.9256834270684687E-2</v>
      </c>
      <c r="BX461" s="125">
        <f t="shared" ref="BX461" si="8224">P461/P467</f>
        <v>3.6150347139095047E-2</v>
      </c>
      <c r="BY461" s="126">
        <f t="shared" ref="BY461" si="8225">Q461/Q467</f>
        <v>5.9550401596882276E-2</v>
      </c>
      <c r="BZ461" s="127">
        <f t="shared" ref="BZ461" si="8226">R461/R467</f>
        <v>3.5020600353148912E-2</v>
      </c>
      <c r="CA461" s="128">
        <f t="shared" ref="CA461" si="8227">S461/S467</f>
        <v>5.041117012163783E-2</v>
      </c>
      <c r="CB461" s="125">
        <f t="shared" ref="CB461" si="8228">T461/T467</f>
        <v>6.5712956501511974E-2</v>
      </c>
      <c r="CC461" s="126">
        <f t="shared" ref="CC461" si="8229">U461/U467</f>
        <v>2.7001775203214052E-2</v>
      </c>
      <c r="CD461" s="127">
        <f t="shared" ref="CD461" si="8230">V461/V467</f>
        <v>9.9378626393975558E-2</v>
      </c>
      <c r="CE461" s="128">
        <f t="shared" ref="CE461" si="8231">W461/W467</f>
        <v>3.6469549867608121E-2</v>
      </c>
      <c r="CF461" s="125">
        <f t="shared" ref="CF461" si="8232">X461/X467</f>
        <v>4.6776599270798809E-2</v>
      </c>
      <c r="CG461" s="126">
        <f t="shared" ref="CG461" si="8233">Y461/Y467</f>
        <v>4.1855203619909499E-2</v>
      </c>
      <c r="CH461" s="127">
        <f t="shared" ref="CH461" si="8234">Z461/Z467</f>
        <v>3.3657297959898434E-2</v>
      </c>
      <c r="CI461" s="125">
        <f t="shared" ref="CI461" si="8235">AA461/AA467</f>
        <v>5.7814104758644298E-2</v>
      </c>
      <c r="CJ461" s="131">
        <f t="shared" ref="CJ461" si="8236">AB461/AB467</f>
        <v>3.1578472649492803E-2</v>
      </c>
      <c r="CK461" s="132">
        <f t="shared" ref="CK461" si="8237">AC461/AC467</f>
        <v>4.9184084483404125E-2</v>
      </c>
    </row>
    <row r="462" spans="1:89">
      <c r="A462" s="133" t="s">
        <v>38</v>
      </c>
      <c r="B462" s="202">
        <v>0</v>
      </c>
      <c r="C462" s="186">
        <v>1379</v>
      </c>
      <c r="D462" s="187">
        <v>10</v>
      </c>
      <c r="E462" s="188">
        <v>723</v>
      </c>
      <c r="F462" s="185">
        <v>4</v>
      </c>
      <c r="G462" s="189">
        <v>177</v>
      </c>
      <c r="H462" s="187">
        <v>24</v>
      </c>
      <c r="I462" s="188">
        <v>1305</v>
      </c>
      <c r="J462" s="185">
        <v>23</v>
      </c>
      <c r="K462" s="186">
        <v>65</v>
      </c>
      <c r="L462" s="187">
        <v>73</v>
      </c>
      <c r="M462" s="185">
        <v>145</v>
      </c>
      <c r="N462" s="190">
        <v>141</v>
      </c>
      <c r="O462" s="203">
        <v>423</v>
      </c>
      <c r="P462" s="185">
        <v>147</v>
      </c>
      <c r="Q462" s="186">
        <v>253</v>
      </c>
      <c r="R462" s="187">
        <v>171</v>
      </c>
      <c r="S462" s="188">
        <v>152</v>
      </c>
      <c r="T462" s="185">
        <v>89</v>
      </c>
      <c r="U462" s="189">
        <v>11</v>
      </c>
      <c r="V462" s="187">
        <v>199</v>
      </c>
      <c r="W462" s="204">
        <v>51</v>
      </c>
      <c r="X462" s="185">
        <v>210</v>
      </c>
      <c r="Y462" s="189">
        <v>63</v>
      </c>
      <c r="Z462" s="187">
        <v>101</v>
      </c>
      <c r="AA462" s="185">
        <v>326</v>
      </c>
      <c r="AB462" s="166">
        <f t="shared" si="7746"/>
        <v>1192</v>
      </c>
      <c r="AC462" s="167">
        <f t="shared" si="7747"/>
        <v>5073</v>
      </c>
      <c r="BI462" s="133" t="s">
        <v>38</v>
      </c>
      <c r="BJ462" s="125">
        <f>B462/B467</f>
        <v>0</v>
      </c>
      <c r="BK462" s="126">
        <f t="shared" ref="BK462" si="8238">C462/C467</f>
        <v>4.0786749482401657E-2</v>
      </c>
      <c r="BL462" s="127">
        <f t="shared" ref="BL462" si="8239">D462/D467</f>
        <v>4.4694734960221686E-4</v>
      </c>
      <c r="BM462" s="128">
        <f t="shared" ref="BM462" si="8240">E462/E467</f>
        <v>3.7807875333368199E-2</v>
      </c>
      <c r="BN462" s="125">
        <f t="shared" ref="BN462" si="8241">F462/F467</f>
        <v>3.9525691699604743E-4</v>
      </c>
      <c r="BO462" s="126">
        <f t="shared" ref="BO462" si="8242">G462/G467</f>
        <v>2.3028883684621391E-2</v>
      </c>
      <c r="BP462" s="127">
        <f t="shared" ref="BP462" si="8243">H462/H467</f>
        <v>9.6300457427172777E-4</v>
      </c>
      <c r="BQ462" s="128">
        <f t="shared" ref="BQ462" si="8244">I462/I467</f>
        <v>3.3660046427650248E-2</v>
      </c>
      <c r="BR462" s="125">
        <f t="shared" ref="BR462" si="8245">J462/J467</f>
        <v>3.5238241152137275E-3</v>
      </c>
      <c r="BS462" s="126">
        <f t="shared" ref="BS462" si="8246">K462/K467</f>
        <v>8.4690553745928338E-3</v>
      </c>
      <c r="BT462" s="127">
        <f t="shared" ref="BT462" si="8247">L462/L467</f>
        <v>6.1880139018394504E-3</v>
      </c>
      <c r="BU462" s="125">
        <f t="shared" ref="BU462" si="8248">M462/M467</f>
        <v>6.6355482335712975E-3</v>
      </c>
      <c r="BV462" s="129">
        <f t="shared" ref="BV462" si="8249">N462/N467</f>
        <v>5.4049909916816805E-3</v>
      </c>
      <c r="BW462" s="130">
        <f t="shared" ref="BW462" si="8250">O462/O467</f>
        <v>1.1835809619743138E-2</v>
      </c>
      <c r="BX462" s="125">
        <f t="shared" ref="BX462" si="8251">P462/P467</f>
        <v>8.7981805123294229E-3</v>
      </c>
      <c r="BY462" s="126">
        <f t="shared" ref="BY462" si="8252">Q462/Q467</f>
        <v>1.2024143339194906E-2</v>
      </c>
      <c r="BZ462" s="127">
        <f t="shared" ref="BZ462" si="8253">R462/R467</f>
        <v>8.3872866391995291E-3</v>
      </c>
      <c r="CA462" s="128">
        <f t="shared" ref="CA462" si="8254">S462/S467</f>
        <v>6.5101935925989379E-3</v>
      </c>
      <c r="CB462" s="125">
        <f t="shared" ref="CB462" si="8255">T462/T467</f>
        <v>1.0351244475459409E-2</v>
      </c>
      <c r="CC462" s="126">
        <f t="shared" ref="CC462" si="8256">U462/U467</f>
        <v>1.0277492291880781E-3</v>
      </c>
      <c r="CD462" s="127">
        <f t="shared" ref="CD462" si="8257">V462/V467</f>
        <v>8.1889634171433273E-3</v>
      </c>
      <c r="CE462" s="128">
        <f t="shared" ref="CE462" si="8258">W462/W467</f>
        <v>1.8005295675198587E-3</v>
      </c>
      <c r="CF462" s="125">
        <f t="shared" ref="CF462" si="8259">X462/X467</f>
        <v>8.7006960556844544E-3</v>
      </c>
      <c r="CG462" s="126">
        <f t="shared" ref="CG462" si="8260">Y462/Y467</f>
        <v>4.1921746073995212E-3</v>
      </c>
      <c r="CH462" s="127">
        <f t="shared" ref="CH462" si="8261">Z462/Z467</f>
        <v>1.7686717450310831E-3</v>
      </c>
      <c r="CI462" s="125">
        <f t="shared" ref="CI462" si="8262">AA462/AA467</f>
        <v>6.9753509072235532E-3</v>
      </c>
      <c r="CJ462" s="131">
        <f t="shared" ref="CJ462" si="8263">AB462/AB467</f>
        <v>3.8397979596241378E-3</v>
      </c>
      <c r="CK462" s="132">
        <f t="shared" ref="CK462" si="8264">AC462/AC467</f>
        <v>1.6373178068397474E-2</v>
      </c>
    </row>
    <row r="463" spans="1:89">
      <c r="A463" s="142" t="s">
        <v>39</v>
      </c>
      <c r="B463" s="199">
        <v>0</v>
      </c>
      <c r="C463" s="193">
        <v>45</v>
      </c>
      <c r="D463" s="194">
        <v>0</v>
      </c>
      <c r="E463" s="195">
        <v>26</v>
      </c>
      <c r="F463" s="192">
        <v>0</v>
      </c>
      <c r="G463" s="196">
        <v>0</v>
      </c>
      <c r="H463" s="194">
        <v>0</v>
      </c>
      <c r="I463" s="195">
        <v>0</v>
      </c>
      <c r="J463" s="192">
        <v>0</v>
      </c>
      <c r="K463" s="196">
        <v>0</v>
      </c>
      <c r="L463" s="194">
        <v>0</v>
      </c>
      <c r="M463" s="192">
        <v>0</v>
      </c>
      <c r="N463" s="197">
        <v>0</v>
      </c>
      <c r="O463" s="200">
        <v>0</v>
      </c>
      <c r="P463" s="192">
        <v>0</v>
      </c>
      <c r="Q463" s="196">
        <v>0</v>
      </c>
      <c r="R463" s="194">
        <v>0</v>
      </c>
      <c r="S463" s="195">
        <v>0</v>
      </c>
      <c r="T463" s="192">
        <v>0</v>
      </c>
      <c r="U463" s="196">
        <v>0</v>
      </c>
      <c r="V463" s="194">
        <v>0</v>
      </c>
      <c r="W463" s="195">
        <v>0</v>
      </c>
      <c r="X463" s="192">
        <v>0</v>
      </c>
      <c r="Y463" s="196">
        <v>0</v>
      </c>
      <c r="Z463" s="194">
        <v>0</v>
      </c>
      <c r="AA463" s="192">
        <v>0</v>
      </c>
      <c r="AB463" s="166">
        <f t="shared" si="7746"/>
        <v>0</v>
      </c>
      <c r="AC463" s="167">
        <f t="shared" si="7747"/>
        <v>71</v>
      </c>
      <c r="BI463" s="142" t="s">
        <v>39</v>
      </c>
      <c r="BJ463" s="125">
        <f>B463/B467</f>
        <v>0</v>
      </c>
      <c r="BK463" s="126">
        <f t="shared" ref="BK463" si="8265">C463/C467</f>
        <v>1.3309671694764862E-3</v>
      </c>
      <c r="BL463" s="127">
        <f t="shared" ref="BL463" si="8266">D463/D467</f>
        <v>0</v>
      </c>
      <c r="BM463" s="128">
        <f t="shared" ref="BM463" si="8267">E463/E467</f>
        <v>1.3596193065941536E-3</v>
      </c>
      <c r="BN463" s="125">
        <f t="shared" ref="BN463" si="8268">F463/F467</f>
        <v>0</v>
      </c>
      <c r="BO463" s="126">
        <f t="shared" ref="BO463" si="8269">G463/G467</f>
        <v>0</v>
      </c>
      <c r="BP463" s="127">
        <f t="shared" ref="BP463" si="8270">H463/H467</f>
        <v>0</v>
      </c>
      <c r="BQ463" s="128">
        <f t="shared" ref="BQ463" si="8271">I463/I467</f>
        <v>0</v>
      </c>
      <c r="BR463" s="125">
        <f t="shared" ref="BR463" si="8272">J463/J467</f>
        <v>0</v>
      </c>
      <c r="BS463" s="126">
        <f t="shared" ref="BS463" si="8273">K463/K467</f>
        <v>0</v>
      </c>
      <c r="BT463" s="127">
        <f t="shared" ref="BT463" si="8274">L463/L467</f>
        <v>0</v>
      </c>
      <c r="BU463" s="125">
        <f t="shared" ref="BU463" si="8275">M463/M467</f>
        <v>0</v>
      </c>
      <c r="BV463" s="129">
        <f t="shared" ref="BV463" si="8276">N463/N467</f>
        <v>0</v>
      </c>
      <c r="BW463" s="130">
        <f t="shared" ref="BW463" si="8277">O463/O467</f>
        <v>0</v>
      </c>
      <c r="BX463" s="125">
        <f t="shared" ref="BX463" si="8278">P463/P467</f>
        <v>0</v>
      </c>
      <c r="BY463" s="126">
        <f t="shared" ref="BY463" si="8279">Q463/Q467</f>
        <v>0</v>
      </c>
      <c r="BZ463" s="127">
        <f t="shared" ref="BZ463" si="8280">R463/R467</f>
        <v>0</v>
      </c>
      <c r="CA463" s="128">
        <f t="shared" ref="CA463" si="8281">S463/S467</f>
        <v>0</v>
      </c>
      <c r="CB463" s="125">
        <f t="shared" ref="CB463" si="8282">T463/T467</f>
        <v>0</v>
      </c>
      <c r="CC463" s="126">
        <f t="shared" ref="CC463" si="8283">U463/U467</f>
        <v>0</v>
      </c>
      <c r="CD463" s="127">
        <f t="shared" ref="CD463" si="8284">V463/V467</f>
        <v>0</v>
      </c>
      <c r="CE463" s="128">
        <f t="shared" ref="CE463" si="8285">W463/W467</f>
        <v>0</v>
      </c>
      <c r="CF463" s="125">
        <f t="shared" ref="CF463" si="8286">X463/X467</f>
        <v>0</v>
      </c>
      <c r="CG463" s="126">
        <f t="shared" ref="CG463" si="8287">Y463/Y467</f>
        <v>0</v>
      </c>
      <c r="CH463" s="127">
        <f t="shared" ref="CH463" si="8288">Z463/Z467</f>
        <v>0</v>
      </c>
      <c r="CI463" s="125">
        <f t="shared" ref="CI463" si="8289">AA463/AA467</f>
        <v>0</v>
      </c>
      <c r="CJ463" s="131">
        <f t="shared" ref="CJ463" si="8290">AB463/AB467</f>
        <v>0</v>
      </c>
      <c r="CK463" s="132">
        <f t="shared" ref="CK463" si="8291">AC463/AC467</f>
        <v>2.2915348765153176E-4</v>
      </c>
    </row>
    <row r="464" spans="1:89">
      <c r="A464" s="133" t="s">
        <v>40</v>
      </c>
      <c r="B464" s="57"/>
      <c r="C464" s="58"/>
      <c r="D464" s="135"/>
      <c r="E464" s="136"/>
      <c r="F464" s="134"/>
      <c r="G464" s="137"/>
      <c r="H464" s="135"/>
      <c r="I464" s="136"/>
      <c r="J464" s="134"/>
      <c r="K464" s="137"/>
      <c r="L464" s="135"/>
      <c r="M464" s="134"/>
      <c r="N464" s="138"/>
      <c r="O464" s="139"/>
      <c r="P464" s="134"/>
      <c r="Q464" s="137"/>
      <c r="R464" s="135"/>
      <c r="S464" s="136"/>
      <c r="T464" s="134"/>
      <c r="U464" s="137"/>
      <c r="V464" s="135"/>
      <c r="W464" s="136"/>
      <c r="X464" s="134"/>
      <c r="Y464" s="137"/>
      <c r="Z464" s="140"/>
      <c r="AA464" s="141"/>
      <c r="AB464" s="166">
        <f t="shared" si="7746"/>
        <v>0</v>
      </c>
      <c r="AC464" s="167">
        <f t="shared" si="7747"/>
        <v>0</v>
      </c>
      <c r="BI464" s="133" t="s">
        <v>40</v>
      </c>
      <c r="BJ464" s="125">
        <f>B464/B467</f>
        <v>0</v>
      </c>
      <c r="BK464" s="126">
        <f t="shared" ref="BK464" si="8292">C464/C467</f>
        <v>0</v>
      </c>
      <c r="BL464" s="127">
        <f t="shared" ref="BL464" si="8293">D464/D467</f>
        <v>0</v>
      </c>
      <c r="BM464" s="128">
        <f t="shared" ref="BM464" si="8294">E464/E467</f>
        <v>0</v>
      </c>
      <c r="BN464" s="125">
        <f t="shared" ref="BN464" si="8295">F464/F467</f>
        <v>0</v>
      </c>
      <c r="BO464" s="126">
        <f t="shared" ref="BO464" si="8296">G464/G467</f>
        <v>0</v>
      </c>
      <c r="BP464" s="127">
        <f t="shared" ref="BP464" si="8297">H464/H467</f>
        <v>0</v>
      </c>
      <c r="BQ464" s="128">
        <f t="shared" ref="BQ464" si="8298">I464/I467</f>
        <v>0</v>
      </c>
      <c r="BR464" s="125">
        <f t="shared" ref="BR464" si="8299">J464/J467</f>
        <v>0</v>
      </c>
      <c r="BS464" s="126">
        <f t="shared" ref="BS464" si="8300">K464/K467</f>
        <v>0</v>
      </c>
      <c r="BT464" s="127">
        <f t="shared" ref="BT464" si="8301">L464/L467</f>
        <v>0</v>
      </c>
      <c r="BU464" s="125">
        <f t="shared" ref="BU464" si="8302">M464/M467</f>
        <v>0</v>
      </c>
      <c r="BV464" s="129">
        <f t="shared" ref="BV464" si="8303">N464/N467</f>
        <v>0</v>
      </c>
      <c r="BW464" s="130">
        <f t="shared" ref="BW464" si="8304">O464/O467</f>
        <v>0</v>
      </c>
      <c r="BX464" s="125">
        <f t="shared" ref="BX464" si="8305">P464/P467</f>
        <v>0</v>
      </c>
      <c r="BY464" s="126">
        <f t="shared" ref="BY464" si="8306">Q464/Q467</f>
        <v>0</v>
      </c>
      <c r="BZ464" s="127">
        <f t="shared" ref="BZ464" si="8307">R464/R467</f>
        <v>0</v>
      </c>
      <c r="CA464" s="128">
        <f t="shared" ref="CA464" si="8308">S464/S467</f>
        <v>0</v>
      </c>
      <c r="CB464" s="125">
        <f t="shared" ref="CB464" si="8309">T464/T467</f>
        <v>0</v>
      </c>
      <c r="CC464" s="126">
        <f t="shared" ref="CC464" si="8310">U464/U467</f>
        <v>0</v>
      </c>
      <c r="CD464" s="127">
        <f t="shared" ref="CD464" si="8311">V464/V467</f>
        <v>0</v>
      </c>
      <c r="CE464" s="128">
        <f t="shared" ref="CE464" si="8312">W464/W467</f>
        <v>0</v>
      </c>
      <c r="CF464" s="125">
        <f t="shared" ref="CF464" si="8313">X464/X467</f>
        <v>0</v>
      </c>
      <c r="CG464" s="126">
        <f t="shared" ref="CG464" si="8314">Y464/Y467</f>
        <v>0</v>
      </c>
      <c r="CH464" s="127">
        <f t="shared" ref="CH464" si="8315">Z464/Z467</f>
        <v>0</v>
      </c>
      <c r="CI464" s="125">
        <f t="shared" ref="CI464" si="8316">AA464/AA467</f>
        <v>0</v>
      </c>
      <c r="CJ464" s="131">
        <f t="shared" ref="CJ464" si="8317">AB464/AB467</f>
        <v>0</v>
      </c>
      <c r="CK464" s="132">
        <f t="shared" ref="CK464" si="8318">AC464/AC467</f>
        <v>0</v>
      </c>
    </row>
    <row r="465" spans="1:89">
      <c r="A465" s="142" t="s">
        <v>41</v>
      </c>
      <c r="B465" s="55"/>
      <c r="C465" s="56"/>
      <c r="D465" s="148"/>
      <c r="E465" s="145"/>
      <c r="F465" s="146"/>
      <c r="G465" s="147"/>
      <c r="H465" s="148"/>
      <c r="I465" s="145"/>
      <c r="J465" s="146"/>
      <c r="K465" s="147"/>
      <c r="L465" s="148"/>
      <c r="M465" s="146"/>
      <c r="N465" s="150"/>
      <c r="O465" s="149"/>
      <c r="P465" s="146"/>
      <c r="Q465" s="147"/>
      <c r="R465" s="148"/>
      <c r="S465" s="145"/>
      <c r="T465" s="146"/>
      <c r="U465" s="147"/>
      <c r="V465" s="148"/>
      <c r="W465" s="145"/>
      <c r="X465" s="146"/>
      <c r="Y465" s="147"/>
      <c r="Z465" s="144"/>
      <c r="AA465" s="143"/>
      <c r="AB465" s="166">
        <f t="shared" si="7746"/>
        <v>0</v>
      </c>
      <c r="AC465" s="167">
        <f t="shared" si="7747"/>
        <v>0</v>
      </c>
      <c r="BI465" s="142" t="s">
        <v>41</v>
      </c>
      <c r="BJ465" s="125">
        <f>B465/B467</f>
        <v>0</v>
      </c>
      <c r="BK465" s="126">
        <f t="shared" ref="BK465" si="8319">C465/C467</f>
        <v>0</v>
      </c>
      <c r="BL465" s="127">
        <f t="shared" ref="BL465" si="8320">D465/D467</f>
        <v>0</v>
      </c>
      <c r="BM465" s="128">
        <f t="shared" ref="BM465" si="8321">E465/E467</f>
        <v>0</v>
      </c>
      <c r="BN465" s="125">
        <f t="shared" ref="BN465" si="8322">F465/F467</f>
        <v>0</v>
      </c>
      <c r="BO465" s="126">
        <f t="shared" ref="BO465" si="8323">G465/G467</f>
        <v>0</v>
      </c>
      <c r="BP465" s="127">
        <f t="shared" ref="BP465" si="8324">H465/H467</f>
        <v>0</v>
      </c>
      <c r="BQ465" s="128">
        <f t="shared" ref="BQ465" si="8325">I465/I467</f>
        <v>0</v>
      </c>
      <c r="BR465" s="125">
        <f t="shared" ref="BR465" si="8326">J465/J467</f>
        <v>0</v>
      </c>
      <c r="BS465" s="126">
        <f t="shared" ref="BS465" si="8327">K465/K467</f>
        <v>0</v>
      </c>
      <c r="BT465" s="127">
        <f t="shared" ref="BT465" si="8328">L465/L467</f>
        <v>0</v>
      </c>
      <c r="BU465" s="125">
        <f t="shared" ref="BU465" si="8329">M465/M467</f>
        <v>0</v>
      </c>
      <c r="BV465" s="129">
        <f t="shared" ref="BV465" si="8330">N465/N467</f>
        <v>0</v>
      </c>
      <c r="BW465" s="130">
        <f t="shared" ref="BW465" si="8331">O465/O467</f>
        <v>0</v>
      </c>
      <c r="BX465" s="125">
        <f t="shared" ref="BX465" si="8332">P465/P467</f>
        <v>0</v>
      </c>
      <c r="BY465" s="126">
        <f t="shared" ref="BY465" si="8333">Q465/Q467</f>
        <v>0</v>
      </c>
      <c r="BZ465" s="127">
        <f t="shared" ref="BZ465" si="8334">R465/R467</f>
        <v>0</v>
      </c>
      <c r="CA465" s="128">
        <f t="shared" ref="CA465" si="8335">S465/S467</f>
        <v>0</v>
      </c>
      <c r="CB465" s="125">
        <f t="shared" ref="CB465" si="8336">T465/T467</f>
        <v>0</v>
      </c>
      <c r="CC465" s="126">
        <f t="shared" ref="CC465" si="8337">U465/U467</f>
        <v>0</v>
      </c>
      <c r="CD465" s="127">
        <f t="shared" ref="CD465" si="8338">V465/V467</f>
        <v>0</v>
      </c>
      <c r="CE465" s="128">
        <f t="shared" ref="CE465" si="8339">W465/W467</f>
        <v>0</v>
      </c>
      <c r="CF465" s="125">
        <f t="shared" ref="CF465" si="8340">X465/X467</f>
        <v>0</v>
      </c>
      <c r="CG465" s="126">
        <f t="shared" ref="CG465" si="8341">Y465/Y467</f>
        <v>0</v>
      </c>
      <c r="CH465" s="127">
        <f t="shared" ref="CH465" si="8342">Z465/Z467</f>
        <v>0</v>
      </c>
      <c r="CI465" s="125">
        <f t="shared" ref="CI465" si="8343">AA465/AA467</f>
        <v>0</v>
      </c>
      <c r="CJ465" s="131">
        <f t="shared" ref="CJ465" si="8344">AB465/AB467</f>
        <v>0</v>
      </c>
      <c r="CK465" s="132">
        <f t="shared" ref="CK465" si="8345">AC465/AC467</f>
        <v>0</v>
      </c>
    </row>
    <row r="466" spans="1:89" ht="14.1" thickBot="1">
      <c r="A466" s="133" t="s">
        <v>45</v>
      </c>
      <c r="B466" s="57"/>
      <c r="C466" s="58"/>
      <c r="D466" s="135"/>
      <c r="E466" s="136"/>
      <c r="F466" s="134"/>
      <c r="G466" s="137"/>
      <c r="H466" s="135"/>
      <c r="I466" s="136"/>
      <c r="J466" s="134"/>
      <c r="K466" s="137"/>
      <c r="L466" s="135"/>
      <c r="M466" s="134"/>
      <c r="N466" s="138"/>
      <c r="O466" s="139"/>
      <c r="P466" s="134"/>
      <c r="Q466" s="137"/>
      <c r="R466" s="135"/>
      <c r="S466" s="136"/>
      <c r="T466" s="134"/>
      <c r="U466" s="137"/>
      <c r="V466" s="135"/>
      <c r="W466" s="136"/>
      <c r="X466" s="134"/>
      <c r="Y466" s="137"/>
      <c r="Z466" s="140"/>
      <c r="AA466" s="141"/>
      <c r="AB466" s="168"/>
      <c r="AC466" s="169"/>
      <c r="BI466" s="133" t="s">
        <v>45</v>
      </c>
      <c r="BJ466" s="125">
        <f>B466/B467</f>
        <v>0</v>
      </c>
      <c r="BK466" s="126">
        <f t="shared" ref="BK466" si="8346">C466/C467</f>
        <v>0</v>
      </c>
      <c r="BL466" s="127">
        <f t="shared" ref="BL466" si="8347">D466/D467</f>
        <v>0</v>
      </c>
      <c r="BM466" s="128">
        <f t="shared" ref="BM466" si="8348">E466/E467</f>
        <v>0</v>
      </c>
      <c r="BN466" s="125">
        <f t="shared" ref="BN466" si="8349">F466/F467</f>
        <v>0</v>
      </c>
      <c r="BO466" s="126">
        <f t="shared" ref="BO466" si="8350">G466/G467</f>
        <v>0</v>
      </c>
      <c r="BP466" s="127">
        <f t="shared" ref="BP466" si="8351">H466/H467</f>
        <v>0</v>
      </c>
      <c r="BQ466" s="128">
        <f t="shared" ref="BQ466" si="8352">I466/I467</f>
        <v>0</v>
      </c>
      <c r="BR466" s="125">
        <f t="shared" ref="BR466" si="8353">J466/J467</f>
        <v>0</v>
      </c>
      <c r="BS466" s="126">
        <f t="shared" ref="BS466" si="8354">K466/K467</f>
        <v>0</v>
      </c>
      <c r="BT466" s="127">
        <f t="shared" ref="BT466" si="8355">L466/L467</f>
        <v>0</v>
      </c>
      <c r="BU466" s="125">
        <f t="shared" ref="BU466" si="8356">M466/M467</f>
        <v>0</v>
      </c>
      <c r="BV466" s="129">
        <f t="shared" ref="BV466" si="8357">N466/N467</f>
        <v>0</v>
      </c>
      <c r="BW466" s="130">
        <f t="shared" ref="BW466" si="8358">O466/O467</f>
        <v>0</v>
      </c>
      <c r="BX466" s="125">
        <f t="shared" ref="BX466" si="8359">P466/P467</f>
        <v>0</v>
      </c>
      <c r="BY466" s="126">
        <f t="shared" ref="BY466" si="8360">Q466/Q467</f>
        <v>0</v>
      </c>
      <c r="BZ466" s="127">
        <f t="shared" ref="BZ466" si="8361">R466/R467</f>
        <v>0</v>
      </c>
      <c r="CA466" s="128">
        <f t="shared" ref="CA466" si="8362">S466/S467</f>
        <v>0</v>
      </c>
      <c r="CB466" s="125">
        <f t="shared" ref="CB466" si="8363">T466/T467</f>
        <v>0</v>
      </c>
      <c r="CC466" s="126">
        <f t="shared" ref="CC466" si="8364">U466/U467</f>
        <v>0</v>
      </c>
      <c r="CD466" s="127">
        <f t="shared" ref="CD466" si="8365">V466/V467</f>
        <v>0</v>
      </c>
      <c r="CE466" s="128">
        <f t="shared" ref="CE466" si="8366">W466/W467</f>
        <v>0</v>
      </c>
      <c r="CF466" s="125">
        <f t="shared" ref="CF466" si="8367">X466/X467</f>
        <v>0</v>
      </c>
      <c r="CG466" s="126">
        <f t="shared" ref="CG466" si="8368">Y466/Y467</f>
        <v>0</v>
      </c>
      <c r="CH466" s="127">
        <f t="shared" ref="CH466" si="8369">Z466/Z467</f>
        <v>0</v>
      </c>
      <c r="CI466" s="125">
        <f t="shared" ref="CI466" si="8370">AA466/AA467</f>
        <v>0</v>
      </c>
      <c r="CJ466" s="131">
        <f t="shared" ref="CJ466" si="8371">AB466/AB467</f>
        <v>0</v>
      </c>
      <c r="CK466" s="132">
        <f t="shared" ref="CK466" si="8372">AC466/AC467</f>
        <v>0</v>
      </c>
    </row>
    <row r="467" spans="1:89" ht="15" thickTop="1" thickBot="1">
      <c r="A467" s="294" t="s">
        <v>42</v>
      </c>
      <c r="B467" s="17">
        <f t="shared" ref="B467" si="8373">SUM(B444:B466)</f>
        <v>57370</v>
      </c>
      <c r="C467" s="18">
        <f t="shared" ref="C467" si="8374">SUM(C444:C466)</f>
        <v>33810</v>
      </c>
      <c r="D467" s="17">
        <f t="shared" ref="D467" si="8375">SUM(D444:D466)</f>
        <v>22374</v>
      </c>
      <c r="E467" s="18">
        <f t="shared" ref="E467" si="8376">SUM(E444:E466)</f>
        <v>19123</v>
      </c>
      <c r="F467" s="17">
        <f t="shared" ref="F467" si="8377">SUM(F444:F466)</f>
        <v>10120</v>
      </c>
      <c r="G467" s="18">
        <f t="shared" ref="G467" si="8378">SUM(G444:G466)</f>
        <v>7686</v>
      </c>
      <c r="H467" s="17">
        <f t="shared" ref="H467" si="8379">SUM(H444:H466)</f>
        <v>24922</v>
      </c>
      <c r="I467" s="18">
        <f t="shared" ref="I467" si="8380">SUM(I444:I466)</f>
        <v>38770</v>
      </c>
      <c r="J467" s="17">
        <f t="shared" ref="J467" si="8381">SUM(J444:J466)</f>
        <v>6527</v>
      </c>
      <c r="K467" s="18">
        <f t="shared" ref="K467" si="8382">SUM(K444:K466)</f>
        <v>7675</v>
      </c>
      <c r="L467" s="17">
        <f t="shared" ref="L467" si="8383">SUM(L444:L466)</f>
        <v>11797</v>
      </c>
      <c r="M467" s="18">
        <f t="shared" ref="M467" si="8384">SUM(M444:M466)</f>
        <v>21852</v>
      </c>
      <c r="N467" s="17">
        <f t="shared" ref="N467" si="8385">SUM(N444:N466)</f>
        <v>26087</v>
      </c>
      <c r="O467" s="18">
        <f t="shared" ref="O467" si="8386">SUM(O444:O466)</f>
        <v>35739</v>
      </c>
      <c r="P467" s="17">
        <f t="shared" ref="P467" si="8387">SUM(P444:P466)</f>
        <v>16708</v>
      </c>
      <c r="Q467" s="18">
        <f t="shared" ref="Q467" si="8388">SUM(Q444:Q466)</f>
        <v>21041</v>
      </c>
      <c r="R467" s="17">
        <f t="shared" ref="R467" si="8389">SUM(R444:R466)</f>
        <v>20388</v>
      </c>
      <c r="S467" s="18">
        <f t="shared" ref="S467" si="8390">SUM(S444:S466)</f>
        <v>23348</v>
      </c>
      <c r="T467" s="17">
        <f t="shared" ref="T467" si="8391">SUM(T444:T466)</f>
        <v>8598</v>
      </c>
      <c r="U467" s="18">
        <f t="shared" ref="U467" si="8392">SUM(U444:U466)</f>
        <v>10703</v>
      </c>
      <c r="V467" s="17">
        <f t="shared" ref="V467" si="8393">SUM(V444:V466)</f>
        <v>24301</v>
      </c>
      <c r="W467" s="18">
        <f t="shared" ref="W467" si="8394">SUM(W444:W466)</f>
        <v>28325</v>
      </c>
      <c r="X467" s="17">
        <f t="shared" ref="X467" si="8395">SUM(X444:X466)</f>
        <v>24136</v>
      </c>
      <c r="Y467" s="18">
        <f t="shared" ref="Y467" si="8396">SUM(Y444:Y466)</f>
        <v>15028</v>
      </c>
      <c r="Z467" s="17">
        <f t="shared" ref="Z467" si="8397">SUM(Z444:Z466)</f>
        <v>57105</v>
      </c>
      <c r="AA467" s="18">
        <f t="shared" ref="AA467" si="8398">SUM(AA444:AA466)</f>
        <v>46736</v>
      </c>
      <c r="AB467" s="170">
        <f t="shared" ref="AB467:AC467" si="8399">SUM(AB443:AB466)</f>
        <v>310433</v>
      </c>
      <c r="AC467" s="171">
        <f t="shared" si="8399"/>
        <v>309836</v>
      </c>
      <c r="BI467" s="294" t="s">
        <v>42</v>
      </c>
      <c r="BJ467" s="151">
        <f>SUM(BJ443:BJ466)</f>
        <v>1</v>
      </c>
      <c r="BK467" s="152">
        <f t="shared" ref="BK467:CK467" si="8400">SUM(BK443:BK466)</f>
        <v>1.0000000000000002</v>
      </c>
      <c r="BL467" s="151">
        <f t="shared" si="8400"/>
        <v>1</v>
      </c>
      <c r="BM467" s="152">
        <f t="shared" si="8400"/>
        <v>0.99999999999999989</v>
      </c>
      <c r="BN467" s="151">
        <f t="shared" si="8400"/>
        <v>1</v>
      </c>
      <c r="BO467" s="152">
        <f t="shared" si="8400"/>
        <v>1</v>
      </c>
      <c r="BP467" s="151">
        <f t="shared" si="8400"/>
        <v>0.99999999999999978</v>
      </c>
      <c r="BQ467" s="152">
        <f t="shared" si="8400"/>
        <v>1</v>
      </c>
      <c r="BR467" s="151">
        <f t="shared" si="8400"/>
        <v>1.0000000000000002</v>
      </c>
      <c r="BS467" s="152">
        <f t="shared" si="8400"/>
        <v>1</v>
      </c>
      <c r="BT467" s="151">
        <f t="shared" si="8400"/>
        <v>1.0000000000000002</v>
      </c>
      <c r="BU467" s="152">
        <f t="shared" si="8400"/>
        <v>0.99999999999999989</v>
      </c>
      <c r="BV467" s="151">
        <f t="shared" si="8400"/>
        <v>1.0000000000000002</v>
      </c>
      <c r="BW467" s="152">
        <f t="shared" si="8400"/>
        <v>0.99999999999999989</v>
      </c>
      <c r="BX467" s="151">
        <f t="shared" si="8400"/>
        <v>0.99999999999999989</v>
      </c>
      <c r="BY467" s="152">
        <f t="shared" si="8400"/>
        <v>1</v>
      </c>
      <c r="BZ467" s="151">
        <f t="shared" si="8400"/>
        <v>0.99999999999999989</v>
      </c>
      <c r="CA467" s="152">
        <f t="shared" si="8400"/>
        <v>0.99999999999999989</v>
      </c>
      <c r="CB467" s="151">
        <f t="shared" si="8400"/>
        <v>1</v>
      </c>
      <c r="CC467" s="152">
        <f t="shared" si="8400"/>
        <v>0.99999999999999989</v>
      </c>
      <c r="CD467" s="151">
        <f t="shared" si="8400"/>
        <v>1.0000000000000002</v>
      </c>
      <c r="CE467" s="152">
        <f t="shared" si="8400"/>
        <v>1</v>
      </c>
      <c r="CF467" s="151">
        <f t="shared" si="8400"/>
        <v>1</v>
      </c>
      <c r="CG467" s="152">
        <f t="shared" si="8400"/>
        <v>0.99999999999999978</v>
      </c>
      <c r="CH467" s="151">
        <f t="shared" si="8400"/>
        <v>0.99999999999999989</v>
      </c>
      <c r="CI467" s="152">
        <f t="shared" si="8400"/>
        <v>1.0000000000000002</v>
      </c>
      <c r="CJ467" s="151">
        <f t="shared" si="8400"/>
        <v>0.99999999999999978</v>
      </c>
      <c r="CK467" s="152">
        <f t="shared" si="8400"/>
        <v>1</v>
      </c>
    </row>
    <row r="468" spans="1:89" ht="14.1" thickTop="1">
      <c r="A468" s="183"/>
    </row>
    <row r="470" spans="1:89">
      <c r="A470" s="318">
        <f>+A439+1</f>
        <v>43846</v>
      </c>
      <c r="B470" s="318"/>
      <c r="C470" s="318"/>
      <c r="D470" s="318"/>
      <c r="BI470" s="313">
        <f>+BI439+1</f>
        <v>43846</v>
      </c>
      <c r="BJ470" s="313"/>
      <c r="BK470" s="313"/>
      <c r="BL470" s="313"/>
    </row>
    <row r="471" spans="1:89" ht="14.1" thickBot="1">
      <c r="AE471" t="s">
        <v>49</v>
      </c>
    </row>
    <row r="472" spans="1:89" ht="15" thickTop="1" thickBot="1">
      <c r="A472" s="314" t="s">
        <v>2</v>
      </c>
      <c r="B472" s="311" t="s">
        <v>3</v>
      </c>
      <c r="C472" s="312"/>
      <c r="D472" s="311" t="s">
        <v>4</v>
      </c>
      <c r="E472" s="312"/>
      <c r="F472" s="311" t="s">
        <v>5</v>
      </c>
      <c r="G472" s="312"/>
      <c r="H472" s="311" t="s">
        <v>6</v>
      </c>
      <c r="I472" s="312"/>
      <c r="J472" s="311" t="s">
        <v>7</v>
      </c>
      <c r="K472" s="312"/>
      <c r="L472" s="311" t="s">
        <v>8</v>
      </c>
      <c r="M472" s="312"/>
      <c r="N472" s="311" t="s">
        <v>9</v>
      </c>
      <c r="O472" s="312"/>
      <c r="P472" s="311" t="s">
        <v>10</v>
      </c>
      <c r="Q472" s="312"/>
      <c r="R472" s="311" t="s">
        <v>11</v>
      </c>
      <c r="S472" s="312"/>
      <c r="T472" s="311" t="s">
        <v>12</v>
      </c>
      <c r="U472" s="312"/>
      <c r="V472" s="311" t="s">
        <v>13</v>
      </c>
      <c r="W472" s="312"/>
      <c r="X472" s="311" t="s">
        <v>14</v>
      </c>
      <c r="Y472" s="312"/>
      <c r="Z472" s="297" t="s">
        <v>15</v>
      </c>
      <c r="AA472" s="298"/>
      <c r="AB472" s="316" t="s">
        <v>16</v>
      </c>
      <c r="AC472" s="317"/>
      <c r="AE472" s="309" t="s">
        <v>2</v>
      </c>
      <c r="AF472" s="303" t="s">
        <v>3</v>
      </c>
      <c r="AG472" s="304"/>
      <c r="AH472" s="303" t="s">
        <v>4</v>
      </c>
      <c r="AI472" s="304"/>
      <c r="AJ472" s="303" t="s">
        <v>5</v>
      </c>
      <c r="AK472" s="304"/>
      <c r="AL472" s="303" t="s">
        <v>6</v>
      </c>
      <c r="AM472" s="304"/>
      <c r="AN472" s="303" t="s">
        <v>7</v>
      </c>
      <c r="AO472" s="304"/>
      <c r="AP472" s="303" t="s">
        <v>8</v>
      </c>
      <c r="AQ472" s="304"/>
      <c r="AR472" s="303" t="s">
        <v>9</v>
      </c>
      <c r="AS472" s="304"/>
      <c r="AT472" s="303" t="s">
        <v>10</v>
      </c>
      <c r="AU472" s="304"/>
      <c r="AV472" s="303" t="s">
        <v>11</v>
      </c>
      <c r="AW472" s="304"/>
      <c r="AX472" s="303" t="s">
        <v>12</v>
      </c>
      <c r="AY472" s="304"/>
      <c r="AZ472" s="303" t="s">
        <v>13</v>
      </c>
      <c r="BA472" s="304"/>
      <c r="BB472" s="303" t="s">
        <v>14</v>
      </c>
      <c r="BC472" s="304"/>
      <c r="BD472" s="305" t="s">
        <v>15</v>
      </c>
      <c r="BE472" s="306"/>
      <c r="BF472" s="307" t="s">
        <v>16</v>
      </c>
      <c r="BG472" s="308"/>
      <c r="BI472" s="314" t="s">
        <v>2</v>
      </c>
      <c r="BJ472" s="311" t="s">
        <v>3</v>
      </c>
      <c r="BK472" s="312"/>
      <c r="BL472" s="311" t="s">
        <v>4</v>
      </c>
      <c r="BM472" s="312"/>
      <c r="BN472" s="311" t="s">
        <v>5</v>
      </c>
      <c r="BO472" s="312"/>
      <c r="BP472" s="311" t="s">
        <v>6</v>
      </c>
      <c r="BQ472" s="312"/>
      <c r="BR472" s="311" t="s">
        <v>7</v>
      </c>
      <c r="BS472" s="312"/>
      <c r="BT472" s="311" t="s">
        <v>8</v>
      </c>
      <c r="BU472" s="312"/>
      <c r="BV472" s="311" t="s">
        <v>9</v>
      </c>
      <c r="BW472" s="312"/>
      <c r="BX472" s="311" t="s">
        <v>10</v>
      </c>
      <c r="BY472" s="312"/>
      <c r="BZ472" s="311" t="s">
        <v>11</v>
      </c>
      <c r="CA472" s="312"/>
      <c r="CB472" s="311" t="s">
        <v>12</v>
      </c>
      <c r="CC472" s="312"/>
      <c r="CD472" s="311" t="s">
        <v>13</v>
      </c>
      <c r="CE472" s="312"/>
      <c r="CF472" s="311" t="s">
        <v>14</v>
      </c>
      <c r="CG472" s="312"/>
      <c r="CH472" s="297" t="s">
        <v>15</v>
      </c>
      <c r="CI472" s="298"/>
      <c r="CJ472" s="311" t="s">
        <v>16</v>
      </c>
      <c r="CK472" s="312"/>
    </row>
    <row r="473" spans="1:89" ht="15" thickTop="1" thickBot="1">
      <c r="A473" s="315"/>
      <c r="B473" s="112" t="s">
        <v>17</v>
      </c>
      <c r="C473" s="113" t="s">
        <v>18</v>
      </c>
      <c r="D473" s="114" t="s">
        <v>17</v>
      </c>
      <c r="E473" s="115" t="s">
        <v>18</v>
      </c>
      <c r="F473" s="112" t="s">
        <v>17</v>
      </c>
      <c r="G473" s="113" t="s">
        <v>18</v>
      </c>
      <c r="H473" s="114" t="s">
        <v>17</v>
      </c>
      <c r="I473" s="115" t="s">
        <v>18</v>
      </c>
      <c r="J473" s="112" t="s">
        <v>17</v>
      </c>
      <c r="K473" s="113" t="s">
        <v>18</v>
      </c>
      <c r="L473" s="114" t="s">
        <v>17</v>
      </c>
      <c r="M473" s="112" t="s">
        <v>18</v>
      </c>
      <c r="N473" s="116" t="s">
        <v>17</v>
      </c>
      <c r="O473" s="117" t="s">
        <v>18</v>
      </c>
      <c r="P473" s="112" t="s">
        <v>17</v>
      </c>
      <c r="Q473" s="113" t="s">
        <v>18</v>
      </c>
      <c r="R473" s="114" t="s">
        <v>17</v>
      </c>
      <c r="S473" s="115" t="s">
        <v>18</v>
      </c>
      <c r="T473" s="112" t="s">
        <v>17</v>
      </c>
      <c r="U473" s="113" t="s">
        <v>18</v>
      </c>
      <c r="V473" s="114" t="s">
        <v>17</v>
      </c>
      <c r="W473" s="115" t="s">
        <v>18</v>
      </c>
      <c r="X473" s="112" t="s">
        <v>17</v>
      </c>
      <c r="Y473" s="113" t="s">
        <v>18</v>
      </c>
      <c r="Z473" s="25" t="s">
        <v>17</v>
      </c>
      <c r="AA473" s="118" t="s">
        <v>18</v>
      </c>
      <c r="AB473" s="172" t="s">
        <v>17</v>
      </c>
      <c r="AC473" s="173" t="s">
        <v>18</v>
      </c>
      <c r="AE473" s="310"/>
      <c r="AF473" s="235" t="s">
        <v>17</v>
      </c>
      <c r="AG473" s="236" t="s">
        <v>18</v>
      </c>
      <c r="AH473" s="237" t="s">
        <v>17</v>
      </c>
      <c r="AI473" s="238" t="s">
        <v>18</v>
      </c>
      <c r="AJ473" s="235" t="s">
        <v>17</v>
      </c>
      <c r="AK473" s="236" t="s">
        <v>18</v>
      </c>
      <c r="AL473" s="237" t="s">
        <v>17</v>
      </c>
      <c r="AM473" s="238" t="s">
        <v>18</v>
      </c>
      <c r="AN473" s="235" t="s">
        <v>17</v>
      </c>
      <c r="AO473" s="236" t="s">
        <v>18</v>
      </c>
      <c r="AP473" s="237" t="s">
        <v>17</v>
      </c>
      <c r="AQ473" s="235" t="s">
        <v>18</v>
      </c>
      <c r="AR473" s="239" t="s">
        <v>17</v>
      </c>
      <c r="AS473" s="240" t="s">
        <v>18</v>
      </c>
      <c r="AT473" s="235" t="s">
        <v>17</v>
      </c>
      <c r="AU473" s="236" t="s">
        <v>18</v>
      </c>
      <c r="AV473" s="237" t="s">
        <v>17</v>
      </c>
      <c r="AW473" s="238" t="s">
        <v>18</v>
      </c>
      <c r="AX473" s="235" t="s">
        <v>17</v>
      </c>
      <c r="AY473" s="236" t="s">
        <v>18</v>
      </c>
      <c r="AZ473" s="237" t="s">
        <v>17</v>
      </c>
      <c r="BA473" s="238" t="s">
        <v>18</v>
      </c>
      <c r="BB473" s="235" t="s">
        <v>17</v>
      </c>
      <c r="BC473" s="236" t="s">
        <v>18</v>
      </c>
      <c r="BD473" s="241" t="s">
        <v>17</v>
      </c>
      <c r="BE473" s="242" t="s">
        <v>18</v>
      </c>
      <c r="BF473" s="243" t="s">
        <v>17</v>
      </c>
      <c r="BG473" s="244" t="s">
        <v>18</v>
      </c>
      <c r="BI473" s="315"/>
      <c r="BJ473" s="112" t="s">
        <v>17</v>
      </c>
      <c r="BK473" s="113" t="s">
        <v>18</v>
      </c>
      <c r="BL473" s="114" t="s">
        <v>17</v>
      </c>
      <c r="BM473" s="115" t="s">
        <v>18</v>
      </c>
      <c r="BN473" s="112" t="s">
        <v>17</v>
      </c>
      <c r="BO473" s="113" t="s">
        <v>18</v>
      </c>
      <c r="BP473" s="114" t="s">
        <v>17</v>
      </c>
      <c r="BQ473" s="115" t="s">
        <v>18</v>
      </c>
      <c r="BR473" s="112" t="s">
        <v>17</v>
      </c>
      <c r="BS473" s="113" t="s">
        <v>18</v>
      </c>
      <c r="BT473" s="114" t="s">
        <v>17</v>
      </c>
      <c r="BU473" s="112" t="s">
        <v>18</v>
      </c>
      <c r="BV473" s="116" t="s">
        <v>17</v>
      </c>
      <c r="BW473" s="117" t="s">
        <v>18</v>
      </c>
      <c r="BX473" s="112" t="s">
        <v>17</v>
      </c>
      <c r="BY473" s="113" t="s">
        <v>18</v>
      </c>
      <c r="BZ473" s="114" t="s">
        <v>17</v>
      </c>
      <c r="CA473" s="115" t="s">
        <v>18</v>
      </c>
      <c r="CB473" s="112" t="s">
        <v>17</v>
      </c>
      <c r="CC473" s="113" t="s">
        <v>18</v>
      </c>
      <c r="CD473" s="114" t="s">
        <v>17</v>
      </c>
      <c r="CE473" s="115" t="s">
        <v>18</v>
      </c>
      <c r="CF473" s="112" t="s">
        <v>17</v>
      </c>
      <c r="CG473" s="113" t="s">
        <v>18</v>
      </c>
      <c r="CH473" s="25" t="s">
        <v>17</v>
      </c>
      <c r="CI473" s="118" t="s">
        <v>18</v>
      </c>
      <c r="CJ473" s="116" t="s">
        <v>17</v>
      </c>
      <c r="CK473" s="117" t="s">
        <v>18</v>
      </c>
    </row>
    <row r="474" spans="1:89" ht="14.1" thickTop="1">
      <c r="A474" s="121" t="s">
        <v>19</v>
      </c>
      <c r="B474" s="122"/>
      <c r="C474" s="182"/>
      <c r="D474" s="123"/>
      <c r="E474" s="176"/>
      <c r="F474" s="122"/>
      <c r="G474" s="124"/>
      <c r="H474" s="123"/>
      <c r="I474" s="176"/>
      <c r="J474" s="122"/>
      <c r="K474" s="124"/>
      <c r="L474" s="123"/>
      <c r="M474" s="122"/>
      <c r="N474" s="175"/>
      <c r="O474" s="177"/>
      <c r="P474" s="122"/>
      <c r="Q474" s="124"/>
      <c r="R474" s="123"/>
      <c r="S474" s="176"/>
      <c r="T474" s="122"/>
      <c r="U474" s="124"/>
      <c r="V474" s="123"/>
      <c r="W474" s="176"/>
      <c r="X474" s="122"/>
      <c r="Y474" s="124"/>
      <c r="Z474" s="180"/>
      <c r="AA474" s="181"/>
      <c r="AB474" s="166">
        <f>B474+D474+F474+H474+J474+L474+N474+P474+R474+T474+V474+X474+Z474</f>
        <v>0</v>
      </c>
      <c r="AC474" s="167">
        <f>C474+E474+G474+I474+K474+M474+O474+Q474+S474+U474+W474+Y474+AA474</f>
        <v>0</v>
      </c>
      <c r="AD474" s="227"/>
      <c r="AE474" s="246" t="str">
        <f>$AE$9</f>
        <v>07:00 - 07:59</v>
      </c>
      <c r="AF474" s="247">
        <f>SUMIF($A$9:$A$32,$AE474,B$474:B$497)</f>
        <v>6614</v>
      </c>
      <c r="AG474" s="248">
        <f t="shared" ref="AG474:AV476" si="8401">SUMIF($A$9:$A$32,$AE474,C$474:C$497)</f>
        <v>945</v>
      </c>
      <c r="AH474" s="249">
        <f t="shared" si="8401"/>
        <v>1457</v>
      </c>
      <c r="AI474" s="250">
        <f t="shared" si="8401"/>
        <v>1294</v>
      </c>
      <c r="AJ474" s="247">
        <f t="shared" si="8401"/>
        <v>576</v>
      </c>
      <c r="AK474" s="251">
        <f t="shared" si="8401"/>
        <v>595</v>
      </c>
      <c r="AL474" s="249">
        <f t="shared" si="8401"/>
        <v>856</v>
      </c>
      <c r="AM474" s="250">
        <f t="shared" si="8401"/>
        <v>1744</v>
      </c>
      <c r="AN474" s="247">
        <f t="shared" si="8401"/>
        <v>398</v>
      </c>
      <c r="AO474" s="251">
        <f t="shared" si="8401"/>
        <v>845</v>
      </c>
      <c r="AP474" s="249">
        <f t="shared" si="8401"/>
        <v>458</v>
      </c>
      <c r="AQ474" s="247">
        <f t="shared" si="8401"/>
        <v>2082</v>
      </c>
      <c r="AR474" s="252">
        <f t="shared" si="8401"/>
        <v>1601</v>
      </c>
      <c r="AS474" s="253">
        <f t="shared" si="8401"/>
        <v>2659</v>
      </c>
      <c r="AT474" s="247">
        <f t="shared" si="8401"/>
        <v>1479</v>
      </c>
      <c r="AU474" s="251">
        <f t="shared" si="8401"/>
        <v>1361</v>
      </c>
      <c r="AV474" s="249">
        <f t="shared" si="8401"/>
        <v>1684</v>
      </c>
      <c r="AW474" s="250">
        <f t="shared" ref="AW474:BE476" si="8402">SUMIF($A$9:$A$32,$AE474,S$474:S$497)</f>
        <v>1363</v>
      </c>
      <c r="AX474" s="247">
        <f t="shared" si="8402"/>
        <v>348</v>
      </c>
      <c r="AY474" s="251">
        <f t="shared" si="8402"/>
        <v>1403</v>
      </c>
      <c r="AZ474" s="249">
        <f t="shared" si="8402"/>
        <v>945</v>
      </c>
      <c r="BA474" s="250">
        <f t="shared" si="8402"/>
        <v>2099</v>
      </c>
      <c r="BB474" s="247">
        <f t="shared" si="8402"/>
        <v>1308</v>
      </c>
      <c r="BC474" s="251">
        <f t="shared" si="8402"/>
        <v>1290</v>
      </c>
      <c r="BD474" s="20">
        <f t="shared" si="8402"/>
        <v>4480</v>
      </c>
      <c r="BE474" s="254">
        <f t="shared" si="8402"/>
        <v>2316</v>
      </c>
      <c r="BF474" s="255">
        <f>AF474+AH474+AJ474+AL474+AN474+AP474+AR474+AT474+AV474+AX474+AZ474+BB474+BD474</f>
        <v>22204</v>
      </c>
      <c r="BG474" s="256">
        <f>AG474+AI474+AK474+AM474+AO474+AQ474+AS474+AU474+AW474+AY474+BA474+BC474+BE474</f>
        <v>19996</v>
      </c>
      <c r="BH474" s="275"/>
      <c r="BI474" s="121" t="s">
        <v>19</v>
      </c>
      <c r="BJ474" s="125">
        <f>B474/B498</f>
        <v>0</v>
      </c>
      <c r="BK474" s="126">
        <f t="shared" ref="BK474" si="8403">C474/C498</f>
        <v>0</v>
      </c>
      <c r="BL474" s="127">
        <f t="shared" ref="BL474" si="8404">D474/D498</f>
        <v>0</v>
      </c>
      <c r="BM474" s="128">
        <f t="shared" ref="BM474" si="8405">E474/E498</f>
        <v>0</v>
      </c>
      <c r="BN474" s="125">
        <f t="shared" ref="BN474" si="8406">F474/F498</f>
        <v>0</v>
      </c>
      <c r="BO474" s="126">
        <f t="shared" ref="BO474" si="8407">G474/G498</f>
        <v>0</v>
      </c>
      <c r="BP474" s="127">
        <f t="shared" ref="BP474" si="8408">H474/H498</f>
        <v>0</v>
      </c>
      <c r="BQ474" s="128">
        <f t="shared" ref="BQ474" si="8409">I474/I498</f>
        <v>0</v>
      </c>
      <c r="BR474" s="125">
        <f t="shared" ref="BR474" si="8410">J474/J498</f>
        <v>0</v>
      </c>
      <c r="BS474" s="126">
        <f t="shared" ref="BS474" si="8411">K474/K498</f>
        <v>0</v>
      </c>
      <c r="BT474" s="127">
        <f t="shared" ref="BT474" si="8412">L474/L498</f>
        <v>0</v>
      </c>
      <c r="BU474" s="125">
        <f t="shared" ref="BU474" si="8413">M474/M498</f>
        <v>0</v>
      </c>
      <c r="BV474" s="129">
        <f t="shared" ref="BV474" si="8414">N474/N498</f>
        <v>0</v>
      </c>
      <c r="BW474" s="130">
        <f t="shared" ref="BW474" si="8415">O474/O498</f>
        <v>0</v>
      </c>
      <c r="BX474" s="125">
        <f t="shared" ref="BX474" si="8416">P474/P498</f>
        <v>0</v>
      </c>
      <c r="BY474" s="126">
        <f t="shared" ref="BY474" si="8417">Q474/Q498</f>
        <v>0</v>
      </c>
      <c r="BZ474" s="127">
        <f t="shared" ref="BZ474" si="8418">R474/R498</f>
        <v>0</v>
      </c>
      <c r="CA474" s="128">
        <f t="shared" ref="CA474" si="8419">S474/S498</f>
        <v>0</v>
      </c>
      <c r="CB474" s="125">
        <f t="shared" ref="CB474" si="8420">T474/T498</f>
        <v>0</v>
      </c>
      <c r="CC474" s="126">
        <f t="shared" ref="CC474" si="8421">U474/U498</f>
        <v>0</v>
      </c>
      <c r="CD474" s="127">
        <f t="shared" ref="CD474" si="8422">V474/V498</f>
        <v>0</v>
      </c>
      <c r="CE474" s="128">
        <f t="shared" ref="CE474" si="8423">W474/W498</f>
        <v>0</v>
      </c>
      <c r="CF474" s="125">
        <f t="shared" ref="CF474" si="8424">X474/X498</f>
        <v>0</v>
      </c>
      <c r="CG474" s="126">
        <f t="shared" ref="CG474" si="8425">Y474/Y498</f>
        <v>0</v>
      </c>
      <c r="CH474" s="127">
        <f t="shared" ref="CH474" si="8426">Z474/Z498</f>
        <v>0</v>
      </c>
      <c r="CI474" s="125">
        <f t="shared" ref="CI474" si="8427">AA474/AA498</f>
        <v>0</v>
      </c>
      <c r="CJ474" s="131">
        <f t="shared" ref="CJ474" si="8428">AB474/AB498</f>
        <v>0</v>
      </c>
      <c r="CK474" s="132">
        <f t="shared" ref="CK474" si="8429">AC474/AC498</f>
        <v>0</v>
      </c>
    </row>
    <row r="475" spans="1:89">
      <c r="A475" s="133" t="s">
        <v>20</v>
      </c>
      <c r="B475" s="185">
        <v>549</v>
      </c>
      <c r="C475" s="186">
        <v>0</v>
      </c>
      <c r="D475" s="187">
        <v>148</v>
      </c>
      <c r="E475" s="188">
        <v>1</v>
      </c>
      <c r="F475" s="185">
        <v>46</v>
      </c>
      <c r="G475" s="189">
        <v>0</v>
      </c>
      <c r="H475" s="187">
        <v>225</v>
      </c>
      <c r="I475" s="188">
        <v>3</v>
      </c>
      <c r="J475" s="185">
        <v>7</v>
      </c>
      <c r="K475" s="189">
        <v>2</v>
      </c>
      <c r="L475" s="187">
        <v>5</v>
      </c>
      <c r="M475" s="185">
        <v>4</v>
      </c>
      <c r="N475" s="190">
        <v>24</v>
      </c>
      <c r="O475" s="191">
        <v>0</v>
      </c>
      <c r="P475" s="185">
        <v>5</v>
      </c>
      <c r="Q475" s="189">
        <v>0</v>
      </c>
      <c r="R475" s="187">
        <v>4</v>
      </c>
      <c r="S475" s="188">
        <v>0</v>
      </c>
      <c r="T475" s="185">
        <v>0</v>
      </c>
      <c r="U475" s="189">
        <v>0</v>
      </c>
      <c r="V475" s="187">
        <v>0</v>
      </c>
      <c r="W475" s="188">
        <v>0</v>
      </c>
      <c r="X475" s="185">
        <v>0</v>
      </c>
      <c r="Y475" s="189">
        <v>0</v>
      </c>
      <c r="Z475" s="187">
        <v>0</v>
      </c>
      <c r="AA475" s="185">
        <v>0</v>
      </c>
      <c r="AB475" s="168">
        <f t="shared" ref="AB475:AB476" si="8430">B475+D475+F475+H475+J475+L475+N475+P475+R475+T475+V475+X475+Z475</f>
        <v>1013</v>
      </c>
      <c r="AC475" s="169">
        <f t="shared" ref="AC475:AC495" si="8431">C475+E475+G475+I475+K475+M475+O475+Q475+S475+U475+W475+Y475+AA475</f>
        <v>10</v>
      </c>
      <c r="AE475" s="258" t="str">
        <f>$AE$10</f>
        <v>08:00 - 08:59</v>
      </c>
      <c r="AF475" s="247">
        <f>SUMIF($A$9:$A$32,$AE475,B$474:B$497)</f>
        <v>5942</v>
      </c>
      <c r="AG475" s="259">
        <f t="shared" si="8401"/>
        <v>1082</v>
      </c>
      <c r="AH475" s="260">
        <f t="shared" si="8401"/>
        <v>1509</v>
      </c>
      <c r="AI475" s="261">
        <f t="shared" si="8401"/>
        <v>1281</v>
      </c>
      <c r="AJ475" s="262">
        <f t="shared" si="8401"/>
        <v>629</v>
      </c>
      <c r="AK475" s="263">
        <f t="shared" si="8401"/>
        <v>607</v>
      </c>
      <c r="AL475" s="260">
        <f t="shared" si="8401"/>
        <v>999</v>
      </c>
      <c r="AM475" s="261">
        <f t="shared" si="8401"/>
        <v>1857</v>
      </c>
      <c r="AN475" s="262">
        <f t="shared" si="8401"/>
        <v>395</v>
      </c>
      <c r="AO475" s="263">
        <f t="shared" si="8401"/>
        <v>1001</v>
      </c>
      <c r="AP475" s="260">
        <f t="shared" si="8401"/>
        <v>500</v>
      </c>
      <c r="AQ475" s="262">
        <f t="shared" si="8401"/>
        <v>2667</v>
      </c>
      <c r="AR475" s="264">
        <f t="shared" si="8401"/>
        <v>1565</v>
      </c>
      <c r="AS475" s="265">
        <f t="shared" si="8401"/>
        <v>3387</v>
      </c>
      <c r="AT475" s="262">
        <f t="shared" si="8401"/>
        <v>1330</v>
      </c>
      <c r="AU475" s="263">
        <f t="shared" si="8401"/>
        <v>1677</v>
      </c>
      <c r="AV475" s="260">
        <f t="shared" si="8401"/>
        <v>1649</v>
      </c>
      <c r="AW475" s="261">
        <f t="shared" si="8402"/>
        <v>1433</v>
      </c>
      <c r="AX475" s="262">
        <f t="shared" si="8402"/>
        <v>311</v>
      </c>
      <c r="AY475" s="263">
        <f t="shared" si="8402"/>
        <v>1848</v>
      </c>
      <c r="AZ475" s="260">
        <f t="shared" si="8402"/>
        <v>864</v>
      </c>
      <c r="BA475" s="261">
        <f t="shared" si="8402"/>
        <v>2872</v>
      </c>
      <c r="BB475" s="262">
        <f t="shared" si="8402"/>
        <v>1157</v>
      </c>
      <c r="BC475" s="263">
        <f t="shared" si="8402"/>
        <v>1966</v>
      </c>
      <c r="BD475" s="260">
        <f t="shared" si="8402"/>
        <v>4699</v>
      </c>
      <c r="BE475" s="262">
        <f t="shared" si="8402"/>
        <v>2112</v>
      </c>
      <c r="BF475" s="266">
        <f>SUM(AF475,AH475,AJ475,AL475,AN475,AP475,AR475,AT475,AV475,AX475,AZ475,BB475,BD475)</f>
        <v>21549</v>
      </c>
      <c r="BG475" s="16">
        <f>SUM(AG475,AI475,AK475,AM475,AO475,AQ475,AS475,AU475,AW475,AY475,BA475,BC475,BE475)</f>
        <v>23790</v>
      </c>
      <c r="BI475" s="133" t="s">
        <v>20</v>
      </c>
      <c r="BJ475" s="125">
        <f>B475/B498</f>
        <v>9.8863697754407454E-3</v>
      </c>
      <c r="BK475" s="126">
        <f t="shared" ref="BK475" si="8432">C475/C498</f>
        <v>0</v>
      </c>
      <c r="BL475" s="127">
        <f t="shared" ref="BL475" si="8433">D475/D498</f>
        <v>6.7837007837924556E-3</v>
      </c>
      <c r="BM475" s="128">
        <f t="shared" ref="BM475" si="8434">E475/E498</f>
        <v>5.3902544200086246E-5</v>
      </c>
      <c r="BN475" s="125">
        <f t="shared" ref="BN475" si="8435">F475/F498</f>
        <v>4.4720979972778536E-3</v>
      </c>
      <c r="BO475" s="126">
        <f t="shared" ref="BO475" si="8436">G475/G498</f>
        <v>0</v>
      </c>
      <c r="BP475" s="127">
        <f t="shared" ref="BP475" si="8437">H475/H498</f>
        <v>8.9374379344587893E-3</v>
      </c>
      <c r="BQ475" s="128">
        <f t="shared" ref="BQ475" si="8438">I475/I498</f>
        <v>7.9327304458194517E-5</v>
      </c>
      <c r="BR475" s="125">
        <f t="shared" ref="BR475" si="8439">J475/J498</f>
        <v>1.0810810810810811E-3</v>
      </c>
      <c r="BS475" s="126">
        <f t="shared" ref="BS475" si="8440">K475/K498</f>
        <v>2.6102845210127906E-4</v>
      </c>
      <c r="BT475" s="127">
        <f t="shared" ref="BT475" si="8441">L475/L498</f>
        <v>4.3782837127845885E-4</v>
      </c>
      <c r="BU475" s="125">
        <f t="shared" ref="BU475" si="8442">M475/M498</f>
        <v>1.8132366273798732E-4</v>
      </c>
      <c r="BV475" s="129">
        <f t="shared" ref="BV475" si="8443">N475/N498</f>
        <v>9.2710626955614783E-4</v>
      </c>
      <c r="BW475" s="130">
        <f t="shared" ref="BW475" si="8444">O475/O498</f>
        <v>0</v>
      </c>
      <c r="BX475" s="125">
        <f t="shared" ref="BX475" si="8445">P475/P498</f>
        <v>3.01331886940276E-4</v>
      </c>
      <c r="BY475" s="126">
        <f t="shared" ref="BY475" si="8446">Q475/Q498</f>
        <v>0</v>
      </c>
      <c r="BZ475" s="127">
        <f t="shared" ref="BZ475" si="8447">R475/R498</f>
        <v>1.9735543714229328E-4</v>
      </c>
      <c r="CA475" s="128">
        <f t="shared" ref="CA475" si="8448">S475/S498</f>
        <v>0</v>
      </c>
      <c r="CB475" s="125">
        <f t="shared" ref="CB475" si="8449">T475/T498</f>
        <v>0</v>
      </c>
      <c r="CC475" s="126">
        <f t="shared" ref="CC475" si="8450">U475/U498</f>
        <v>0</v>
      </c>
      <c r="CD475" s="127">
        <f t="shared" ref="CD475" si="8451">V475/V498</f>
        <v>0</v>
      </c>
      <c r="CE475" s="128">
        <f t="shared" ref="CE475" si="8452">W475/W498</f>
        <v>0</v>
      </c>
      <c r="CF475" s="125">
        <f t="shared" ref="CF475" si="8453">X475/X498</f>
        <v>0</v>
      </c>
      <c r="CG475" s="126">
        <f t="shared" ref="CG475" si="8454">Y475/Y498</f>
        <v>0</v>
      </c>
      <c r="CH475" s="127">
        <f t="shared" ref="CH475" si="8455">Z475/Z498</f>
        <v>0</v>
      </c>
      <c r="CI475" s="125">
        <f t="shared" ref="CI475" si="8456">AA475/AA498</f>
        <v>0</v>
      </c>
      <c r="CJ475" s="131">
        <f t="shared" ref="CJ475" si="8457">AB475/AB498</f>
        <v>3.3002870239751355E-3</v>
      </c>
      <c r="CK475" s="132">
        <f t="shared" ref="CK475" si="8458">AC475/AC498</f>
        <v>3.2640804269417198E-5</v>
      </c>
    </row>
    <row r="476" spans="1:89" ht="14.1" thickBot="1">
      <c r="A476" s="142" t="s">
        <v>21</v>
      </c>
      <c r="B476" s="192">
        <v>3144</v>
      </c>
      <c r="C476" s="193">
        <v>0</v>
      </c>
      <c r="D476" s="194">
        <v>1034</v>
      </c>
      <c r="E476" s="195">
        <v>4</v>
      </c>
      <c r="F476" s="192">
        <v>310</v>
      </c>
      <c r="G476" s="196">
        <v>3</v>
      </c>
      <c r="H476" s="194">
        <v>1029</v>
      </c>
      <c r="I476" s="195">
        <v>98</v>
      </c>
      <c r="J476" s="192">
        <v>69</v>
      </c>
      <c r="K476" s="196">
        <v>39</v>
      </c>
      <c r="L476" s="194">
        <v>62</v>
      </c>
      <c r="M476" s="192">
        <v>334</v>
      </c>
      <c r="N476" s="197">
        <v>380</v>
      </c>
      <c r="O476" s="198">
        <v>532</v>
      </c>
      <c r="P476" s="192">
        <v>213</v>
      </c>
      <c r="Q476" s="196">
        <v>283</v>
      </c>
      <c r="R476" s="194">
        <v>259</v>
      </c>
      <c r="S476" s="195">
        <v>247</v>
      </c>
      <c r="T476" s="192">
        <v>41</v>
      </c>
      <c r="U476" s="196">
        <v>101</v>
      </c>
      <c r="V476" s="194">
        <v>143</v>
      </c>
      <c r="W476" s="195">
        <v>270</v>
      </c>
      <c r="X476" s="192">
        <v>253</v>
      </c>
      <c r="Y476" s="196">
        <v>250</v>
      </c>
      <c r="Z476" s="194">
        <v>998</v>
      </c>
      <c r="AA476" s="192">
        <v>363</v>
      </c>
      <c r="AB476" s="168">
        <f t="shared" si="8430"/>
        <v>7935</v>
      </c>
      <c r="AC476" s="169">
        <f t="shared" si="8431"/>
        <v>2524</v>
      </c>
      <c r="AE476" s="246" t="str">
        <f>$AE$11</f>
        <v>-</v>
      </c>
      <c r="AF476" s="247">
        <f>SUMIF($A$9:$A$32,$AE476,B$474:B$497)</f>
        <v>0</v>
      </c>
      <c r="AG476" s="267">
        <f t="shared" si="8401"/>
        <v>0</v>
      </c>
      <c r="AH476" s="268">
        <f t="shared" si="8401"/>
        <v>0</v>
      </c>
      <c r="AI476" s="269">
        <f t="shared" si="8401"/>
        <v>0</v>
      </c>
      <c r="AJ476" s="270">
        <f t="shared" si="8401"/>
        <v>0</v>
      </c>
      <c r="AK476" s="271">
        <f t="shared" si="8401"/>
        <v>0</v>
      </c>
      <c r="AL476" s="268">
        <f t="shared" si="8401"/>
        <v>0</v>
      </c>
      <c r="AM476" s="269">
        <f t="shared" si="8401"/>
        <v>0</v>
      </c>
      <c r="AN476" s="270">
        <f t="shared" si="8401"/>
        <v>0</v>
      </c>
      <c r="AO476" s="271">
        <f t="shared" si="8401"/>
        <v>0</v>
      </c>
      <c r="AP476" s="268">
        <f t="shared" si="8401"/>
        <v>0</v>
      </c>
      <c r="AQ476" s="270">
        <f t="shared" si="8401"/>
        <v>0</v>
      </c>
      <c r="AR476" s="272">
        <f t="shared" si="8401"/>
        <v>0</v>
      </c>
      <c r="AS476" s="273">
        <f t="shared" si="8401"/>
        <v>0</v>
      </c>
      <c r="AT476" s="270">
        <f t="shared" si="8401"/>
        <v>0</v>
      </c>
      <c r="AU476" s="271">
        <f t="shared" si="8401"/>
        <v>0</v>
      </c>
      <c r="AV476" s="268">
        <f t="shared" si="8401"/>
        <v>0</v>
      </c>
      <c r="AW476" s="269">
        <f t="shared" si="8402"/>
        <v>0</v>
      </c>
      <c r="AX476" s="270">
        <f t="shared" si="8402"/>
        <v>0</v>
      </c>
      <c r="AY476" s="271">
        <f t="shared" si="8402"/>
        <v>0</v>
      </c>
      <c r="AZ476" s="268">
        <f t="shared" si="8402"/>
        <v>0</v>
      </c>
      <c r="BA476" s="269">
        <f t="shared" si="8402"/>
        <v>0</v>
      </c>
      <c r="BB476" s="270">
        <f t="shared" si="8402"/>
        <v>0</v>
      </c>
      <c r="BC476" s="271">
        <f t="shared" si="8402"/>
        <v>0</v>
      </c>
      <c r="BD476" s="268">
        <f t="shared" si="8402"/>
        <v>0</v>
      </c>
      <c r="BE476" s="270">
        <f t="shared" si="8402"/>
        <v>0</v>
      </c>
      <c r="BF476" s="266">
        <f>SUM(AF476,AH476,AJ476,AL476,AN476,AP476,AR476,AT476,AV476,AX476,AZ476,BB476,BD476)</f>
        <v>0</v>
      </c>
      <c r="BG476" s="16">
        <f>SUM(AG476,AI476,AK476,AM476,AO476,AQ476,AS476,AU476,AW476,AY476,BA476,BC476,BE476)</f>
        <v>0</v>
      </c>
      <c r="BI476" s="142" t="s">
        <v>21</v>
      </c>
      <c r="BJ476" s="125">
        <f>B476/B498</f>
        <v>5.6617024724928418E-2</v>
      </c>
      <c r="BK476" s="126">
        <f t="shared" ref="BK476" si="8459">C476/C498</f>
        <v>0</v>
      </c>
      <c r="BL476" s="127">
        <f t="shared" ref="BL476" si="8460">D476/D498</f>
        <v>4.7394233854333778E-2</v>
      </c>
      <c r="BM476" s="128">
        <f t="shared" ref="BM476" si="8461">E476/E498</f>
        <v>2.1561017680034498E-4</v>
      </c>
      <c r="BN476" s="125">
        <f t="shared" ref="BN476" si="8462">F476/F498</f>
        <v>3.0138051720785534E-2</v>
      </c>
      <c r="BO476" s="126">
        <f t="shared" ref="BO476" si="8463">G476/G498</f>
        <v>3.8920601971977167E-4</v>
      </c>
      <c r="BP476" s="127">
        <f t="shared" ref="BP476" si="8464">H476/H498</f>
        <v>4.0873882820258195E-2</v>
      </c>
      <c r="BQ476" s="128">
        <f t="shared" ref="BQ476" si="8465">I476/I498</f>
        <v>2.5913586123010209E-3</v>
      </c>
      <c r="BR476" s="125">
        <f t="shared" ref="BR476" si="8466">J476/J498</f>
        <v>1.0656370656370656E-2</v>
      </c>
      <c r="BS476" s="126">
        <f t="shared" ref="BS476" si="8467">K476/K498</f>
        <v>5.0900548159749414E-3</v>
      </c>
      <c r="BT476" s="127">
        <f t="shared" ref="BT476" si="8468">L476/L498</f>
        <v>5.4290718038528894E-3</v>
      </c>
      <c r="BU476" s="125">
        <f t="shared" ref="BU476" si="8469">M476/M498</f>
        <v>1.5140525838621939E-2</v>
      </c>
      <c r="BV476" s="129">
        <f t="shared" ref="BV476" si="8470">N476/N498</f>
        <v>1.4679182601305674E-2</v>
      </c>
      <c r="BW476" s="130">
        <f t="shared" ref="BW476" si="8471">O476/O498</f>
        <v>1.4749507887659764E-2</v>
      </c>
      <c r="BX476" s="125">
        <f t="shared" ref="BX476" si="8472">P476/P498</f>
        <v>1.2836738383655759E-2</v>
      </c>
      <c r="BY476" s="126">
        <f t="shared" ref="BY476" si="8473">Q476/Q498</f>
        <v>1.3609695104357026E-2</v>
      </c>
      <c r="BZ476" s="127">
        <f t="shared" ref="BZ476" si="8474">R476/R498</f>
        <v>1.277876455496349E-2</v>
      </c>
      <c r="CA476" s="128">
        <f t="shared" ref="CA476" si="8475">S476/S498</f>
        <v>1.0718160121501411E-2</v>
      </c>
      <c r="CB476" s="125">
        <f t="shared" ref="CB476" si="8476">T476/T498</f>
        <v>4.6207596077989408E-3</v>
      </c>
      <c r="CC476" s="126">
        <f t="shared" ref="CC476" si="8477">U476/U498</f>
        <v>9.4154936142444301E-3</v>
      </c>
      <c r="CD476" s="127">
        <f t="shared" ref="CD476" si="8478">V476/V498</f>
        <v>5.8419805539668274E-3</v>
      </c>
      <c r="CE476" s="128">
        <f t="shared" ref="CE476" si="8479">W476/W498</f>
        <v>9.6332239189382048E-3</v>
      </c>
      <c r="CF476" s="125">
        <f t="shared" ref="CF476" si="8480">X476/X498</f>
        <v>1.0452385870687874E-2</v>
      </c>
      <c r="CG476" s="126">
        <f t="shared" ref="CG476" si="8481">Y476/Y498</f>
        <v>1.6740324092674435E-2</v>
      </c>
      <c r="CH476" s="127">
        <f t="shared" ref="CH476" si="8482">Z476/Z498</f>
        <v>1.7842138196120495E-2</v>
      </c>
      <c r="CI476" s="125">
        <f t="shared" ref="CI476" si="8483">AA476/AA498</f>
        <v>8.0238726790450923E-3</v>
      </c>
      <c r="CJ476" s="131">
        <f t="shared" ref="CJ476" si="8484">AB476/AB498</f>
        <v>2.5851705365491313E-2</v>
      </c>
      <c r="CK476" s="132">
        <f t="shared" ref="CK476" si="8485">AC476/AC498</f>
        <v>8.2385389976009013E-3</v>
      </c>
    </row>
    <row r="477" spans="1:89" ht="15" thickTop="1" thickBot="1">
      <c r="A477" s="133" t="s">
        <v>22</v>
      </c>
      <c r="B477" s="185">
        <v>5531</v>
      </c>
      <c r="C477" s="186">
        <v>371</v>
      </c>
      <c r="D477" s="187">
        <v>1642</v>
      </c>
      <c r="E477" s="188">
        <v>427</v>
      </c>
      <c r="F477" s="185">
        <v>639</v>
      </c>
      <c r="G477" s="189">
        <v>202</v>
      </c>
      <c r="H477" s="187">
        <v>1165</v>
      </c>
      <c r="I477" s="188">
        <v>607</v>
      </c>
      <c r="J477" s="185">
        <v>211</v>
      </c>
      <c r="K477" s="189">
        <v>369</v>
      </c>
      <c r="L477" s="187">
        <v>267</v>
      </c>
      <c r="M477" s="185">
        <v>924</v>
      </c>
      <c r="N477" s="190">
        <v>1147</v>
      </c>
      <c r="O477" s="191">
        <v>1608</v>
      </c>
      <c r="P477" s="185">
        <v>957</v>
      </c>
      <c r="Q477" s="189">
        <v>816</v>
      </c>
      <c r="R477" s="187">
        <v>1099</v>
      </c>
      <c r="S477" s="188">
        <v>1027</v>
      </c>
      <c r="T477" s="185">
        <v>204</v>
      </c>
      <c r="U477" s="189">
        <v>915</v>
      </c>
      <c r="V477" s="187">
        <v>701</v>
      </c>
      <c r="W477" s="188">
        <v>1921</v>
      </c>
      <c r="X477" s="185">
        <v>1025</v>
      </c>
      <c r="Y477" s="189">
        <v>1194</v>
      </c>
      <c r="Z477" s="187">
        <v>2995</v>
      </c>
      <c r="AA477" s="185">
        <v>1237</v>
      </c>
      <c r="AB477" s="168">
        <f>B477+D477+F477+H477+J477+L477+N477+P477+R477+T477+V477+X477+Z477</f>
        <v>17583</v>
      </c>
      <c r="AC477" s="169">
        <f t="shared" si="8431"/>
        <v>11618</v>
      </c>
      <c r="AE477" s="295" t="s">
        <v>42</v>
      </c>
      <c r="AF477" s="12">
        <f t="shared" ref="AF477:BG477" si="8486">SUM(AF474:AF476)</f>
        <v>12556</v>
      </c>
      <c r="AG477" s="1">
        <f t="shared" si="8486"/>
        <v>2027</v>
      </c>
      <c r="AH477" s="12">
        <f t="shared" si="8486"/>
        <v>2966</v>
      </c>
      <c r="AI477" s="1">
        <f t="shared" si="8486"/>
        <v>2575</v>
      </c>
      <c r="AJ477" s="12">
        <f t="shared" si="8486"/>
        <v>1205</v>
      </c>
      <c r="AK477" s="1">
        <f t="shared" si="8486"/>
        <v>1202</v>
      </c>
      <c r="AL477" s="12">
        <f t="shared" si="8486"/>
        <v>1855</v>
      </c>
      <c r="AM477" s="1">
        <f t="shared" si="8486"/>
        <v>3601</v>
      </c>
      <c r="AN477" s="12">
        <f t="shared" si="8486"/>
        <v>793</v>
      </c>
      <c r="AO477" s="1">
        <f t="shared" si="8486"/>
        <v>1846</v>
      </c>
      <c r="AP477" s="12">
        <f t="shared" si="8486"/>
        <v>958</v>
      </c>
      <c r="AQ477" s="1">
        <f t="shared" si="8486"/>
        <v>4749</v>
      </c>
      <c r="AR477" s="12">
        <f t="shared" si="8486"/>
        <v>3166</v>
      </c>
      <c r="AS477" s="1">
        <f t="shared" si="8486"/>
        <v>6046</v>
      </c>
      <c r="AT477" s="12">
        <f t="shared" si="8486"/>
        <v>2809</v>
      </c>
      <c r="AU477" s="1">
        <f t="shared" si="8486"/>
        <v>3038</v>
      </c>
      <c r="AV477" s="12">
        <f t="shared" si="8486"/>
        <v>3333</v>
      </c>
      <c r="AW477" s="1">
        <f t="shared" si="8486"/>
        <v>2796</v>
      </c>
      <c r="AX477" s="12">
        <f t="shared" si="8486"/>
        <v>659</v>
      </c>
      <c r="AY477" s="1">
        <f t="shared" si="8486"/>
        <v>3251</v>
      </c>
      <c r="AZ477" s="12">
        <f t="shared" si="8486"/>
        <v>1809</v>
      </c>
      <c r="BA477" s="1">
        <f t="shared" si="8486"/>
        <v>4971</v>
      </c>
      <c r="BB477" s="12">
        <f t="shared" si="8486"/>
        <v>2465</v>
      </c>
      <c r="BC477" s="1">
        <f t="shared" si="8486"/>
        <v>3256</v>
      </c>
      <c r="BD477" s="12">
        <f t="shared" si="8486"/>
        <v>9179</v>
      </c>
      <c r="BE477" s="1">
        <f t="shared" si="8486"/>
        <v>4428</v>
      </c>
      <c r="BF477" s="51">
        <f t="shared" si="8486"/>
        <v>43753</v>
      </c>
      <c r="BG477" s="47">
        <f t="shared" si="8486"/>
        <v>43786</v>
      </c>
      <c r="BI477" s="133" t="s">
        <v>22</v>
      </c>
      <c r="BJ477" s="125">
        <f>B477/B498</f>
        <v>9.9602024094649841E-2</v>
      </c>
      <c r="BK477" s="126">
        <f t="shared" ref="BK477" si="8487">C477/C498</f>
        <v>1.0999762808349146E-2</v>
      </c>
      <c r="BL477" s="127">
        <f t="shared" ref="BL477" si="8488">D477/D498</f>
        <v>7.526241004721089E-2</v>
      </c>
      <c r="BM477" s="128">
        <f t="shared" ref="BM477" si="8489">E477/E498</f>
        <v>2.3016386373436826E-2</v>
      </c>
      <c r="BN477" s="125">
        <f t="shared" ref="BN477" si="8490">F477/F498</f>
        <v>6.2123274353490181E-2</v>
      </c>
      <c r="BO477" s="126">
        <f t="shared" ref="BO477" si="8491">G477/G498</f>
        <v>2.6206538661131294E-2</v>
      </c>
      <c r="BP477" s="127">
        <f t="shared" ref="BP477" si="8492">H477/H498</f>
        <v>4.627606752730884E-2</v>
      </c>
      <c r="BQ477" s="128">
        <f t="shared" ref="BQ477" si="8493">I477/I498</f>
        <v>1.6050557935374691E-2</v>
      </c>
      <c r="BR477" s="125">
        <f t="shared" ref="BR477" si="8494">J477/J498</f>
        <v>3.2586872586872588E-2</v>
      </c>
      <c r="BS477" s="126">
        <f t="shared" ref="BS477" si="8495">K477/K498</f>
        <v>4.8159749412685984E-2</v>
      </c>
      <c r="BT477" s="127">
        <f t="shared" ref="BT477" si="8496">L477/L498</f>
        <v>2.3380035026269702E-2</v>
      </c>
      <c r="BU477" s="125">
        <f t="shared" ref="BU477" si="8497">M477/M498</f>
        <v>4.1885766092475067E-2</v>
      </c>
      <c r="BV477" s="129">
        <f t="shared" ref="BV477" si="8498">N477/N498</f>
        <v>4.4307953799204235E-2</v>
      </c>
      <c r="BW477" s="130">
        <f t="shared" ref="BW477" si="8499">O477/O498</f>
        <v>4.4581219329618234E-2</v>
      </c>
      <c r="BX477" s="125">
        <f t="shared" ref="BX477" si="8500">P477/P498</f>
        <v>5.7674923160368832E-2</v>
      </c>
      <c r="BY477" s="126">
        <f t="shared" ref="BY477" si="8501">Q477/Q498</f>
        <v>3.9242089064153121E-2</v>
      </c>
      <c r="BZ477" s="127">
        <f t="shared" ref="BZ477" si="8502">R477/R498</f>
        <v>5.4223406354845079E-2</v>
      </c>
      <c r="CA477" s="128">
        <f t="shared" ref="CA477" si="8503">S477/S498</f>
        <v>4.4564981557821653E-2</v>
      </c>
      <c r="CB477" s="125">
        <f t="shared" ref="CB477" si="8504">T477/T498</f>
        <v>2.2991096585145948E-2</v>
      </c>
      <c r="CC477" s="126">
        <f t="shared" ref="CC477" si="8505">U477/U498</f>
        <v>8.5298778782511422E-2</v>
      </c>
      <c r="CD477" s="127">
        <f t="shared" ref="CD477" si="8506">V477/V498</f>
        <v>2.8637960617697526E-2</v>
      </c>
      <c r="CE477" s="128">
        <f t="shared" ref="CE477" si="8507">W477/W498</f>
        <v>6.8538604252889962E-2</v>
      </c>
      <c r="CF477" s="125">
        <f t="shared" ref="CF477" si="8508">X477/X498</f>
        <v>4.2346622598636648E-2</v>
      </c>
      <c r="CG477" s="126">
        <f t="shared" ref="CG477" si="8509">Y477/Y498</f>
        <v>7.9951787866613097E-2</v>
      </c>
      <c r="CH477" s="127">
        <f t="shared" ref="CH477" si="8510">Z477/Z498</f>
        <v>5.354429248234558E-2</v>
      </c>
      <c r="CI477" s="125">
        <f t="shared" ref="CI477" si="8511">AA477/AA498</f>
        <v>2.7343059239610962E-2</v>
      </c>
      <c r="CJ477" s="131">
        <f t="shared" ref="CJ477" si="8512">AB477/AB498</f>
        <v>5.7284251473400598E-2</v>
      </c>
      <c r="CK477" s="132">
        <f t="shared" ref="CK477" si="8513">AC477/AC498</f>
        <v>3.7922086400208901E-2</v>
      </c>
    </row>
    <row r="478" spans="1:89" ht="14.1" thickTop="1">
      <c r="A478" s="142" t="s">
        <v>23</v>
      </c>
      <c r="B478" s="192">
        <v>6614</v>
      </c>
      <c r="C478" s="193">
        <v>945</v>
      </c>
      <c r="D478" s="194">
        <v>1457</v>
      </c>
      <c r="E478" s="195">
        <v>1294</v>
      </c>
      <c r="F478" s="192">
        <v>576</v>
      </c>
      <c r="G478" s="196">
        <v>595</v>
      </c>
      <c r="H478" s="194">
        <v>856</v>
      </c>
      <c r="I478" s="195">
        <v>1744</v>
      </c>
      <c r="J478" s="192">
        <v>398</v>
      </c>
      <c r="K478" s="196">
        <v>845</v>
      </c>
      <c r="L478" s="194">
        <v>458</v>
      </c>
      <c r="M478" s="192">
        <v>2082</v>
      </c>
      <c r="N478" s="197">
        <v>1601</v>
      </c>
      <c r="O478" s="198">
        <v>2659</v>
      </c>
      <c r="P478" s="192">
        <v>1479</v>
      </c>
      <c r="Q478" s="196">
        <v>1361</v>
      </c>
      <c r="R478" s="194">
        <v>1684</v>
      </c>
      <c r="S478" s="195">
        <v>1363</v>
      </c>
      <c r="T478" s="192">
        <v>348</v>
      </c>
      <c r="U478" s="196">
        <v>1403</v>
      </c>
      <c r="V478" s="194">
        <v>945</v>
      </c>
      <c r="W478" s="195">
        <v>2099</v>
      </c>
      <c r="X478" s="192">
        <v>1308</v>
      </c>
      <c r="Y478" s="196">
        <v>1290</v>
      </c>
      <c r="Z478" s="194">
        <v>4480</v>
      </c>
      <c r="AA478" s="192">
        <v>2316</v>
      </c>
      <c r="AB478" s="168">
        <f t="shared" ref="AB478:AB495" si="8514">B478+D478+F478+H478+J478+L478+N478+P478+R478+T478+V478+X478+Z478</f>
        <v>22204</v>
      </c>
      <c r="AC478" s="169">
        <f t="shared" si="8431"/>
        <v>19996</v>
      </c>
      <c r="BI478" s="142" t="s">
        <v>23</v>
      </c>
      <c r="BJ478" s="125">
        <f>B478/B498</f>
        <v>0.11910464425275973</v>
      </c>
      <c r="BK478" s="126">
        <f t="shared" ref="BK478" si="8515">C478/C498</f>
        <v>2.801826375711575E-2</v>
      </c>
      <c r="BL478" s="127">
        <f t="shared" ref="BL478" si="8516">D478/D498</f>
        <v>6.6782784067470319E-2</v>
      </c>
      <c r="BM478" s="128">
        <f t="shared" ref="BM478" si="8517">E478/E498</f>
        <v>6.9749892194911595E-2</v>
      </c>
      <c r="BN478" s="125">
        <f t="shared" ref="BN478" si="8518">F478/F498</f>
        <v>5.5998444487653121E-2</v>
      </c>
      <c r="BO478" s="126">
        <f t="shared" ref="BO478" si="8519">G478/G498</f>
        <v>7.7192527244421383E-2</v>
      </c>
      <c r="BP478" s="127">
        <f t="shared" ref="BP478" si="8520">H478/H498</f>
        <v>3.4001986097318769E-2</v>
      </c>
      <c r="BQ478" s="128">
        <f t="shared" ref="BQ478" si="8521">I478/I498</f>
        <v>4.6115606325030409E-2</v>
      </c>
      <c r="BR478" s="125">
        <f t="shared" ref="BR478" si="8522">J478/J498</f>
        <v>6.146718146718147E-2</v>
      </c>
      <c r="BS478" s="126">
        <f t="shared" ref="BS478" si="8523">K478/K498</f>
        <v>0.11028452101279039</v>
      </c>
      <c r="BT478" s="127">
        <f t="shared" ref="BT478" si="8524">L478/L498</f>
        <v>4.0105078809106832E-2</v>
      </c>
      <c r="BU478" s="125">
        <f t="shared" ref="BU478" si="8525">M478/M498</f>
        <v>9.4378966455122393E-2</v>
      </c>
      <c r="BV478" s="129">
        <f t="shared" ref="BV478" si="8526">N478/N498</f>
        <v>6.1845714064974695E-2</v>
      </c>
      <c r="BW478" s="130">
        <f t="shared" ref="BW478" si="8527">O478/O498</f>
        <v>7.3719814799412239E-2</v>
      </c>
      <c r="BX478" s="125">
        <f t="shared" ref="BX478" si="8528">P478/P498</f>
        <v>8.9133972156933652E-2</v>
      </c>
      <c r="BY478" s="126">
        <f t="shared" ref="BY478" si="8529">Q478/Q498</f>
        <v>6.5451572569010297E-2</v>
      </c>
      <c r="BZ478" s="127">
        <f t="shared" ref="BZ478" si="8530">R478/R498</f>
        <v>8.3086639036905469E-2</v>
      </c>
      <c r="CA478" s="128">
        <f t="shared" ref="CA478" si="8531">S478/S498</f>
        <v>5.9145150791928836E-2</v>
      </c>
      <c r="CB478" s="125">
        <f t="shared" ref="CB478" si="8532">T478/T498</f>
        <v>3.9220105939366617E-2</v>
      </c>
      <c r="CC478" s="126">
        <f t="shared" ref="CC478" si="8533">U478/U498</f>
        <v>0.13079146079985085</v>
      </c>
      <c r="CD478" s="127">
        <f t="shared" ref="CD478" si="8534">V478/V498</f>
        <v>3.860609526922134E-2</v>
      </c>
      <c r="CE478" s="128">
        <f t="shared" ref="CE478" si="8535">W478/W498</f>
        <v>7.4889396317967746E-2</v>
      </c>
      <c r="CF478" s="125">
        <f t="shared" ref="CF478" si="8536">X478/X498</f>
        <v>5.403842181367486E-2</v>
      </c>
      <c r="CG478" s="126">
        <f t="shared" ref="CG478" si="8537">Y478/Y498</f>
        <v>8.638007231820008E-2</v>
      </c>
      <c r="CH478" s="127">
        <f t="shared" ref="CH478" si="8538">Z478/Z498</f>
        <v>8.0092965048717255E-2</v>
      </c>
      <c r="CI478" s="125">
        <f t="shared" ref="CI478" si="8539">AA478/AA498</f>
        <v>5.1193633952254639E-2</v>
      </c>
      <c r="CJ478" s="131">
        <f t="shared" ref="CJ478" si="8540">AB478/AB498</f>
        <v>7.2339163949006816E-2</v>
      </c>
      <c r="CK478" s="132">
        <f t="shared" ref="CK478" si="8541">AC478/AC498</f>
        <v>6.526855221712663E-2</v>
      </c>
    </row>
    <row r="479" spans="1:89" ht="14.1" thickBot="1">
      <c r="A479" s="133" t="s">
        <v>24</v>
      </c>
      <c r="B479" s="185">
        <v>5942</v>
      </c>
      <c r="C479" s="186">
        <v>1082</v>
      </c>
      <c r="D479" s="187">
        <v>1509</v>
      </c>
      <c r="E479" s="188">
        <v>1281</v>
      </c>
      <c r="F479" s="185">
        <v>629</v>
      </c>
      <c r="G479" s="189">
        <v>607</v>
      </c>
      <c r="H479" s="187">
        <v>999</v>
      </c>
      <c r="I479" s="188">
        <v>1857</v>
      </c>
      <c r="J479" s="185">
        <v>395</v>
      </c>
      <c r="K479" s="189">
        <v>1001</v>
      </c>
      <c r="L479" s="187">
        <v>500</v>
      </c>
      <c r="M479" s="185">
        <v>2667</v>
      </c>
      <c r="N479" s="190">
        <v>1565</v>
      </c>
      <c r="O479" s="191">
        <v>3387</v>
      </c>
      <c r="P479" s="185">
        <v>1330</v>
      </c>
      <c r="Q479" s="189">
        <v>1677</v>
      </c>
      <c r="R479" s="187">
        <v>1649</v>
      </c>
      <c r="S479" s="188">
        <v>1433</v>
      </c>
      <c r="T479" s="185">
        <v>311</v>
      </c>
      <c r="U479" s="189">
        <v>1848</v>
      </c>
      <c r="V479" s="187">
        <v>864</v>
      </c>
      <c r="W479" s="188">
        <v>2872</v>
      </c>
      <c r="X479" s="185">
        <v>1157</v>
      </c>
      <c r="Y479" s="189">
        <v>1966</v>
      </c>
      <c r="Z479" s="187">
        <v>4699</v>
      </c>
      <c r="AA479" s="185">
        <v>2112</v>
      </c>
      <c r="AB479" s="168">
        <f t="shared" si="8514"/>
        <v>21549</v>
      </c>
      <c r="AC479" s="169">
        <f t="shared" si="8431"/>
        <v>23790</v>
      </c>
      <c r="AE479" t="s">
        <v>51</v>
      </c>
      <c r="BI479" s="133" t="s">
        <v>24</v>
      </c>
      <c r="BJ479" s="125">
        <f>B479/B498</f>
        <v>0.10700329545659182</v>
      </c>
      <c r="BK479" s="126">
        <f t="shared" ref="BK479" si="8542">C479/C498</f>
        <v>3.2080170777988616E-2</v>
      </c>
      <c r="BL479" s="127">
        <f t="shared" ref="BL479" si="8543">D479/D498</f>
        <v>6.9166246505019027E-2</v>
      </c>
      <c r="BM479" s="128">
        <f t="shared" ref="BM479" si="8544">E479/E498</f>
        <v>6.9049159120310483E-2</v>
      </c>
      <c r="BN479" s="125">
        <f t="shared" ref="BN479" si="8545">F479/F498</f>
        <v>6.1151079136690649E-2</v>
      </c>
      <c r="BO479" s="126">
        <f t="shared" ref="BO479" si="8546">G479/G498</f>
        <v>7.8749351323300465E-2</v>
      </c>
      <c r="BP479" s="127">
        <f t="shared" ref="BP479" si="8547">H479/H498</f>
        <v>3.9682224428997021E-2</v>
      </c>
      <c r="BQ479" s="128">
        <f t="shared" ref="BQ479" si="8548">I479/I498</f>
        <v>4.9103601459622399E-2</v>
      </c>
      <c r="BR479" s="125">
        <f t="shared" ref="BR479" si="8549">J479/J498</f>
        <v>6.1003861003861001E-2</v>
      </c>
      <c r="BS479" s="126">
        <f t="shared" ref="BS479" si="8550">K479/K498</f>
        <v>0.13064474027669015</v>
      </c>
      <c r="BT479" s="127">
        <f t="shared" ref="BT479" si="8551">L479/L498</f>
        <v>4.3782837127845885E-2</v>
      </c>
      <c r="BU479" s="125">
        <f t="shared" ref="BU479" si="8552">M479/M498</f>
        <v>0.12089755213055303</v>
      </c>
      <c r="BV479" s="129">
        <f t="shared" ref="BV479" si="8553">N479/N498</f>
        <v>6.0455054660640474E-2</v>
      </c>
      <c r="BW479" s="130">
        <f t="shared" ref="BW479" si="8554">O479/O498</f>
        <v>9.3903351908841387E-2</v>
      </c>
      <c r="BX479" s="125">
        <f t="shared" ref="BX479" si="8555">P479/P498</f>
        <v>8.0154281926113416E-2</v>
      </c>
      <c r="BY479" s="126">
        <f t="shared" ref="BY479" si="8556">Q479/Q498</f>
        <v>8.0648263922285274E-2</v>
      </c>
      <c r="BZ479" s="127">
        <f t="shared" ref="BZ479" si="8557">R479/R498</f>
        <v>8.1359778961910406E-2</v>
      </c>
      <c r="CA479" s="128">
        <f t="shared" ref="CA479" si="8558">S479/S498</f>
        <v>6.21826860490345E-2</v>
      </c>
      <c r="CB479" s="125">
        <f t="shared" ref="CB479" si="8559">T479/T498</f>
        <v>3.5050152146962693E-2</v>
      </c>
      <c r="CC479" s="126">
        <f t="shared" ref="CC479" si="8560">U479/U498</f>
        <v>0.17227556632795749</v>
      </c>
      <c r="CD479" s="127">
        <f t="shared" ref="CD479" si="8561">V479/V498</f>
        <v>3.5297001389002367E-2</v>
      </c>
      <c r="CE479" s="128">
        <f t="shared" ref="CE479" si="8562">W479/W498</f>
        <v>0.10246895961181675</v>
      </c>
      <c r="CF479" s="125">
        <f t="shared" ref="CF479" si="8563">X479/X498</f>
        <v>4.7800041313778144E-2</v>
      </c>
      <c r="CG479" s="126">
        <f t="shared" ref="CG479" si="8564">Y479/Y498</f>
        <v>0.13164590866479176</v>
      </c>
      <c r="CH479" s="127">
        <f t="shared" ref="CH479" si="8565">Z479/Z498</f>
        <v>8.4008223831232687E-2</v>
      </c>
      <c r="CI479" s="125">
        <f t="shared" ref="CI479" si="8566">AA479/AA498</f>
        <v>4.6684350132625993E-2</v>
      </c>
      <c r="CJ479" s="131">
        <f t="shared" ref="CJ479" si="8567">AB479/AB498</f>
        <v>7.0205217255321015E-2</v>
      </c>
      <c r="CK479" s="132">
        <f t="shared" ref="CK479" si="8568">AC479/AC498</f>
        <v>7.7652473356943516E-2</v>
      </c>
    </row>
    <row r="480" spans="1:89" ht="15" thickTop="1" thickBot="1">
      <c r="A480" s="142" t="s">
        <v>25</v>
      </c>
      <c r="B480" s="192">
        <v>4223</v>
      </c>
      <c r="C480" s="193">
        <v>1095</v>
      </c>
      <c r="D480" s="194">
        <v>1222</v>
      </c>
      <c r="E480" s="195">
        <v>945</v>
      </c>
      <c r="F480" s="192">
        <v>556</v>
      </c>
      <c r="G480" s="196">
        <v>575</v>
      </c>
      <c r="H480" s="194">
        <v>1211</v>
      </c>
      <c r="I480" s="195">
        <v>1753</v>
      </c>
      <c r="J480" s="192">
        <v>315</v>
      </c>
      <c r="K480" s="196">
        <v>893</v>
      </c>
      <c r="L480" s="194">
        <v>496</v>
      </c>
      <c r="M480" s="192">
        <v>2460</v>
      </c>
      <c r="N480" s="197">
        <v>1493</v>
      </c>
      <c r="O480" s="198">
        <v>3104</v>
      </c>
      <c r="P480" s="192">
        <v>969</v>
      </c>
      <c r="Q480" s="196">
        <v>1449</v>
      </c>
      <c r="R480" s="194">
        <v>1483</v>
      </c>
      <c r="S480" s="195">
        <v>1328</v>
      </c>
      <c r="T480" s="192">
        <v>262</v>
      </c>
      <c r="U480" s="196">
        <v>916</v>
      </c>
      <c r="V480" s="194">
        <v>773</v>
      </c>
      <c r="W480" s="195">
        <v>2398</v>
      </c>
      <c r="X480" s="192">
        <v>1049</v>
      </c>
      <c r="Y480" s="196">
        <v>1321</v>
      </c>
      <c r="Z480" s="194">
        <v>3708</v>
      </c>
      <c r="AA480" s="192">
        <v>2352</v>
      </c>
      <c r="AB480" s="168">
        <f t="shared" si="8514"/>
        <v>17760</v>
      </c>
      <c r="AC480" s="169">
        <f t="shared" si="8431"/>
        <v>20589</v>
      </c>
      <c r="AE480" s="309" t="s">
        <v>2</v>
      </c>
      <c r="AF480" s="303" t="s">
        <v>3</v>
      </c>
      <c r="AG480" s="304"/>
      <c r="AH480" s="303" t="s">
        <v>4</v>
      </c>
      <c r="AI480" s="304"/>
      <c r="AJ480" s="303" t="s">
        <v>5</v>
      </c>
      <c r="AK480" s="304"/>
      <c r="AL480" s="303" t="s">
        <v>6</v>
      </c>
      <c r="AM480" s="304"/>
      <c r="AN480" s="303" t="s">
        <v>7</v>
      </c>
      <c r="AO480" s="304"/>
      <c r="AP480" s="303" t="s">
        <v>8</v>
      </c>
      <c r="AQ480" s="304"/>
      <c r="AR480" s="303" t="s">
        <v>9</v>
      </c>
      <c r="AS480" s="304"/>
      <c r="AT480" s="303" t="s">
        <v>10</v>
      </c>
      <c r="AU480" s="304"/>
      <c r="AV480" s="303" t="s">
        <v>11</v>
      </c>
      <c r="AW480" s="304"/>
      <c r="AX480" s="303" t="s">
        <v>12</v>
      </c>
      <c r="AY480" s="304"/>
      <c r="AZ480" s="303" t="s">
        <v>13</v>
      </c>
      <c r="BA480" s="304"/>
      <c r="BB480" s="303" t="s">
        <v>14</v>
      </c>
      <c r="BC480" s="304"/>
      <c r="BD480" s="305" t="s">
        <v>15</v>
      </c>
      <c r="BE480" s="306"/>
      <c r="BF480" s="307" t="s">
        <v>16</v>
      </c>
      <c r="BG480" s="308"/>
      <c r="BI480" s="142" t="s">
        <v>25</v>
      </c>
      <c r="BJ480" s="125">
        <f>B480/B498</f>
        <v>7.6047613044965878E-2</v>
      </c>
      <c r="BK480" s="126">
        <f t="shared" ref="BK480" si="8569">C480/C498</f>
        <v>3.2465607210626184E-2</v>
      </c>
      <c r="BL480" s="127">
        <f t="shared" ref="BL480" si="8570">D480/D498</f>
        <v>5.6011367282394461E-2</v>
      </c>
      <c r="BM480" s="128">
        <f t="shared" ref="BM480" si="8571">E480/E498</f>
        <v>5.0937904269081499E-2</v>
      </c>
      <c r="BN480" s="125">
        <f t="shared" ref="BN480" si="8572">F480/F498</f>
        <v>5.4054054054054057E-2</v>
      </c>
      <c r="BO480" s="126">
        <f t="shared" ref="BO480" si="8573">G480/G498</f>
        <v>7.459782044628957E-2</v>
      </c>
      <c r="BP480" s="127">
        <f t="shared" ref="BP480" si="8574">H480/H498</f>
        <v>4.8103277060575968E-2</v>
      </c>
      <c r="BQ480" s="128">
        <f t="shared" ref="BQ480" si="8575">I480/I498</f>
        <v>4.6353588238404991E-2</v>
      </c>
      <c r="BR480" s="125">
        <f t="shared" ref="BR480" si="8576">J480/J498</f>
        <v>4.8648648648648651E-2</v>
      </c>
      <c r="BS480" s="126">
        <f t="shared" ref="BS480" si="8577">K480/K498</f>
        <v>0.1165492038632211</v>
      </c>
      <c r="BT480" s="127">
        <f t="shared" ref="BT480" si="8578">L480/L498</f>
        <v>4.3432574430823115E-2</v>
      </c>
      <c r="BU480" s="125">
        <f t="shared" ref="BU480" si="8579">M480/M498</f>
        <v>0.1115140525838622</v>
      </c>
      <c r="BV480" s="129">
        <f t="shared" ref="BV480" si="8580">N480/N498</f>
        <v>5.7673735851972031E-2</v>
      </c>
      <c r="BW480" s="130">
        <f t="shared" ref="BW480" si="8581">O480/O498</f>
        <v>8.6057279103939677E-2</v>
      </c>
      <c r="BX480" s="125">
        <f t="shared" ref="BX480" si="8582">P480/P498</f>
        <v>5.8398119689025495E-2</v>
      </c>
      <c r="BY480" s="126">
        <f t="shared" ref="BY480" si="8583">Q480/Q498</f>
        <v>6.9683562566124846E-2</v>
      </c>
      <c r="BZ480" s="127">
        <f t="shared" ref="BZ480" si="8584">R480/R498</f>
        <v>7.3169528320505231E-2</v>
      </c>
      <c r="CA480" s="128">
        <f t="shared" ref="CA480" si="8585">S480/S498</f>
        <v>5.7626383163376003E-2</v>
      </c>
      <c r="CB480" s="125">
        <f t="shared" ref="CB480" si="8586">T480/T498</f>
        <v>2.9527780908373717E-2</v>
      </c>
      <c r="CC480" s="126">
        <f t="shared" ref="CC480" si="8587">U480/U498</f>
        <v>8.5392001491563341E-2</v>
      </c>
      <c r="CD480" s="127">
        <f t="shared" ref="CD480" si="8588">V480/V498</f>
        <v>3.1579377400114392E-2</v>
      </c>
      <c r="CE480" s="128">
        <f t="shared" ref="CE480" si="8589">W480/W498</f>
        <v>8.5557299843014134E-2</v>
      </c>
      <c r="CF480" s="125">
        <f t="shared" ref="CF480" si="8590">X480/X498</f>
        <v>4.3338153274116921E-2</v>
      </c>
      <c r="CG480" s="126">
        <f t="shared" ref="CG480" si="8591">Y480/Y498</f>
        <v>8.8455872505691716E-2</v>
      </c>
      <c r="CH480" s="127">
        <f t="shared" ref="CH480" si="8592">Z480/Z498</f>
        <v>6.6291230893000805E-2</v>
      </c>
      <c r="CI480" s="125">
        <f t="shared" ref="CI480" si="8593">AA480/AA498</f>
        <v>5.19893899204244E-2</v>
      </c>
      <c r="CJ480" s="131">
        <f t="shared" ref="CJ480" si="8594">AB480/AB498</f>
        <v>5.7860905770778286E-2</v>
      </c>
      <c r="CK480" s="132">
        <f t="shared" ref="CK480" si="8595">AC480/AC498</f>
        <v>6.7204151910303073E-2</v>
      </c>
    </row>
    <row r="481" spans="1:89" ht="15" thickTop="1" thickBot="1">
      <c r="A481" s="133" t="s">
        <v>26</v>
      </c>
      <c r="B481" s="185">
        <v>4000</v>
      </c>
      <c r="C481" s="186">
        <v>1181</v>
      </c>
      <c r="D481" s="187">
        <v>1531</v>
      </c>
      <c r="E481" s="188">
        <v>1004</v>
      </c>
      <c r="F481" s="185">
        <v>674</v>
      </c>
      <c r="G481" s="189">
        <v>453</v>
      </c>
      <c r="H481" s="187">
        <v>1259</v>
      </c>
      <c r="I481" s="188">
        <v>1659</v>
      </c>
      <c r="J481" s="185">
        <v>318</v>
      </c>
      <c r="K481" s="189">
        <v>823</v>
      </c>
      <c r="L481" s="187">
        <v>366</v>
      </c>
      <c r="M481" s="185">
        <v>1638</v>
      </c>
      <c r="N481" s="190">
        <v>1200</v>
      </c>
      <c r="O481" s="191">
        <v>2350</v>
      </c>
      <c r="P481" s="185">
        <v>852</v>
      </c>
      <c r="Q481" s="189">
        <v>1169</v>
      </c>
      <c r="R481" s="187">
        <v>1282</v>
      </c>
      <c r="S481" s="188">
        <v>1113</v>
      </c>
      <c r="T481" s="185">
        <v>298</v>
      </c>
      <c r="U481" s="189">
        <v>738</v>
      </c>
      <c r="V481" s="187">
        <v>740</v>
      </c>
      <c r="W481" s="188">
        <v>1921</v>
      </c>
      <c r="X481" s="185">
        <v>1062</v>
      </c>
      <c r="Y481" s="189">
        <v>926</v>
      </c>
      <c r="Z481" s="187">
        <v>3374</v>
      </c>
      <c r="AA481" s="185">
        <v>2366</v>
      </c>
      <c r="AB481" s="168">
        <f t="shared" si="8514"/>
        <v>16956</v>
      </c>
      <c r="AC481" s="169">
        <f t="shared" si="8431"/>
        <v>17341</v>
      </c>
      <c r="AE481" s="310"/>
      <c r="AF481" s="235" t="s">
        <v>17</v>
      </c>
      <c r="AG481" s="236" t="s">
        <v>18</v>
      </c>
      <c r="AH481" s="237" t="s">
        <v>17</v>
      </c>
      <c r="AI481" s="238" t="s">
        <v>18</v>
      </c>
      <c r="AJ481" s="235" t="s">
        <v>17</v>
      </c>
      <c r="AK481" s="236" t="s">
        <v>18</v>
      </c>
      <c r="AL481" s="237" t="s">
        <v>17</v>
      </c>
      <c r="AM481" s="238" t="s">
        <v>18</v>
      </c>
      <c r="AN481" s="235" t="s">
        <v>17</v>
      </c>
      <c r="AO481" s="236" t="s">
        <v>18</v>
      </c>
      <c r="AP481" s="237" t="s">
        <v>17</v>
      </c>
      <c r="AQ481" s="235" t="s">
        <v>18</v>
      </c>
      <c r="AR481" s="239" t="s">
        <v>17</v>
      </c>
      <c r="AS481" s="240" t="s">
        <v>18</v>
      </c>
      <c r="AT481" s="235" t="s">
        <v>17</v>
      </c>
      <c r="AU481" s="236" t="s">
        <v>18</v>
      </c>
      <c r="AV481" s="237" t="s">
        <v>17</v>
      </c>
      <c r="AW481" s="238" t="s">
        <v>18</v>
      </c>
      <c r="AX481" s="235" t="s">
        <v>17</v>
      </c>
      <c r="AY481" s="236" t="s">
        <v>18</v>
      </c>
      <c r="AZ481" s="237" t="s">
        <v>17</v>
      </c>
      <c r="BA481" s="238" t="s">
        <v>18</v>
      </c>
      <c r="BB481" s="235" t="s">
        <v>17</v>
      </c>
      <c r="BC481" s="236" t="s">
        <v>18</v>
      </c>
      <c r="BD481" s="241" t="s">
        <v>17</v>
      </c>
      <c r="BE481" s="242" t="s">
        <v>18</v>
      </c>
      <c r="BF481" s="243" t="s">
        <v>17</v>
      </c>
      <c r="BG481" s="244" t="s">
        <v>18</v>
      </c>
      <c r="BI481" s="133" t="s">
        <v>26</v>
      </c>
      <c r="BJ481" s="125">
        <f>B481/B498</f>
        <v>7.2031838072428009E-2</v>
      </c>
      <c r="BK481" s="126">
        <f t="shared" ref="BK481" si="8596">C481/C498</f>
        <v>3.5015417457305506E-2</v>
      </c>
      <c r="BL481" s="127">
        <f t="shared" ref="BL481" si="8597">D481/D498</f>
        <v>7.0174634459366544E-2</v>
      </c>
      <c r="BM481" s="128">
        <f t="shared" ref="BM481" si="8598">E481/E498</f>
        <v>5.4118154376886586E-2</v>
      </c>
      <c r="BN481" s="125">
        <f t="shared" ref="BN481" si="8599">F481/F498</f>
        <v>6.5525957612288549E-2</v>
      </c>
      <c r="BO481" s="126">
        <f t="shared" ref="BO481" si="8600">G481/G498</f>
        <v>5.8770108977685524E-2</v>
      </c>
      <c r="BP481" s="127">
        <f t="shared" ref="BP481" si="8601">H481/H498</f>
        <v>5.0009930486593843E-2</v>
      </c>
      <c r="BQ481" s="128">
        <f t="shared" ref="BQ481" si="8602">I481/I498</f>
        <v>4.3867999365381563E-2</v>
      </c>
      <c r="BR481" s="125">
        <f t="shared" ref="BR481" si="8603">J481/J498</f>
        <v>4.9111969111969113E-2</v>
      </c>
      <c r="BS481" s="126">
        <f t="shared" ref="BS481" si="8604">K481/K498</f>
        <v>0.10741320803967633</v>
      </c>
      <c r="BT481" s="127">
        <f t="shared" ref="BT481" si="8605">L481/L498</f>
        <v>3.2049036777583188E-2</v>
      </c>
      <c r="BU481" s="125">
        <f t="shared" ref="BU481" si="8606">M481/M498</f>
        <v>7.4252039891205796E-2</v>
      </c>
      <c r="BV481" s="129">
        <f t="shared" ref="BV481" si="8607">N481/N498</f>
        <v>4.6355313477807393E-2</v>
      </c>
      <c r="BW481" s="130">
        <f t="shared" ref="BW481" si="8608">O481/O498</f>
        <v>6.5152901383459486E-2</v>
      </c>
      <c r="BX481" s="125">
        <f t="shared" ref="BX481" si="8609">P481/P498</f>
        <v>5.1346953534623034E-2</v>
      </c>
      <c r="BY481" s="126">
        <f t="shared" ref="BY481" si="8610">Q481/Q498</f>
        <v>5.6218139848033089E-2</v>
      </c>
      <c r="BZ481" s="127">
        <f t="shared" ref="BZ481" si="8611">R481/R498</f>
        <v>6.3252417604104993E-2</v>
      </c>
      <c r="CA481" s="128">
        <f t="shared" ref="CA481" si="8612">S481/S498</f>
        <v>4.8296810587980042E-2</v>
      </c>
      <c r="CB481" s="125">
        <f t="shared" ref="CB481" si="8613">T481/T498</f>
        <v>3.3585033246928887E-2</v>
      </c>
      <c r="CC481" s="126">
        <f t="shared" ref="CC481" si="8614">U481/U498</f>
        <v>6.8798359280320687E-2</v>
      </c>
      <c r="CD481" s="127">
        <f t="shared" ref="CD481" si="8615">V481/V498</f>
        <v>3.0231228041506658E-2</v>
      </c>
      <c r="CE481" s="128">
        <f t="shared" ref="CE481" si="8616">W481/W498</f>
        <v>6.8538604252889962E-2</v>
      </c>
      <c r="CF481" s="125">
        <f t="shared" ref="CF481" si="8617">X481/X498</f>
        <v>4.3875232390002065E-2</v>
      </c>
      <c r="CG481" s="126">
        <f t="shared" ref="CG481" si="8618">Y481/Y498</f>
        <v>6.2006160439266107E-2</v>
      </c>
      <c r="CH481" s="127">
        <f t="shared" ref="CH481" si="8619">Z481/Z498</f>
        <v>6.0320014302315185E-2</v>
      </c>
      <c r="CI481" s="125">
        <f t="shared" ref="CI481" si="8620">AA481/AA498</f>
        <v>5.2298850574712646E-2</v>
      </c>
      <c r="CJ481" s="131">
        <f t="shared" ref="CJ481" si="8621">AB481/AB498</f>
        <v>5.5241526928452515E-2</v>
      </c>
      <c r="CK481" s="132">
        <f t="shared" ref="CK481" si="8622">AC481/AC498</f>
        <v>5.6602418683596362E-2</v>
      </c>
    </row>
    <row r="482" spans="1:89" ht="14.1" thickTop="1">
      <c r="A482" s="142" t="s">
        <v>27</v>
      </c>
      <c r="B482" s="199">
        <v>3414</v>
      </c>
      <c r="C482" s="193">
        <v>1141</v>
      </c>
      <c r="D482" s="194">
        <v>1261</v>
      </c>
      <c r="E482" s="195">
        <v>721</v>
      </c>
      <c r="F482" s="192">
        <v>549</v>
      </c>
      <c r="G482" s="196">
        <v>422</v>
      </c>
      <c r="H482" s="194">
        <v>1527</v>
      </c>
      <c r="I482" s="195">
        <v>1799</v>
      </c>
      <c r="J482" s="192">
        <v>324</v>
      </c>
      <c r="K482" s="196">
        <v>521</v>
      </c>
      <c r="L482" s="194">
        <v>469</v>
      </c>
      <c r="M482" s="192">
        <v>1270</v>
      </c>
      <c r="N482" s="197">
        <v>1326</v>
      </c>
      <c r="O482" s="200">
        <v>2240</v>
      </c>
      <c r="P482" s="192">
        <v>863</v>
      </c>
      <c r="Q482" s="196">
        <v>1053</v>
      </c>
      <c r="R482" s="194">
        <v>1215</v>
      </c>
      <c r="S482" s="195">
        <v>1128</v>
      </c>
      <c r="T482" s="192">
        <v>350</v>
      </c>
      <c r="U482" s="196">
        <v>654</v>
      </c>
      <c r="V482" s="194">
        <v>783</v>
      </c>
      <c r="W482" s="201">
        <v>1966</v>
      </c>
      <c r="X482" s="192">
        <v>939</v>
      </c>
      <c r="Y482" s="196">
        <v>742</v>
      </c>
      <c r="Z482" s="194">
        <v>2788</v>
      </c>
      <c r="AA482" s="192">
        <v>2204</v>
      </c>
      <c r="AB482" s="168">
        <f t="shared" si="8514"/>
        <v>15808</v>
      </c>
      <c r="AC482" s="169">
        <f t="shared" si="8431"/>
        <v>15861</v>
      </c>
      <c r="AE482" s="246" t="str">
        <f>$AE$17</f>
        <v>17:00 - 17:59</v>
      </c>
      <c r="AF482" s="247">
        <f t="shared" ref="AF482:AU484" si="8623">SUMIF($A$9:$A$32,$AE482,B$474:B$497)</f>
        <v>2376</v>
      </c>
      <c r="AG482" s="248">
        <f t="shared" si="8623"/>
        <v>3673</v>
      </c>
      <c r="AH482" s="249">
        <f t="shared" si="8623"/>
        <v>1766</v>
      </c>
      <c r="AI482" s="250">
        <f t="shared" si="8623"/>
        <v>1395</v>
      </c>
      <c r="AJ482" s="247">
        <f t="shared" si="8623"/>
        <v>1133</v>
      </c>
      <c r="AK482" s="251">
        <f t="shared" si="8623"/>
        <v>452</v>
      </c>
      <c r="AL482" s="249">
        <f t="shared" si="8623"/>
        <v>2234</v>
      </c>
      <c r="AM482" s="250">
        <f t="shared" si="8623"/>
        <v>3260</v>
      </c>
      <c r="AN482" s="247">
        <f t="shared" si="8623"/>
        <v>928</v>
      </c>
      <c r="AO482" s="251">
        <f t="shared" si="8623"/>
        <v>235</v>
      </c>
      <c r="AP482" s="249">
        <f t="shared" si="8623"/>
        <v>1480</v>
      </c>
      <c r="AQ482" s="247">
        <f t="shared" si="8623"/>
        <v>940</v>
      </c>
      <c r="AR482" s="252">
        <f t="shared" si="8623"/>
        <v>2264</v>
      </c>
      <c r="AS482" s="253">
        <f t="shared" si="8623"/>
        <v>2071</v>
      </c>
      <c r="AT482" s="247">
        <f t="shared" si="8623"/>
        <v>1260</v>
      </c>
      <c r="AU482" s="251">
        <f t="shared" si="8623"/>
        <v>1213</v>
      </c>
      <c r="AV482" s="249">
        <f t="shared" ref="AP482:BE484" si="8624">SUMIF($A$9:$A$32,$AE482,R$474:R$497)</f>
        <v>1287</v>
      </c>
      <c r="AW482" s="250">
        <f t="shared" si="8624"/>
        <v>1823</v>
      </c>
      <c r="AX482" s="247">
        <f t="shared" si="8624"/>
        <v>1010</v>
      </c>
      <c r="AY482" s="251">
        <f t="shared" si="8624"/>
        <v>380</v>
      </c>
      <c r="AZ482" s="249">
        <f t="shared" si="8624"/>
        <v>2093</v>
      </c>
      <c r="BA482" s="250">
        <f t="shared" si="8624"/>
        <v>1491</v>
      </c>
      <c r="BB482" s="247">
        <f t="shared" si="8624"/>
        <v>2672</v>
      </c>
      <c r="BC482" s="251">
        <f t="shared" si="8624"/>
        <v>803</v>
      </c>
      <c r="BD482" s="20">
        <f t="shared" si="8624"/>
        <v>4310</v>
      </c>
      <c r="BE482" s="254">
        <f t="shared" si="8624"/>
        <v>4048</v>
      </c>
      <c r="BF482" s="255">
        <f>AF482+AH482+AJ482+AL482+AN482+AP482+AR482+AT482+AV482+AX482+AZ482+BB482+BD482</f>
        <v>24813</v>
      </c>
      <c r="BG482" s="256">
        <f>AG482+AI482+AK482+AM482+AO482+AQ482+AS482+AU482+AW482+AY482+BA482+BC482+BE482</f>
        <v>21784</v>
      </c>
      <c r="BI482" s="142" t="s">
        <v>27</v>
      </c>
      <c r="BJ482" s="125">
        <f>B482/B498</f>
        <v>6.1479173794817307E-2</v>
      </c>
      <c r="BK482" s="126">
        <f t="shared" ref="BK482" si="8625">C482/C498</f>
        <v>3.3829459203036052E-2</v>
      </c>
      <c r="BL482" s="127">
        <f t="shared" ref="BL482" si="8626">D482/D498</f>
        <v>5.7798964110555989E-2</v>
      </c>
      <c r="BM482" s="128">
        <f t="shared" ref="BM482" si="8627">E482/E498</f>
        <v>3.8863734368262182E-2</v>
      </c>
      <c r="BN482" s="125">
        <f t="shared" ref="BN482" si="8628">F482/F498</f>
        <v>5.3373517402294381E-2</v>
      </c>
      <c r="BO482" s="126">
        <f t="shared" ref="BO482" si="8629">G482/G498</f>
        <v>5.4748313440581217E-2</v>
      </c>
      <c r="BP482" s="127">
        <f t="shared" ref="BP482" si="8630">H482/H498</f>
        <v>6.0655412115193645E-2</v>
      </c>
      <c r="BQ482" s="128">
        <f t="shared" ref="BQ482" si="8631">I482/I498</f>
        <v>4.7569940240097308E-2</v>
      </c>
      <c r="BR482" s="125">
        <f t="shared" ref="BR482" si="8632">J482/J498</f>
        <v>5.0038610038610036E-2</v>
      </c>
      <c r="BS482" s="126">
        <f t="shared" ref="BS482" si="8633">K482/K498</f>
        <v>6.7997911772383193E-2</v>
      </c>
      <c r="BT482" s="127">
        <f t="shared" ref="BT482" si="8634">L482/L498</f>
        <v>4.1068301225919437E-2</v>
      </c>
      <c r="BU482" s="125">
        <f t="shared" ref="BU482" si="8635">M482/M498</f>
        <v>5.7570262919310972E-2</v>
      </c>
      <c r="BV482" s="129">
        <f t="shared" ref="BV482" si="8636">N482/N498</f>
        <v>5.1222621392977168E-2</v>
      </c>
      <c r="BW482" s="130">
        <f t="shared" ref="BW482" si="8637">O482/O498</f>
        <v>6.2103191105935845E-2</v>
      </c>
      <c r="BX482" s="125">
        <f t="shared" ref="BX482" si="8638">P482/P498</f>
        <v>5.2009883685891642E-2</v>
      </c>
      <c r="BY482" s="126">
        <f t="shared" ref="BY482" si="8639">Q482/Q498</f>
        <v>5.0639607579109361E-2</v>
      </c>
      <c r="BZ482" s="127">
        <f t="shared" ref="BZ482" si="8640">R482/R498</f>
        <v>5.9946714031971583E-2</v>
      </c>
      <c r="CA482" s="128">
        <f t="shared" ref="CA482" si="8641">S482/S498</f>
        <v>4.894771100021697E-2</v>
      </c>
      <c r="CB482" s="125">
        <f t="shared" ref="CB482" si="8642">T482/T498</f>
        <v>3.9445508847064124E-2</v>
      </c>
      <c r="CC482" s="126">
        <f t="shared" ref="CC482" si="8643">U482/U498</f>
        <v>6.0967651719958979E-2</v>
      </c>
      <c r="CD482" s="127">
        <f t="shared" ref="CD482" si="8644">V482/V498</f>
        <v>3.19879075087834E-2</v>
      </c>
      <c r="CE482" s="128">
        <f t="shared" ref="CE482" si="8645">W482/W498</f>
        <v>7.0144141572712995E-2</v>
      </c>
      <c r="CF482" s="125">
        <f t="shared" ref="CF482" si="8646">X482/X498</f>
        <v>3.8793637678165668E-2</v>
      </c>
      <c r="CG482" s="126">
        <f t="shared" ref="CG482" si="8647">Y482/Y498</f>
        <v>4.9685281907057718E-2</v>
      </c>
      <c r="CH482" s="127">
        <f t="shared" ref="CH482" si="8648">Z482/Z498</f>
        <v>4.9843568427639227E-2</v>
      </c>
      <c r="CI482" s="125">
        <f t="shared" ref="CI482" si="8649">AA482/AA498</f>
        <v>4.8717948717948718E-2</v>
      </c>
      <c r="CJ482" s="131">
        <f t="shared" ref="CJ482" si="8650">AB482/AB498</f>
        <v>5.1501418830206258E-2</v>
      </c>
      <c r="CK482" s="132">
        <f t="shared" ref="CK482" si="8651">AC482/AC498</f>
        <v>5.1771579651722618E-2</v>
      </c>
    </row>
    <row r="483" spans="1:89">
      <c r="A483" s="133" t="s">
        <v>28</v>
      </c>
      <c r="B483" s="202">
        <v>3531</v>
      </c>
      <c r="C483" s="186">
        <v>1330</v>
      </c>
      <c r="D483" s="187">
        <v>1341</v>
      </c>
      <c r="E483" s="188">
        <v>890</v>
      </c>
      <c r="F483" s="185">
        <v>636</v>
      </c>
      <c r="G483" s="189">
        <v>440</v>
      </c>
      <c r="H483" s="187">
        <v>1692</v>
      </c>
      <c r="I483" s="188">
        <v>2200</v>
      </c>
      <c r="J483" s="185">
        <v>328</v>
      </c>
      <c r="K483" s="186">
        <v>456</v>
      </c>
      <c r="L483" s="187">
        <v>526</v>
      </c>
      <c r="M483" s="185">
        <v>1641</v>
      </c>
      <c r="N483" s="190">
        <v>1450</v>
      </c>
      <c r="O483" s="203">
        <v>2031</v>
      </c>
      <c r="P483" s="185">
        <v>879</v>
      </c>
      <c r="Q483" s="186">
        <v>1000</v>
      </c>
      <c r="R483" s="187">
        <v>1264</v>
      </c>
      <c r="S483" s="188">
        <v>1266</v>
      </c>
      <c r="T483" s="194">
        <v>443</v>
      </c>
      <c r="U483" s="185">
        <v>511</v>
      </c>
      <c r="V483" s="187">
        <v>942</v>
      </c>
      <c r="W483" s="204">
        <v>1835</v>
      </c>
      <c r="X483" s="185">
        <v>1016</v>
      </c>
      <c r="Y483" s="189">
        <v>738</v>
      </c>
      <c r="Z483" s="187">
        <v>3028</v>
      </c>
      <c r="AA483" s="185">
        <v>2398</v>
      </c>
      <c r="AB483" s="168">
        <f t="shared" si="8514"/>
        <v>17076</v>
      </c>
      <c r="AC483" s="169">
        <f t="shared" si="8431"/>
        <v>16736</v>
      </c>
      <c r="AE483" s="258" t="str">
        <f>$AE$18</f>
        <v>18:00 - 18:59</v>
      </c>
      <c r="AF483" s="247">
        <f t="shared" si="8623"/>
        <v>2369</v>
      </c>
      <c r="AG483" s="259">
        <f t="shared" si="8623"/>
        <v>5122</v>
      </c>
      <c r="AH483" s="260">
        <f t="shared" si="8623"/>
        <v>1809</v>
      </c>
      <c r="AI483" s="261">
        <f t="shared" si="8623"/>
        <v>1898</v>
      </c>
      <c r="AJ483" s="262">
        <f t="shared" si="8623"/>
        <v>902</v>
      </c>
      <c r="AK483" s="263">
        <f t="shared" si="8623"/>
        <v>547</v>
      </c>
      <c r="AL483" s="260">
        <f t="shared" si="8623"/>
        <v>2152</v>
      </c>
      <c r="AM483" s="261">
        <f t="shared" si="8623"/>
        <v>4090</v>
      </c>
      <c r="AN483" s="262">
        <f t="shared" si="8623"/>
        <v>630</v>
      </c>
      <c r="AO483" s="263">
        <f t="shared" si="8623"/>
        <v>290</v>
      </c>
      <c r="AP483" s="260">
        <f t="shared" si="8624"/>
        <v>1598</v>
      </c>
      <c r="AQ483" s="262">
        <f t="shared" si="8624"/>
        <v>1079</v>
      </c>
      <c r="AR483" s="264">
        <f t="shared" si="8624"/>
        <v>2479</v>
      </c>
      <c r="AS483" s="265">
        <f t="shared" si="8624"/>
        <v>2279</v>
      </c>
      <c r="AT483" s="262">
        <f t="shared" si="8624"/>
        <v>1371</v>
      </c>
      <c r="AU483" s="263">
        <f t="shared" si="8624"/>
        <v>1747</v>
      </c>
      <c r="AV483" s="260">
        <f t="shared" si="8624"/>
        <v>1470</v>
      </c>
      <c r="AW483" s="261">
        <f t="shared" si="8624"/>
        <v>1964</v>
      </c>
      <c r="AX483" s="262">
        <f t="shared" si="8624"/>
        <v>970</v>
      </c>
      <c r="AY483" s="263">
        <f t="shared" si="8624"/>
        <v>369</v>
      </c>
      <c r="AZ483" s="260">
        <f t="shared" si="8624"/>
        <v>2033</v>
      </c>
      <c r="BA483" s="261">
        <f t="shared" si="8624"/>
        <v>1448</v>
      </c>
      <c r="BB483" s="262">
        <f t="shared" si="8624"/>
        <v>2749</v>
      </c>
      <c r="BC483" s="263">
        <f t="shared" si="8624"/>
        <v>797</v>
      </c>
      <c r="BD483" s="260">
        <f t="shared" si="8624"/>
        <v>3956</v>
      </c>
      <c r="BE483" s="262">
        <f t="shared" si="8624"/>
        <v>4380</v>
      </c>
      <c r="BF483" s="266">
        <f>SUM(AF483,AH483,AJ483,AL483,AN483,AP483,AR483,AT483,AV483,AX483,AZ483,BB483,BD483)</f>
        <v>24488</v>
      </c>
      <c r="BG483" s="16">
        <f>SUM(AG483,AI483,AK483,AM483,AO483,AQ483,AS483,AU483,AW483,AY483,BA483,BC483,BE483)</f>
        <v>26010</v>
      </c>
      <c r="BI483" s="133" t="s">
        <v>28</v>
      </c>
      <c r="BJ483" s="125">
        <f>B483/B498</f>
        <v>6.3586105058435829E-2</v>
      </c>
      <c r="BK483" s="126">
        <f t="shared" ref="BK483" si="8652">C483/C498</f>
        <v>3.9433111954459206E-2</v>
      </c>
      <c r="BL483" s="127">
        <f t="shared" ref="BL483" si="8653">D483/D498</f>
        <v>6.1465829399092453E-2</v>
      </c>
      <c r="BM483" s="128">
        <f t="shared" ref="BM483" si="8654">E483/E498</f>
        <v>4.7973264338076756E-2</v>
      </c>
      <c r="BN483" s="125">
        <f t="shared" ref="BN483" si="8655">F483/F498</f>
        <v>6.1831615788450318E-2</v>
      </c>
      <c r="BO483" s="126">
        <f t="shared" ref="BO483" si="8656">G483/G498</f>
        <v>5.7083549558899847E-2</v>
      </c>
      <c r="BP483" s="127">
        <f t="shared" ref="BP483" si="8657">H483/H498</f>
        <v>6.7209533267130084E-2</v>
      </c>
      <c r="BQ483" s="128">
        <f t="shared" ref="BQ483" si="8658">I483/I498</f>
        <v>5.8173356602675974E-2</v>
      </c>
      <c r="BR483" s="125">
        <f t="shared" ref="BR483" si="8659">J483/J498</f>
        <v>5.0656370656370658E-2</v>
      </c>
      <c r="BS483" s="126">
        <f t="shared" ref="BS483" si="8660">K483/K498</f>
        <v>5.951448707909162E-2</v>
      </c>
      <c r="BT483" s="127">
        <f t="shared" ref="BT483" si="8661">L483/L498</f>
        <v>4.6059544658493871E-2</v>
      </c>
      <c r="BU483" s="125">
        <f t="shared" ref="BU483" si="8662">M483/M498</f>
        <v>7.4388032638259299E-2</v>
      </c>
      <c r="BV483" s="129">
        <f t="shared" ref="BV483" si="8663">N483/N498</f>
        <v>5.6012670452350602E-2</v>
      </c>
      <c r="BW483" s="130">
        <f t="shared" ref="BW483" si="8664">O483/O498</f>
        <v>5.6308741578640936E-2</v>
      </c>
      <c r="BX483" s="125">
        <f t="shared" ref="BX483" si="8665">P483/P498</f>
        <v>5.2974145724100523E-2</v>
      </c>
      <c r="BY483" s="126">
        <f t="shared" ref="BY483" si="8666">Q483/Q498</f>
        <v>4.8090795421756274E-2</v>
      </c>
      <c r="BZ483" s="127">
        <f t="shared" ref="BZ483" si="8667">R483/R498</f>
        <v>6.2364318136964671E-2</v>
      </c>
      <c r="CA483" s="128">
        <f t="shared" ref="CA483" si="8668">S483/S498</f>
        <v>5.4935994792796705E-2</v>
      </c>
      <c r="CB483" s="125">
        <f t="shared" ref="CB483" si="8669">T483/T498</f>
        <v>4.9926744054998307E-2</v>
      </c>
      <c r="CC483" s="126">
        <f t="shared" ref="CC483" si="8670">U483/U498</f>
        <v>4.7636804325533702E-2</v>
      </c>
      <c r="CD483" s="127">
        <f t="shared" ref="CD483" si="8671">V483/V498</f>
        <v>3.8483536236620638E-2</v>
      </c>
      <c r="CE483" s="128">
        <f t="shared" ref="CE483" si="8672">W483/W498</f>
        <v>6.5470244041672607E-2</v>
      </c>
      <c r="CF483" s="125">
        <f t="shared" ref="CF483" si="8673">X483/X498</f>
        <v>4.1974798595331542E-2</v>
      </c>
      <c r="CG483" s="126">
        <f t="shared" ref="CG483" si="8674">Y483/Y498</f>
        <v>4.9417436721574927E-2</v>
      </c>
      <c r="CH483" s="127">
        <f t="shared" ref="CH483" si="8675">Z483/Z498</f>
        <v>5.4134262983820507E-2</v>
      </c>
      <c r="CI483" s="125">
        <f t="shared" ref="CI483" si="8676">AA483/AA498</f>
        <v>5.3006189213085766E-2</v>
      </c>
      <c r="CJ483" s="131">
        <f t="shared" ref="CJ483" si="8677">AB483/AB498</f>
        <v>5.5632478994471289E-2</v>
      </c>
      <c r="CK483" s="132">
        <f t="shared" ref="CK483" si="8678">AC483/AC498</f>
        <v>5.4627650025296626E-2</v>
      </c>
    </row>
    <row r="484" spans="1:89" ht="14.1" thickBot="1">
      <c r="A484" s="142" t="s">
        <v>29</v>
      </c>
      <c r="B484" s="199">
        <v>2927</v>
      </c>
      <c r="C484" s="193">
        <v>1321</v>
      </c>
      <c r="D484" s="194">
        <v>1092</v>
      </c>
      <c r="E484" s="195">
        <v>830</v>
      </c>
      <c r="F484" s="192">
        <v>563</v>
      </c>
      <c r="G484" s="196">
        <v>562</v>
      </c>
      <c r="H484" s="194">
        <v>1676</v>
      </c>
      <c r="I484" s="195">
        <v>1914</v>
      </c>
      <c r="J484" s="192">
        <v>340</v>
      </c>
      <c r="K484" s="193">
        <v>435</v>
      </c>
      <c r="L484" s="194">
        <v>503</v>
      </c>
      <c r="M484" s="192">
        <v>1366</v>
      </c>
      <c r="N484" s="197">
        <v>1372</v>
      </c>
      <c r="O484" s="200">
        <v>2145</v>
      </c>
      <c r="P484" s="192">
        <v>844</v>
      </c>
      <c r="Q484" s="193">
        <v>986</v>
      </c>
      <c r="R484" s="194">
        <v>1086</v>
      </c>
      <c r="S484" s="195">
        <v>1201</v>
      </c>
      <c r="T484" s="192">
        <v>422</v>
      </c>
      <c r="U484" s="196">
        <v>537</v>
      </c>
      <c r="V484" s="194">
        <v>1051</v>
      </c>
      <c r="W484" s="201">
        <v>1731</v>
      </c>
      <c r="X484" s="192">
        <v>1027</v>
      </c>
      <c r="Y484" s="196">
        <v>801</v>
      </c>
      <c r="Z484" s="194">
        <v>2934</v>
      </c>
      <c r="AA484" s="192">
        <v>2410</v>
      </c>
      <c r="AB484" s="168">
        <f t="shared" si="8514"/>
        <v>15837</v>
      </c>
      <c r="AC484" s="169">
        <f t="shared" si="8431"/>
        <v>16239</v>
      </c>
      <c r="AE484" s="246" t="str">
        <f>$AE$19</f>
        <v>-</v>
      </c>
      <c r="AF484" s="247">
        <f t="shared" si="8623"/>
        <v>0</v>
      </c>
      <c r="AG484" s="267">
        <f t="shared" si="8623"/>
        <v>0</v>
      </c>
      <c r="AH484" s="268">
        <f t="shared" si="8623"/>
        <v>0</v>
      </c>
      <c r="AI484" s="269">
        <f t="shared" si="8623"/>
        <v>0</v>
      </c>
      <c r="AJ484" s="270">
        <f t="shared" si="8623"/>
        <v>0</v>
      </c>
      <c r="AK484" s="271">
        <f t="shared" si="8623"/>
        <v>0</v>
      </c>
      <c r="AL484" s="268">
        <f t="shared" si="8623"/>
        <v>0</v>
      </c>
      <c r="AM484" s="269">
        <f t="shared" si="8623"/>
        <v>0</v>
      </c>
      <c r="AN484" s="270">
        <f t="shared" si="8623"/>
        <v>0</v>
      </c>
      <c r="AO484" s="271">
        <f t="shared" si="8623"/>
        <v>0</v>
      </c>
      <c r="AP484" s="268">
        <f t="shared" si="8624"/>
        <v>0</v>
      </c>
      <c r="AQ484" s="270">
        <f t="shared" si="8624"/>
        <v>0</v>
      </c>
      <c r="AR484" s="272">
        <f t="shared" si="8624"/>
        <v>0</v>
      </c>
      <c r="AS484" s="273">
        <f t="shared" si="8624"/>
        <v>0</v>
      </c>
      <c r="AT484" s="270">
        <f t="shared" si="8624"/>
        <v>0</v>
      </c>
      <c r="AU484" s="271">
        <f t="shared" si="8624"/>
        <v>0</v>
      </c>
      <c r="AV484" s="268">
        <f t="shared" si="8624"/>
        <v>0</v>
      </c>
      <c r="AW484" s="269">
        <f t="shared" si="8624"/>
        <v>0</v>
      </c>
      <c r="AX484" s="270">
        <f t="shared" si="8624"/>
        <v>0</v>
      </c>
      <c r="AY484" s="271">
        <f t="shared" si="8624"/>
        <v>0</v>
      </c>
      <c r="AZ484" s="268">
        <f t="shared" si="8624"/>
        <v>0</v>
      </c>
      <c r="BA484" s="269">
        <f t="shared" si="8624"/>
        <v>0</v>
      </c>
      <c r="BB484" s="270">
        <f t="shared" si="8624"/>
        <v>0</v>
      </c>
      <c r="BC484" s="271">
        <f t="shared" si="8624"/>
        <v>0</v>
      </c>
      <c r="BD484" s="268">
        <f t="shared" si="8624"/>
        <v>0</v>
      </c>
      <c r="BE484" s="270">
        <f t="shared" si="8624"/>
        <v>0</v>
      </c>
      <c r="BF484" s="266">
        <f>SUM(AF484,AH484,AJ484,AL484,AN484,AP484,AR484,AT484,AV484,AX484,AZ484,BB484,BD484)</f>
        <v>0</v>
      </c>
      <c r="BG484" s="16">
        <f>SUM(AG484,AI484,AK484,AM484,AO484,AQ484,AS484,AU484,AW484,AY484,BA484,BC484,BE484)</f>
        <v>0</v>
      </c>
      <c r="BI484" s="142" t="s">
        <v>29</v>
      </c>
      <c r="BJ484" s="125">
        <f>B484/B498</f>
        <v>5.2709297509499202E-2</v>
      </c>
      <c r="BK484" s="126">
        <f t="shared" ref="BK484" si="8679">C484/C498</f>
        <v>3.916627134724858E-2</v>
      </c>
      <c r="BL484" s="127">
        <f t="shared" ref="BL484" si="8680">D484/D498</f>
        <v>5.0052711188522711E-2</v>
      </c>
      <c r="BM484" s="128">
        <f t="shared" ref="BM484" si="8681">E484/E498</f>
        <v>4.473911168607158E-2</v>
      </c>
      <c r="BN484" s="125">
        <f t="shared" ref="BN484" si="8682">F484/F498</f>
        <v>5.4734590705813727E-2</v>
      </c>
      <c r="BO484" s="126">
        <f t="shared" ref="BO484" si="8683">G484/G498</f>
        <v>7.2911261027503893E-2</v>
      </c>
      <c r="BP484" s="127">
        <f t="shared" ref="BP484" si="8684">H484/H498</f>
        <v>6.6573982125124137E-2</v>
      </c>
      <c r="BQ484" s="128">
        <f t="shared" ref="BQ484" si="8685">I484/I498</f>
        <v>5.06108202443281E-2</v>
      </c>
      <c r="BR484" s="125">
        <f t="shared" ref="BR484" si="8686">J484/J498</f>
        <v>5.2509652509652512E-2</v>
      </c>
      <c r="BS484" s="126">
        <f t="shared" ref="BS484" si="8687">K484/K498</f>
        <v>5.6773688332028192E-2</v>
      </c>
      <c r="BT484" s="127">
        <f t="shared" ref="BT484" si="8688">L484/L498</f>
        <v>4.4045534150612957E-2</v>
      </c>
      <c r="BU484" s="125">
        <f t="shared" ref="BU484" si="8689">M484/M498</f>
        <v>6.1922030825022664E-2</v>
      </c>
      <c r="BV484" s="129">
        <f t="shared" ref="BV484" si="8690">N484/N498</f>
        <v>5.2999575076293118E-2</v>
      </c>
      <c r="BW484" s="130">
        <f t="shared" ref="BW484" si="8691">O484/O498</f>
        <v>5.9469350411710885E-2</v>
      </c>
      <c r="BX484" s="125">
        <f t="shared" ref="BX484" si="8692">P484/P498</f>
        <v>5.086482251551859E-2</v>
      </c>
      <c r="BY484" s="126">
        <f t="shared" ref="BY484" si="8693">Q484/Q498</f>
        <v>4.7417524285851685E-2</v>
      </c>
      <c r="BZ484" s="127">
        <f t="shared" ref="BZ484" si="8694">R484/R498</f>
        <v>5.3582001184132623E-2</v>
      </c>
      <c r="CA484" s="128">
        <f t="shared" ref="CA484" si="8695">S484/S498</f>
        <v>5.2115426339770017E-2</v>
      </c>
      <c r="CB484" s="125">
        <f t="shared" ref="CB484" si="8696">T484/T498</f>
        <v>4.7560013524174459E-2</v>
      </c>
      <c r="CC484" s="126">
        <f t="shared" ref="CC484" si="8697">U484/U498</f>
        <v>5.0060594760883752E-2</v>
      </c>
      <c r="CD484" s="127">
        <f t="shared" ref="CD484" si="8698">V484/V498</f>
        <v>4.2936514421112834E-2</v>
      </c>
      <c r="CE484" s="128">
        <f t="shared" ref="CE484" si="8699">W484/W498</f>
        <v>6.1759668902526044E-2</v>
      </c>
      <c r="CF484" s="125">
        <f t="shared" ref="CF484" si="8700">X484/X498</f>
        <v>4.242925015492667E-2</v>
      </c>
      <c r="CG484" s="126">
        <f t="shared" ref="CG484" si="8701">Y484/Y498</f>
        <v>5.3635998392928888E-2</v>
      </c>
      <c r="CH484" s="127">
        <f t="shared" ref="CH484" si="8702">Z484/Z498</f>
        <v>5.2453740949316173E-2</v>
      </c>
      <c r="CI484" s="125">
        <f t="shared" ref="CI484" si="8703">AA484/AA498</f>
        <v>5.3271441202475685E-2</v>
      </c>
      <c r="CJ484" s="131">
        <f t="shared" ref="CJ484" si="8704">AB484/AB498</f>
        <v>5.1595898912827461E-2</v>
      </c>
      <c r="CK484" s="132">
        <f t="shared" ref="CK484" si="8705">AC484/AC498</f>
        <v>5.3005402053106589E-2</v>
      </c>
    </row>
    <row r="485" spans="1:89" ht="15" thickTop="1" thickBot="1">
      <c r="A485" s="133" t="s">
        <v>30</v>
      </c>
      <c r="B485" s="202">
        <v>2272</v>
      </c>
      <c r="C485" s="186">
        <v>1460</v>
      </c>
      <c r="D485" s="187">
        <v>1185</v>
      </c>
      <c r="E485" s="188">
        <v>894</v>
      </c>
      <c r="F485" s="185">
        <v>610</v>
      </c>
      <c r="G485" s="189">
        <v>457</v>
      </c>
      <c r="H485" s="187">
        <v>1786</v>
      </c>
      <c r="I485" s="188">
        <v>2074</v>
      </c>
      <c r="J485" s="185">
        <v>369</v>
      </c>
      <c r="K485" s="186">
        <v>419</v>
      </c>
      <c r="L485" s="187">
        <v>620</v>
      </c>
      <c r="M485" s="185">
        <v>1249</v>
      </c>
      <c r="N485" s="190">
        <v>1431</v>
      </c>
      <c r="O485" s="203">
        <v>1862</v>
      </c>
      <c r="P485" s="185">
        <v>891</v>
      </c>
      <c r="Q485" s="186">
        <v>1074</v>
      </c>
      <c r="R485" s="187">
        <v>1125</v>
      </c>
      <c r="S485" s="188">
        <v>1263</v>
      </c>
      <c r="T485" s="185">
        <v>527</v>
      </c>
      <c r="U485" s="189">
        <v>544</v>
      </c>
      <c r="V485" s="187">
        <v>1313</v>
      </c>
      <c r="W485" s="204">
        <v>1743</v>
      </c>
      <c r="X485" s="185">
        <v>1184</v>
      </c>
      <c r="Y485" s="189">
        <v>623</v>
      </c>
      <c r="Z485" s="187">
        <v>3085</v>
      </c>
      <c r="AA485" s="185">
        <v>2634</v>
      </c>
      <c r="AB485" s="168">
        <f t="shared" si="8514"/>
        <v>16398</v>
      </c>
      <c r="AC485" s="169">
        <f t="shared" si="8431"/>
        <v>16296</v>
      </c>
      <c r="AE485" s="295" t="s">
        <v>42</v>
      </c>
      <c r="AF485" s="12">
        <f t="shared" ref="AF485:BG485" si="8706">SUM(AF482:AF484)</f>
        <v>4745</v>
      </c>
      <c r="AG485" s="1">
        <f t="shared" si="8706"/>
        <v>8795</v>
      </c>
      <c r="AH485" s="12">
        <f t="shared" si="8706"/>
        <v>3575</v>
      </c>
      <c r="AI485" s="1">
        <f t="shared" si="8706"/>
        <v>3293</v>
      </c>
      <c r="AJ485" s="12">
        <f t="shared" si="8706"/>
        <v>2035</v>
      </c>
      <c r="AK485" s="1">
        <f t="shared" si="8706"/>
        <v>999</v>
      </c>
      <c r="AL485" s="12">
        <f t="shared" si="8706"/>
        <v>4386</v>
      </c>
      <c r="AM485" s="1">
        <f t="shared" si="8706"/>
        <v>7350</v>
      </c>
      <c r="AN485" s="12">
        <f t="shared" si="8706"/>
        <v>1558</v>
      </c>
      <c r="AO485" s="1">
        <f t="shared" si="8706"/>
        <v>525</v>
      </c>
      <c r="AP485" s="12">
        <f t="shared" si="8706"/>
        <v>3078</v>
      </c>
      <c r="AQ485" s="1">
        <f t="shared" si="8706"/>
        <v>2019</v>
      </c>
      <c r="AR485" s="12">
        <f t="shared" si="8706"/>
        <v>4743</v>
      </c>
      <c r="AS485" s="1">
        <f t="shared" si="8706"/>
        <v>4350</v>
      </c>
      <c r="AT485" s="12">
        <f t="shared" si="8706"/>
        <v>2631</v>
      </c>
      <c r="AU485" s="1">
        <f t="shared" si="8706"/>
        <v>2960</v>
      </c>
      <c r="AV485" s="12">
        <f t="shared" si="8706"/>
        <v>2757</v>
      </c>
      <c r="AW485" s="1">
        <f t="shared" si="8706"/>
        <v>3787</v>
      </c>
      <c r="AX485" s="12">
        <f t="shared" si="8706"/>
        <v>1980</v>
      </c>
      <c r="AY485" s="1">
        <f t="shared" si="8706"/>
        <v>749</v>
      </c>
      <c r="AZ485" s="12">
        <f t="shared" si="8706"/>
        <v>4126</v>
      </c>
      <c r="BA485" s="1">
        <f t="shared" si="8706"/>
        <v>2939</v>
      </c>
      <c r="BB485" s="12">
        <f t="shared" si="8706"/>
        <v>5421</v>
      </c>
      <c r="BC485" s="1">
        <f t="shared" si="8706"/>
        <v>1600</v>
      </c>
      <c r="BD485" s="12">
        <f t="shared" si="8706"/>
        <v>8266</v>
      </c>
      <c r="BE485" s="1">
        <f t="shared" si="8706"/>
        <v>8428</v>
      </c>
      <c r="BF485" s="51">
        <f t="shared" si="8706"/>
        <v>49301</v>
      </c>
      <c r="BG485" s="47">
        <f t="shared" si="8706"/>
        <v>47794</v>
      </c>
      <c r="BI485" s="133" t="s">
        <v>30</v>
      </c>
      <c r="BJ485" s="125">
        <f>B485/B498</f>
        <v>4.0914084025139109E-2</v>
      </c>
      <c r="BK485" s="126">
        <f t="shared" ref="BK485" si="8707">C485/C498</f>
        <v>4.3287476280834916E-2</v>
      </c>
      <c r="BL485" s="127">
        <f t="shared" ref="BL485" si="8708">D485/D498</f>
        <v>5.4315442086446349E-2</v>
      </c>
      <c r="BM485" s="128">
        <f t="shared" ref="BM485" si="8709">E485/E498</f>
        <v>4.8188874514877099E-2</v>
      </c>
      <c r="BN485" s="125">
        <f t="shared" ref="BN485" si="8710">F485/F498</f>
        <v>5.9303908224771537E-2</v>
      </c>
      <c r="BO485" s="126">
        <f t="shared" ref="BO485" si="8711">G485/G498</f>
        <v>5.9289050337311883E-2</v>
      </c>
      <c r="BP485" s="127">
        <f t="shared" ref="BP485" si="8712">H485/H498</f>
        <v>7.0943396226415101E-2</v>
      </c>
      <c r="BQ485" s="128">
        <f t="shared" ref="BQ485" si="8713">I485/I498</f>
        <v>5.4841609815431805E-2</v>
      </c>
      <c r="BR485" s="125">
        <f t="shared" ref="BR485" si="8714">J485/J498</f>
        <v>5.6988416988416987E-2</v>
      </c>
      <c r="BS485" s="126">
        <f t="shared" ref="BS485" si="8715">K485/K498</f>
        <v>5.4685460715217959E-2</v>
      </c>
      <c r="BT485" s="127">
        <f t="shared" ref="BT485" si="8716">L485/L498</f>
        <v>5.4290718038528897E-2</v>
      </c>
      <c r="BU485" s="125">
        <f t="shared" ref="BU485" si="8717">M485/M498</f>
        <v>5.6618313689936535E-2</v>
      </c>
      <c r="BV485" s="129">
        <f t="shared" ref="BV485" si="8718">N485/N498</f>
        <v>5.5278711322285318E-2</v>
      </c>
      <c r="BW485" s="130">
        <f t="shared" ref="BW485" si="8719">O485/O498</f>
        <v>5.1623277606809174E-2</v>
      </c>
      <c r="BX485" s="125">
        <f t="shared" ref="BX485" si="8720">P485/P498</f>
        <v>5.3697342252757185E-2</v>
      </c>
      <c r="BY485" s="126">
        <f t="shared" ref="BY485" si="8721">Q485/Q498</f>
        <v>5.1649514282966241E-2</v>
      </c>
      <c r="BZ485" s="127">
        <f t="shared" ref="BZ485" si="8722">R485/R498</f>
        <v>5.5506216696269983E-2</v>
      </c>
      <c r="CA485" s="128">
        <f t="shared" ref="CA485" si="8723">S485/S498</f>
        <v>5.4805814710349315E-2</v>
      </c>
      <c r="CB485" s="125">
        <f t="shared" ref="CB485" si="8724">T485/T498</f>
        <v>5.9393666178293697E-2</v>
      </c>
      <c r="CC485" s="126">
        <f t="shared" ref="CC485" si="8725">U485/U498</f>
        <v>5.0713153724247229E-2</v>
      </c>
      <c r="CD485" s="127">
        <f t="shared" ref="CD485" si="8726">V485/V498</f>
        <v>5.3640003268240873E-2</v>
      </c>
      <c r="CE485" s="128">
        <f t="shared" ref="CE485" si="8727">W485/W498</f>
        <v>6.2187812187812185E-2</v>
      </c>
      <c r="CF485" s="125">
        <f t="shared" ref="CF485" si="8728">X485/X498</f>
        <v>4.8915513323693455E-2</v>
      </c>
      <c r="CG485" s="126">
        <f t="shared" ref="CG485" si="8729">Y485/Y498</f>
        <v>4.171688763894469E-2</v>
      </c>
      <c r="CH485" s="127">
        <f t="shared" ref="CH485" si="8730">Z485/Z498</f>
        <v>5.5153302940913564E-2</v>
      </c>
      <c r="CI485" s="125">
        <f t="shared" ref="CI485" si="8731">AA485/AA498</f>
        <v>5.8222811671087532E-2</v>
      </c>
      <c r="CJ485" s="131">
        <f t="shared" ref="CJ485" si="8732">AB485/AB498</f>
        <v>5.3423599821465224E-2</v>
      </c>
      <c r="CK485" s="132">
        <f t="shared" ref="CK485" si="8733">AC485/AC498</f>
        <v>5.3191454637442265E-2</v>
      </c>
    </row>
    <row r="486" spans="1:89" ht="14.1" thickTop="1">
      <c r="A486" s="142" t="s">
        <v>31</v>
      </c>
      <c r="B486" s="199">
        <v>1909</v>
      </c>
      <c r="C486" s="193">
        <v>1995</v>
      </c>
      <c r="D486" s="194">
        <v>1134</v>
      </c>
      <c r="E486" s="195">
        <v>905</v>
      </c>
      <c r="F486" s="192">
        <v>600</v>
      </c>
      <c r="G486" s="196">
        <v>405</v>
      </c>
      <c r="H486" s="194">
        <v>1712</v>
      </c>
      <c r="I486" s="195">
        <v>2340</v>
      </c>
      <c r="J486" s="192">
        <v>421</v>
      </c>
      <c r="K486" s="193">
        <v>301</v>
      </c>
      <c r="L486" s="194">
        <v>840</v>
      </c>
      <c r="M486" s="192">
        <v>989</v>
      </c>
      <c r="N486" s="197">
        <v>1695</v>
      </c>
      <c r="O486" s="200">
        <v>1762</v>
      </c>
      <c r="P486" s="192">
        <v>986</v>
      </c>
      <c r="Q486" s="193">
        <v>1106</v>
      </c>
      <c r="R486" s="194">
        <v>1103</v>
      </c>
      <c r="S486" s="195">
        <v>1396</v>
      </c>
      <c r="T486" s="192">
        <v>665</v>
      </c>
      <c r="U486" s="196">
        <v>377</v>
      </c>
      <c r="V486" s="194">
        <v>1855</v>
      </c>
      <c r="W486" s="201">
        <v>1277</v>
      </c>
      <c r="X486" s="192">
        <v>1468</v>
      </c>
      <c r="Y486" s="196">
        <v>667</v>
      </c>
      <c r="Z486" s="194">
        <v>3189</v>
      </c>
      <c r="AA486" s="192">
        <v>2903</v>
      </c>
      <c r="AB486" s="168">
        <f t="shared" si="8514"/>
        <v>17577</v>
      </c>
      <c r="AC486" s="169">
        <f t="shared" si="8431"/>
        <v>16423</v>
      </c>
      <c r="BI486" s="142" t="s">
        <v>31</v>
      </c>
      <c r="BJ486" s="125">
        <f>B486/B498</f>
        <v>3.437719472006627E-2</v>
      </c>
      <c r="BK486" s="126">
        <f t="shared" ref="BK486" si="8734">C486/C498</f>
        <v>5.9149667931688805E-2</v>
      </c>
      <c r="BL486" s="127">
        <f t="shared" ref="BL486" si="8735">D486/D498</f>
        <v>5.1977815465004351E-2</v>
      </c>
      <c r="BM486" s="128">
        <f t="shared" ref="BM486" si="8736">E486/E498</f>
        <v>4.8781802501078053E-2</v>
      </c>
      <c r="BN486" s="125">
        <f t="shared" ref="BN486" si="8737">F486/F498</f>
        <v>5.8331713007971998E-2</v>
      </c>
      <c r="BO486" s="126">
        <f t="shared" ref="BO486" si="8738">G486/G498</f>
        <v>5.2542812662169175E-2</v>
      </c>
      <c r="BP486" s="127">
        <f t="shared" ref="BP486" si="8739">H486/H498</f>
        <v>6.8003972194637538E-2</v>
      </c>
      <c r="BQ486" s="128">
        <f t="shared" ref="BQ486" si="8740">I486/I498</f>
        <v>6.1875297477391719E-2</v>
      </c>
      <c r="BR486" s="125">
        <f t="shared" ref="BR486" si="8741">J486/J498</f>
        <v>6.5019305019305015E-2</v>
      </c>
      <c r="BS486" s="126">
        <f t="shared" ref="BS486" si="8742">K486/K498</f>
        <v>3.9284782041242493E-2</v>
      </c>
      <c r="BT486" s="127">
        <f t="shared" ref="BT486" si="8743">L486/L498</f>
        <v>7.3555166374781086E-2</v>
      </c>
      <c r="BU486" s="125">
        <f t="shared" ref="BU486" si="8744">M486/M498</f>
        <v>4.4832275611967363E-2</v>
      </c>
      <c r="BV486" s="129">
        <f t="shared" ref="BV486" si="8745">N486/N498</f>
        <v>6.547688028740295E-2</v>
      </c>
      <c r="BW486" s="130">
        <f t="shared" ref="BW486" si="8746">O486/O498</f>
        <v>4.8850813718151323E-2</v>
      </c>
      <c r="BX486" s="125">
        <f t="shared" ref="BX486" si="8747">P486/P498</f>
        <v>5.942264810462243E-2</v>
      </c>
      <c r="BY486" s="126">
        <f t="shared" ref="BY486" si="8748">Q486/Q498</f>
        <v>5.318841973646244E-2</v>
      </c>
      <c r="BZ486" s="127">
        <f t="shared" ref="BZ486" si="8749">R486/R498</f>
        <v>5.442076179198737E-2</v>
      </c>
      <c r="CA486" s="128">
        <f t="shared" ref="CA486" si="8750">S486/S498</f>
        <v>6.0577131698850074E-2</v>
      </c>
      <c r="CB486" s="125">
        <f t="shared" ref="CB486" si="8751">T486/T498</f>
        <v>7.4946466809421838E-2</v>
      </c>
      <c r="CC486" s="126">
        <f t="shared" ref="CC486" si="8752">U486/U498</f>
        <v>3.5144961312575745E-2</v>
      </c>
      <c r="CD486" s="127">
        <f t="shared" ref="CD486" si="8753">V486/V498</f>
        <v>7.578233515810115E-2</v>
      </c>
      <c r="CE486" s="128">
        <f t="shared" ref="CE486" si="8754">W486/W498</f>
        <v>4.5561581275866993E-2</v>
      </c>
      <c r="CF486" s="125">
        <f t="shared" ref="CF486" si="8755">X486/X498</f>
        <v>6.0648626316876682E-2</v>
      </c>
      <c r="CG486" s="126">
        <f t="shared" ref="CG486" si="8756">Y486/Y498</f>
        <v>4.466318467925539E-2</v>
      </c>
      <c r="CH486" s="127">
        <f t="shared" ref="CH486" si="8757">Z486/Z498</f>
        <v>5.701260391525878E-2</v>
      </c>
      <c r="CI486" s="125">
        <f t="shared" ref="CI486" si="8758">AA486/AA498</f>
        <v>6.4168877099911578E-2</v>
      </c>
      <c r="CJ486" s="131">
        <f t="shared" ref="CJ486" si="8759">AB486/AB498</f>
        <v>5.7264703870099659E-2</v>
      </c>
      <c r="CK486" s="132">
        <f t="shared" ref="CK486" si="8760">AC486/AC498</f>
        <v>5.3605992851663863E-2</v>
      </c>
    </row>
    <row r="487" spans="1:89">
      <c r="A487" s="133" t="s">
        <v>32</v>
      </c>
      <c r="B487" s="202">
        <v>2001</v>
      </c>
      <c r="C487" s="186">
        <v>2675</v>
      </c>
      <c r="D487" s="187">
        <v>1354</v>
      </c>
      <c r="E487" s="188">
        <v>1289</v>
      </c>
      <c r="F487" s="185">
        <v>844</v>
      </c>
      <c r="G487" s="189">
        <v>460</v>
      </c>
      <c r="H487" s="187">
        <v>1849</v>
      </c>
      <c r="I487" s="188">
        <v>2773</v>
      </c>
      <c r="J487" s="185">
        <v>589</v>
      </c>
      <c r="K487" s="186">
        <v>324</v>
      </c>
      <c r="L487" s="187">
        <v>1037</v>
      </c>
      <c r="M487" s="185">
        <v>1035</v>
      </c>
      <c r="N487" s="190">
        <v>1927</v>
      </c>
      <c r="O487" s="203">
        <v>1954</v>
      </c>
      <c r="P487" s="185">
        <v>1059</v>
      </c>
      <c r="Q487" s="186">
        <v>995</v>
      </c>
      <c r="R487" s="187">
        <v>1261</v>
      </c>
      <c r="S487" s="188">
        <v>1673</v>
      </c>
      <c r="T487" s="185">
        <v>847</v>
      </c>
      <c r="U487" s="189">
        <v>334</v>
      </c>
      <c r="V487" s="187">
        <v>2232</v>
      </c>
      <c r="W487" s="204">
        <v>1136</v>
      </c>
      <c r="X487" s="185">
        <v>1981</v>
      </c>
      <c r="Y487" s="189">
        <v>481</v>
      </c>
      <c r="Z487" s="187">
        <v>3830</v>
      </c>
      <c r="AA487" s="185">
        <v>2950</v>
      </c>
      <c r="AB487" s="168">
        <f t="shared" si="8514"/>
        <v>20811</v>
      </c>
      <c r="AC487" s="169">
        <f t="shared" si="8431"/>
        <v>18079</v>
      </c>
      <c r="BI487" s="133" t="s">
        <v>32</v>
      </c>
      <c r="BJ487" s="125">
        <f>B487/B498</f>
        <v>3.6033926995732116E-2</v>
      </c>
      <c r="BK487" s="126">
        <f t="shared" ref="BK487" si="8761">C487/C498</f>
        <v>7.9310958254269454E-2</v>
      </c>
      <c r="BL487" s="127">
        <f t="shared" ref="BL487" si="8762">D487/D498</f>
        <v>6.2061695008479627E-2</v>
      </c>
      <c r="BM487" s="128">
        <f t="shared" ref="BM487" si="8763">E487/E498</f>
        <v>6.9480379473911169E-2</v>
      </c>
      <c r="BN487" s="125">
        <f t="shared" ref="BN487" si="8764">F487/F498</f>
        <v>8.2053276297880617E-2</v>
      </c>
      <c r="BO487" s="126">
        <f t="shared" ref="BO487" si="8765">G487/G498</f>
        <v>5.9678256357031653E-2</v>
      </c>
      <c r="BP487" s="127">
        <f t="shared" ref="BP487" si="8766">H487/H498</f>
        <v>7.3445878848063556E-2</v>
      </c>
      <c r="BQ487" s="128">
        <f t="shared" ref="BQ487" si="8767">I487/I498</f>
        <v>7.3324871754191126E-2</v>
      </c>
      <c r="BR487" s="125">
        <f t="shared" ref="BR487" si="8768">J487/J498</f>
        <v>9.096525096525096E-2</v>
      </c>
      <c r="BS487" s="126">
        <f t="shared" ref="BS487" si="8769">K487/K498</f>
        <v>4.2286609240407204E-2</v>
      </c>
      <c r="BT487" s="127">
        <f t="shared" ref="BT487" si="8770">L487/L498</f>
        <v>9.0805604203152368E-2</v>
      </c>
      <c r="BU487" s="125">
        <f t="shared" ref="BU487" si="8771">M487/M498</f>
        <v>4.6917497733454216E-2</v>
      </c>
      <c r="BV487" s="129">
        <f t="shared" ref="BV487" si="8772">N487/N498</f>
        <v>7.4438907559779041E-2</v>
      </c>
      <c r="BW487" s="130">
        <f t="shared" ref="BW487" si="8773">O487/O498</f>
        <v>5.4173944384374395E-2</v>
      </c>
      <c r="BX487" s="125">
        <f t="shared" ref="BX487" si="8774">P487/P498</f>
        <v>6.382209365395046E-2</v>
      </c>
      <c r="BY487" s="126">
        <f t="shared" ref="BY487" si="8775">Q487/Q498</f>
        <v>4.7850341444647497E-2</v>
      </c>
      <c r="BZ487" s="127">
        <f t="shared" ref="BZ487" si="8776">R487/R498</f>
        <v>6.2216301559107956E-2</v>
      </c>
      <c r="CA487" s="128">
        <f t="shared" ref="CA487" si="8777">S487/S498</f>
        <v>7.2597092644825348E-2</v>
      </c>
      <c r="CB487" s="125">
        <f t="shared" ref="CB487" si="8778">T487/T498</f>
        <v>9.5458131409895189E-2</v>
      </c>
      <c r="CC487" s="126">
        <f t="shared" ref="CC487" si="8779">U487/U498</f>
        <v>3.1136384823342966E-2</v>
      </c>
      <c r="CD487" s="127">
        <f t="shared" ref="CD487" si="8780">V487/V498</f>
        <v>9.1183920254922793E-2</v>
      </c>
      <c r="CE487" s="128">
        <f t="shared" ref="CE487" si="8781">W487/W498</f>
        <v>4.0530897673754819E-2</v>
      </c>
      <c r="CF487" s="125">
        <f t="shared" ref="CF487" si="8782">X487/X498</f>
        <v>8.1842594505267513E-2</v>
      </c>
      <c r="CG487" s="126">
        <f t="shared" ref="CG487" si="8783">Y487/Y498</f>
        <v>3.2208383554305609E-2</v>
      </c>
      <c r="CH487" s="127">
        <f t="shared" ref="CH487" si="8784">Z487/Z498</f>
        <v>6.847233395905962E-2</v>
      </c>
      <c r="CI487" s="125">
        <f t="shared" ref="CI487" si="8785">AA487/AA498</f>
        <v>6.5207780725022105E-2</v>
      </c>
      <c r="CJ487" s="131">
        <f t="shared" ref="CJ487" si="8786">AB487/AB498</f>
        <v>6.7800862049305577E-2</v>
      </c>
      <c r="CK487" s="132">
        <f t="shared" ref="CK487" si="8787">AC487/AC498</f>
        <v>5.9011310038679356E-2</v>
      </c>
    </row>
    <row r="488" spans="1:89">
      <c r="A488" s="142" t="s">
        <v>33</v>
      </c>
      <c r="B488" s="199">
        <v>2376</v>
      </c>
      <c r="C488" s="193">
        <v>3673</v>
      </c>
      <c r="D488" s="194">
        <v>1766</v>
      </c>
      <c r="E488" s="195">
        <v>1395</v>
      </c>
      <c r="F488" s="192">
        <v>1133</v>
      </c>
      <c r="G488" s="196">
        <v>452</v>
      </c>
      <c r="H488" s="194">
        <v>2234</v>
      </c>
      <c r="I488" s="195">
        <v>3260</v>
      </c>
      <c r="J488" s="192">
        <v>928</v>
      </c>
      <c r="K488" s="193">
        <v>235</v>
      </c>
      <c r="L488" s="194">
        <v>1480</v>
      </c>
      <c r="M488" s="192">
        <v>940</v>
      </c>
      <c r="N488" s="197">
        <v>2264</v>
      </c>
      <c r="O488" s="200">
        <v>2071</v>
      </c>
      <c r="P488" s="192">
        <v>1260</v>
      </c>
      <c r="Q488" s="193">
        <v>1213</v>
      </c>
      <c r="R488" s="194">
        <v>1287</v>
      </c>
      <c r="S488" s="195">
        <v>1823</v>
      </c>
      <c r="T488" s="192">
        <v>1010</v>
      </c>
      <c r="U488" s="196">
        <v>380</v>
      </c>
      <c r="V488" s="194">
        <v>2093</v>
      </c>
      <c r="W488" s="201">
        <v>1491</v>
      </c>
      <c r="X488" s="192">
        <v>2672</v>
      </c>
      <c r="Y488" s="196">
        <v>803</v>
      </c>
      <c r="Z488" s="194">
        <v>4310</v>
      </c>
      <c r="AA488" s="192">
        <v>4048</v>
      </c>
      <c r="AB488" s="168">
        <f t="shared" si="8514"/>
        <v>24813</v>
      </c>
      <c r="AC488" s="169">
        <f t="shared" si="8431"/>
        <v>21784</v>
      </c>
      <c r="BI488" s="142" t="s">
        <v>33</v>
      </c>
      <c r="BJ488" s="125">
        <f>B488/B498</f>
        <v>4.2786911815022241E-2</v>
      </c>
      <c r="BK488" s="126">
        <f t="shared" ref="BK488" si="8788">C488/C498</f>
        <v>0.10890061669829222</v>
      </c>
      <c r="BL488" s="127">
        <f t="shared" ref="BL488" si="8789">D488/D498</f>
        <v>8.0946051244442402E-2</v>
      </c>
      <c r="BM488" s="128">
        <f t="shared" ref="BM488" si="8790">E488/E498</f>
        <v>7.5194049159120313E-2</v>
      </c>
      <c r="BN488" s="125">
        <f t="shared" ref="BN488" si="8791">F488/F498</f>
        <v>0.11014971806338712</v>
      </c>
      <c r="BO488" s="126">
        <f t="shared" ref="BO488" si="8792">G488/G498</f>
        <v>5.8640373637778929E-2</v>
      </c>
      <c r="BP488" s="127">
        <f t="shared" ref="BP488" si="8793">H488/H498</f>
        <v>8.8738828202581929E-2</v>
      </c>
      <c r="BQ488" s="128">
        <f t="shared" ref="BQ488" si="8794">I488/I498</f>
        <v>8.6202337511238028E-2</v>
      </c>
      <c r="BR488" s="125">
        <f t="shared" ref="BR488" si="8795">J488/J498</f>
        <v>0.14332046332046333</v>
      </c>
      <c r="BS488" s="126">
        <f t="shared" ref="BS488" si="8796">K488/K498</f>
        <v>3.0670843121900288E-2</v>
      </c>
      <c r="BT488" s="127">
        <f t="shared" ref="BT488" si="8797">L488/L498</f>
        <v>0.1295971978984238</v>
      </c>
      <c r="BU488" s="125">
        <f t="shared" ref="BU488" si="8798">M488/M498</f>
        <v>4.2611060743427021E-2</v>
      </c>
      <c r="BV488" s="129">
        <f t="shared" ref="BV488" si="8799">N488/N498</f>
        <v>8.745702476146329E-2</v>
      </c>
      <c r="BW488" s="130">
        <f t="shared" ref="BW488" si="8800">O488/O498</f>
        <v>5.7417727134104077E-2</v>
      </c>
      <c r="BX488" s="125">
        <f t="shared" ref="BX488" si="8801">P488/P498</f>
        <v>7.593563550894955E-2</v>
      </c>
      <c r="BY488" s="126">
        <f t="shared" ref="BY488" si="8802">Q488/Q498</f>
        <v>5.8334134846590363E-2</v>
      </c>
      <c r="BZ488" s="127">
        <f t="shared" ref="BZ488" si="8803">R488/R498</f>
        <v>6.3499111900532854E-2</v>
      </c>
      <c r="CA488" s="128">
        <f t="shared" ref="CA488" si="8804">S488/S498</f>
        <v>7.9106096767194614E-2</v>
      </c>
      <c r="CB488" s="125">
        <f t="shared" ref="CB488" si="8805">T488/T498</f>
        <v>0.1138284683872422</v>
      </c>
      <c r="CC488" s="126">
        <f t="shared" ref="CC488" si="8806">U488/U498</f>
        <v>3.5424629439731521E-2</v>
      </c>
      <c r="CD488" s="127">
        <f t="shared" ref="CD488" si="8807">V488/V498</f>
        <v>8.5505351744423558E-2</v>
      </c>
      <c r="CE488" s="128">
        <f t="shared" ref="CE488" si="8808">W488/W498</f>
        <v>5.31968031968032E-2</v>
      </c>
      <c r="CF488" s="125">
        <f t="shared" ref="CF488" si="8809">X488/X498</f>
        <v>0.11039041520347036</v>
      </c>
      <c r="CG488" s="126">
        <f t="shared" ref="CG488" si="8810">Y488/Y498</f>
        <v>5.376992098567028E-2</v>
      </c>
      <c r="CH488" s="127">
        <f t="shared" ref="CH488" si="8811">Z488/Z498</f>
        <v>7.7053723071422192E-2</v>
      </c>
      <c r="CI488" s="125">
        <f t="shared" ref="CI488" si="8812">AA488/AA498</f>
        <v>8.9478337754199819E-2</v>
      </c>
      <c r="CJ488" s="131">
        <f t="shared" ref="CJ488" si="8813">AB488/AB498</f>
        <v>8.0839113451031619E-2</v>
      </c>
      <c r="CK488" s="132">
        <f t="shared" ref="CK488" si="8814">AC488/AC498</f>
        <v>7.1104728020498428E-2</v>
      </c>
    </row>
    <row r="489" spans="1:89">
      <c r="A489" s="133" t="s">
        <v>34</v>
      </c>
      <c r="B489" s="202">
        <v>2369</v>
      </c>
      <c r="C489" s="186">
        <v>5122</v>
      </c>
      <c r="D489" s="187">
        <v>1809</v>
      </c>
      <c r="E489" s="188">
        <v>1898</v>
      </c>
      <c r="F489" s="185">
        <v>902</v>
      </c>
      <c r="G489" s="189">
        <v>547</v>
      </c>
      <c r="H489" s="187">
        <v>2152</v>
      </c>
      <c r="I489" s="188">
        <v>4090</v>
      </c>
      <c r="J489" s="185">
        <v>630</v>
      </c>
      <c r="K489" s="186">
        <v>290</v>
      </c>
      <c r="L489" s="187">
        <v>1598</v>
      </c>
      <c r="M489" s="185">
        <v>1079</v>
      </c>
      <c r="N489" s="190">
        <v>2479</v>
      </c>
      <c r="O489" s="203">
        <v>2279</v>
      </c>
      <c r="P489" s="185">
        <v>1371</v>
      </c>
      <c r="Q489" s="186">
        <v>1747</v>
      </c>
      <c r="R489" s="187">
        <v>1470</v>
      </c>
      <c r="S489" s="188">
        <v>1964</v>
      </c>
      <c r="T489" s="185">
        <v>970</v>
      </c>
      <c r="U489" s="189">
        <v>369</v>
      </c>
      <c r="V489" s="187">
        <v>2033</v>
      </c>
      <c r="W489" s="204">
        <v>1448</v>
      </c>
      <c r="X489" s="185">
        <v>2749</v>
      </c>
      <c r="Y489" s="189">
        <v>797</v>
      </c>
      <c r="Z489" s="187">
        <v>3956</v>
      </c>
      <c r="AA489" s="185">
        <v>4380</v>
      </c>
      <c r="AB489" s="168">
        <f t="shared" si="8514"/>
        <v>24488</v>
      </c>
      <c r="AC489" s="169">
        <f t="shared" si="8431"/>
        <v>26010</v>
      </c>
      <c r="BI489" s="133" t="s">
        <v>34</v>
      </c>
      <c r="BJ489" s="125">
        <f>B489/B498</f>
        <v>4.266085609839549E-2</v>
      </c>
      <c r="BK489" s="126">
        <f t="shared" ref="BK489" si="8815">C489/C498</f>
        <v>0.15186195445920303</v>
      </c>
      <c r="BL489" s="127">
        <f t="shared" ref="BL489" si="8816">D489/D498</f>
        <v>8.291699133703076E-2</v>
      </c>
      <c r="BM489" s="128">
        <f t="shared" ref="BM489" si="8817">E489/E498</f>
        <v>0.10230702889176368</v>
      </c>
      <c r="BN489" s="125">
        <f t="shared" ref="BN489" si="8818">F489/F498</f>
        <v>8.7692008555317905E-2</v>
      </c>
      <c r="BO489" s="126">
        <f t="shared" ref="BO489" si="8819">G489/G498</f>
        <v>7.096523092890504E-2</v>
      </c>
      <c r="BP489" s="127">
        <f t="shared" ref="BP489" si="8820">H489/H498</f>
        <v>8.5481628599801393E-2</v>
      </c>
      <c r="BQ489" s="128">
        <f t="shared" ref="BQ489" si="8821">I489/I498</f>
        <v>0.10814955841133851</v>
      </c>
      <c r="BR489" s="125">
        <f t="shared" ref="BR489" si="8822">J489/J498</f>
        <v>9.7297297297297303E-2</v>
      </c>
      <c r="BS489" s="126">
        <f t="shared" ref="BS489" si="8823">K489/K498</f>
        <v>3.7849125554685462E-2</v>
      </c>
      <c r="BT489" s="127">
        <f t="shared" ref="BT489" si="8824">L489/L498</f>
        <v>0.13992994746059545</v>
      </c>
      <c r="BU489" s="125">
        <f t="shared" ref="BU489" si="8825">M489/M498</f>
        <v>4.8912058023572076E-2</v>
      </c>
      <c r="BV489" s="129">
        <f t="shared" ref="BV489" si="8826">N489/N498</f>
        <v>9.5762351759570444E-2</v>
      </c>
      <c r="BW489" s="130">
        <f t="shared" ref="BW489" si="8827">O489/O498</f>
        <v>6.3184452022512411E-2</v>
      </c>
      <c r="BX489" s="125">
        <f t="shared" ref="BX489" si="8828">P489/P498</f>
        <v>8.2625203399023683E-2</v>
      </c>
      <c r="BY489" s="126">
        <f t="shared" ref="BY489" si="8829">Q489/Q498</f>
        <v>8.4014619601808213E-2</v>
      </c>
      <c r="BZ489" s="127">
        <f t="shared" ref="BZ489" si="8830">R489/R498</f>
        <v>7.2528123149792775E-2</v>
      </c>
      <c r="CA489" s="128">
        <f t="shared" ref="CA489" si="8831">S489/S498</f>
        <v>8.5224560642221739E-2</v>
      </c>
      <c r="CB489" s="125">
        <f t="shared" ref="CB489" si="8832">T489/T498</f>
        <v>0.109320410233292</v>
      </c>
      <c r="CC489" s="126">
        <f t="shared" ref="CC489" si="8833">U489/U498</f>
        <v>3.4399179640160343E-2</v>
      </c>
      <c r="CD489" s="127">
        <f t="shared" ref="CD489" si="8834">V489/V498</f>
        <v>8.3054171092409507E-2</v>
      </c>
      <c r="CE489" s="128">
        <f t="shared" ref="CE489" si="8835">W489/W498</f>
        <v>5.1662623091194522E-2</v>
      </c>
      <c r="CF489" s="125">
        <f t="shared" ref="CF489" si="8836">X489/X498</f>
        <v>0.11357157612063623</v>
      </c>
      <c r="CG489" s="126">
        <f t="shared" ref="CG489" si="8837">Y489/Y498</f>
        <v>5.3368153207446097E-2</v>
      </c>
      <c r="CH489" s="127">
        <f t="shared" ref="CH489" si="8838">Z489/Z498</f>
        <v>7.0724948601054799E-2</v>
      </c>
      <c r="CI489" s="125">
        <f t="shared" ref="CI489" si="8839">AA489/AA498</f>
        <v>9.6816976127320958E-2</v>
      </c>
      <c r="CJ489" s="131">
        <f t="shared" ref="CJ489" si="8840">AB489/AB498</f>
        <v>7.9780284938897453E-2</v>
      </c>
      <c r="CK489" s="132">
        <f t="shared" ref="CK489" si="8841">AC489/AC498</f>
        <v>8.4898731904754138E-2</v>
      </c>
    </row>
    <row r="490" spans="1:89">
      <c r="A490" s="142" t="s">
        <v>35</v>
      </c>
      <c r="B490" s="199">
        <v>2390</v>
      </c>
      <c r="C490" s="193">
        <v>3946</v>
      </c>
      <c r="D490" s="194">
        <v>1244</v>
      </c>
      <c r="E490" s="195">
        <v>1761</v>
      </c>
      <c r="F490" s="192">
        <v>548</v>
      </c>
      <c r="G490" s="196">
        <v>537</v>
      </c>
      <c r="H490" s="194">
        <v>1899</v>
      </c>
      <c r="I490" s="195">
        <v>3698</v>
      </c>
      <c r="J490" s="192">
        <v>414</v>
      </c>
      <c r="K490" s="193">
        <v>265</v>
      </c>
      <c r="L490" s="194">
        <v>1089</v>
      </c>
      <c r="M490" s="192">
        <v>894</v>
      </c>
      <c r="N490" s="197">
        <v>1885</v>
      </c>
      <c r="O490" s="200">
        <v>2218</v>
      </c>
      <c r="P490" s="192">
        <v>1099</v>
      </c>
      <c r="Q490" s="193">
        <v>1734</v>
      </c>
      <c r="R490" s="194">
        <v>1084</v>
      </c>
      <c r="S490" s="195">
        <v>2052</v>
      </c>
      <c r="T490" s="192">
        <v>883</v>
      </c>
      <c r="U490" s="196">
        <v>415</v>
      </c>
      <c r="V490" s="194">
        <v>2933</v>
      </c>
      <c r="W490" s="201">
        <v>1497</v>
      </c>
      <c r="X490" s="192">
        <v>2335</v>
      </c>
      <c r="Y490" s="196">
        <v>816</v>
      </c>
      <c r="Z490" s="194">
        <v>3623</v>
      </c>
      <c r="AA490" s="192">
        <v>4338</v>
      </c>
      <c r="AB490" s="168">
        <f t="shared" si="8514"/>
        <v>21426</v>
      </c>
      <c r="AC490" s="169">
        <f t="shared" si="8431"/>
        <v>24171</v>
      </c>
      <c r="BI490" s="142" t="s">
        <v>35</v>
      </c>
      <c r="BJ490" s="125">
        <f>B490/B498</f>
        <v>4.3039023248275736E-2</v>
      </c>
      <c r="BK490" s="126">
        <f t="shared" ref="BK490" si="8842">C490/C498</f>
        <v>0.11699478178368121</v>
      </c>
      <c r="BL490" s="127">
        <f t="shared" ref="BL490" si="8843">D490/D498</f>
        <v>5.7019755236741992E-2</v>
      </c>
      <c r="BM490" s="128">
        <f t="shared" ref="BM490" si="8844">E490/E498</f>
        <v>9.4922380336351878E-2</v>
      </c>
      <c r="BN490" s="125">
        <f t="shared" ref="BN490" si="8845">F490/F498</f>
        <v>5.3276297880614429E-2</v>
      </c>
      <c r="BO490" s="126">
        <f t="shared" ref="BO490" si="8846">G490/G498</f>
        <v>6.9667877529839134E-2</v>
      </c>
      <c r="BP490" s="127">
        <f t="shared" ref="BP490" si="8847">H490/H498</f>
        <v>7.5431976166832171E-2</v>
      </c>
      <c r="BQ490" s="128">
        <f t="shared" ref="BQ490" si="8848">I490/I498</f>
        <v>9.7784123962134428E-2</v>
      </c>
      <c r="BR490" s="125">
        <f t="shared" ref="BR490" si="8849">J490/J498</f>
        <v>6.3938223938223931E-2</v>
      </c>
      <c r="BS490" s="126">
        <f t="shared" ref="BS490" si="8850">K490/K498</f>
        <v>3.4586269903419474E-2</v>
      </c>
      <c r="BT490" s="127">
        <f t="shared" ref="BT490" si="8851">L490/L498</f>
        <v>9.5359019264448341E-2</v>
      </c>
      <c r="BU490" s="125">
        <f t="shared" ref="BU490" si="8852">M490/M498</f>
        <v>4.0525838621940161E-2</v>
      </c>
      <c r="BV490" s="129">
        <f t="shared" ref="BV490" si="8853">N490/N498</f>
        <v>7.2816471588055778E-2</v>
      </c>
      <c r="BW490" s="130">
        <f t="shared" ref="BW490" si="8854">O490/O498</f>
        <v>6.1493249050431117E-2</v>
      </c>
      <c r="BX490" s="125">
        <f t="shared" ref="BX490" si="8855">P490/P498</f>
        <v>6.6232748749472672E-2</v>
      </c>
      <c r="BY490" s="126">
        <f t="shared" ref="BY490" si="8856">Q490/Q498</f>
        <v>8.3389439261325388E-2</v>
      </c>
      <c r="BZ490" s="127">
        <f t="shared" ref="BZ490" si="8857">R490/R498</f>
        <v>5.3483323465561478E-2</v>
      </c>
      <c r="CA490" s="128">
        <f t="shared" ref="CA490" si="8858">S490/S498</f>
        <v>8.9043176394011714E-2</v>
      </c>
      <c r="CB490" s="125">
        <f t="shared" ref="CB490" si="8859">T490/T498</f>
        <v>9.9515383748450356E-2</v>
      </c>
      <c r="CC490" s="126">
        <f t="shared" ref="CC490" si="8860">U490/U498</f>
        <v>3.8687424256548898E-2</v>
      </c>
      <c r="CD490" s="127">
        <f t="shared" ref="CD490" si="8861">V490/V498</f>
        <v>0.11982188087262031</v>
      </c>
      <c r="CE490" s="128">
        <f t="shared" ref="CE490" si="8862">W490/W498</f>
        <v>5.3410874839446267E-2</v>
      </c>
      <c r="CF490" s="125">
        <f t="shared" ref="CF490" si="8863">X490/X498</f>
        <v>9.6467671968601523E-2</v>
      </c>
      <c r="CG490" s="126">
        <f t="shared" ref="CG490" si="8864">Y490/Y498</f>
        <v>5.4640417838489351E-2</v>
      </c>
      <c r="CH490" s="127">
        <f t="shared" ref="CH490" si="8865">Z490/Z498</f>
        <v>6.4771609904353267E-2</v>
      </c>
      <c r="CI490" s="125">
        <f t="shared" ref="CI490" si="8866">AA490/AA498</f>
        <v>9.5888594164456234E-2</v>
      </c>
      <c r="CJ490" s="131">
        <f t="shared" ref="CJ490" si="8867">AB490/AB498</f>
        <v>6.9804491387651782E-2</v>
      </c>
      <c r="CK490" s="132">
        <f t="shared" ref="CK490" si="8868">AC490/AC498</f>
        <v>7.8896087999608316E-2</v>
      </c>
    </row>
    <row r="491" spans="1:89">
      <c r="A491" s="133" t="s">
        <v>36</v>
      </c>
      <c r="B491" s="202">
        <v>2119</v>
      </c>
      <c r="C491" s="186">
        <v>2898</v>
      </c>
      <c r="D491" s="187">
        <v>903</v>
      </c>
      <c r="E491" s="188">
        <v>1365</v>
      </c>
      <c r="F491" s="185">
        <v>370</v>
      </c>
      <c r="G491" s="189">
        <v>433</v>
      </c>
      <c r="H491" s="187">
        <v>1444</v>
      </c>
      <c r="I491" s="188">
        <v>2496</v>
      </c>
      <c r="J491" s="185">
        <v>257</v>
      </c>
      <c r="K491" s="186">
        <v>189</v>
      </c>
      <c r="L491" s="187">
        <v>717</v>
      </c>
      <c r="M491" s="185">
        <v>818</v>
      </c>
      <c r="N491" s="190">
        <v>1539</v>
      </c>
      <c r="O491" s="203">
        <v>2061</v>
      </c>
      <c r="P491" s="185">
        <v>869</v>
      </c>
      <c r="Q491" s="186">
        <v>1658</v>
      </c>
      <c r="R491" s="187">
        <v>997</v>
      </c>
      <c r="S491" s="188">
        <v>1538</v>
      </c>
      <c r="T491" s="185">
        <v>637</v>
      </c>
      <c r="U491" s="189">
        <v>367</v>
      </c>
      <c r="V491" s="187">
        <v>2621</v>
      </c>
      <c r="W491" s="204">
        <v>1349</v>
      </c>
      <c r="X491" s="185">
        <v>1717</v>
      </c>
      <c r="Y491" s="189">
        <v>837</v>
      </c>
      <c r="Z491" s="187">
        <v>2968</v>
      </c>
      <c r="AA491" s="185">
        <v>3348</v>
      </c>
      <c r="AB491" s="168">
        <f t="shared" si="8514"/>
        <v>17158</v>
      </c>
      <c r="AC491" s="169">
        <f t="shared" si="8431"/>
        <v>19357</v>
      </c>
      <c r="AD491" s="228"/>
      <c r="AE491" s="276"/>
      <c r="AF491" s="276"/>
      <c r="AG491" s="276"/>
      <c r="AH491" s="276"/>
      <c r="AI491" s="276"/>
      <c r="AJ491" s="276"/>
      <c r="AK491" s="276"/>
      <c r="AL491" s="276"/>
      <c r="AM491" s="276"/>
      <c r="AN491" s="276"/>
      <c r="AO491" s="276"/>
      <c r="AP491" s="276"/>
      <c r="AQ491" s="276"/>
      <c r="AR491" s="276"/>
      <c r="AS491" s="276"/>
      <c r="AT491" s="276"/>
      <c r="AU491" s="276"/>
      <c r="AV491" s="276"/>
      <c r="AW491" s="276"/>
      <c r="AX491" s="276"/>
      <c r="AY491" s="276"/>
      <c r="AZ491" s="276"/>
      <c r="BA491" s="276"/>
      <c r="BB491" s="276"/>
      <c r="BC491" s="276"/>
      <c r="BD491" s="276"/>
      <c r="BE491" s="276"/>
      <c r="BF491" s="276"/>
      <c r="BG491" s="276"/>
      <c r="BH491" s="276"/>
      <c r="BI491" s="133" t="s">
        <v>36</v>
      </c>
      <c r="BJ491" s="125">
        <f>B491/B498</f>
        <v>3.8158866218868742E-2</v>
      </c>
      <c r="BK491" s="126">
        <f t="shared" ref="BK491" si="8869">C491/C498</f>
        <v>8.5922675521821631E-2</v>
      </c>
      <c r="BL491" s="127">
        <f t="shared" ref="BL491" si="8870">D491/D498</f>
        <v>4.1389741944355317E-2</v>
      </c>
      <c r="BM491" s="128">
        <f t="shared" ref="BM491" si="8871">E491/E498</f>
        <v>7.3576972833117718E-2</v>
      </c>
      <c r="BN491" s="125">
        <f t="shared" ref="BN491" si="8872">F491/F498</f>
        <v>3.5971223021582732E-2</v>
      </c>
      <c r="BO491" s="126">
        <f t="shared" ref="BO491" si="8873">G491/G498</f>
        <v>5.6175402179553711E-2</v>
      </c>
      <c r="BP491" s="127">
        <f t="shared" ref="BP491" si="8874">H491/H498</f>
        <v>5.7358490566037736E-2</v>
      </c>
      <c r="BQ491" s="128">
        <f t="shared" ref="BQ491" si="8875">I491/I498</f>
        <v>6.6000317309217835E-2</v>
      </c>
      <c r="BR491" s="125">
        <f t="shared" ref="BR491" si="8876">J491/J498</f>
        <v>3.9691119691119693E-2</v>
      </c>
      <c r="BS491" s="126">
        <f t="shared" ref="BS491" si="8877">K491/K498</f>
        <v>2.466718872357087E-2</v>
      </c>
      <c r="BT491" s="127">
        <f t="shared" ref="BT491" si="8878">L491/L498</f>
        <v>6.2784588441331002E-2</v>
      </c>
      <c r="BU491" s="125">
        <f t="shared" ref="BU491" si="8879">M491/M498</f>
        <v>3.7080689029918401E-2</v>
      </c>
      <c r="BV491" s="129">
        <f t="shared" ref="BV491" si="8880">N491/N498</f>
        <v>5.9450689535287982E-2</v>
      </c>
      <c r="BW491" s="130">
        <f t="shared" ref="BW491" si="8881">O491/O498</f>
        <v>5.7140480745238295E-2</v>
      </c>
      <c r="BX491" s="125">
        <f t="shared" ref="BX491" si="8882">P491/P498</f>
        <v>5.237148195021997E-2</v>
      </c>
      <c r="BY491" s="126">
        <f t="shared" ref="BY491" si="8883">Q491/Q498</f>
        <v>7.9734538809271907E-2</v>
      </c>
      <c r="BZ491" s="127">
        <f t="shared" ref="BZ491" si="8884">R491/R498</f>
        <v>4.9190842707716599E-2</v>
      </c>
      <c r="CA491" s="128">
        <f t="shared" ref="CA491" si="8885">S491/S498</f>
        <v>6.6738988934692989E-2</v>
      </c>
      <c r="CB491" s="125">
        <f t="shared" ref="CB491" si="8886">T491/T498</f>
        <v>7.1790826101656713E-2</v>
      </c>
      <c r="CC491" s="126">
        <f t="shared" ref="CC491" si="8887">U491/U498</f>
        <v>3.4212734222056493E-2</v>
      </c>
      <c r="CD491" s="127">
        <f t="shared" ref="CD491" si="8888">V491/V498</f>
        <v>0.10707574148214724</v>
      </c>
      <c r="CE491" s="128">
        <f t="shared" ref="CE491" si="8889">W491/W498</f>
        <v>4.8130440987583845E-2</v>
      </c>
      <c r="CF491" s="125">
        <f t="shared" ref="CF491" si="8890">X491/X498</f>
        <v>7.0935757074984507E-2</v>
      </c>
      <c r="CG491" s="126">
        <f t="shared" ref="CG491" si="8891">Y491/Y498</f>
        <v>5.6046605062274005E-2</v>
      </c>
      <c r="CH491" s="127">
        <f t="shared" ref="CH491" si="8892">Z491/Z498</f>
        <v>5.3061589344775187E-2</v>
      </c>
      <c r="CI491" s="125">
        <f t="shared" ref="CI491" si="8893">AA491/AA498</f>
        <v>7.4005305039787792E-2</v>
      </c>
      <c r="CJ491" s="131">
        <f t="shared" ref="CJ491" si="8894">AB491/AB498</f>
        <v>5.5899629572917449E-2</v>
      </c>
      <c r="CK491" s="132">
        <f t="shared" ref="CK491" si="8895">AC491/AC498</f>
        <v>6.3182804824310865E-2</v>
      </c>
    </row>
    <row r="492" spans="1:89">
      <c r="A492" s="142" t="s">
        <v>37</v>
      </c>
      <c r="B492" s="199">
        <v>220</v>
      </c>
      <c r="C492" s="193">
        <v>2019</v>
      </c>
      <c r="D492" s="194">
        <v>181</v>
      </c>
      <c r="E492" s="195">
        <v>1007</v>
      </c>
      <c r="F492" s="192">
        <v>89</v>
      </c>
      <c r="G492" s="196">
        <v>377</v>
      </c>
      <c r="H492" s="194">
        <v>437</v>
      </c>
      <c r="I492" s="195">
        <v>2294</v>
      </c>
      <c r="J492" s="192">
        <v>139</v>
      </c>
      <c r="K492" s="193">
        <v>167</v>
      </c>
      <c r="L492" s="194">
        <v>325</v>
      </c>
      <c r="M492" s="192">
        <v>529</v>
      </c>
      <c r="N492" s="197">
        <v>966</v>
      </c>
      <c r="O492" s="200">
        <v>1378</v>
      </c>
      <c r="P492" s="192">
        <v>518</v>
      </c>
      <c r="Q492" s="193">
        <v>1251</v>
      </c>
      <c r="R492" s="194">
        <v>740</v>
      </c>
      <c r="S492" s="195">
        <v>1076</v>
      </c>
      <c r="T492" s="192">
        <v>535</v>
      </c>
      <c r="U492" s="196">
        <v>305</v>
      </c>
      <c r="V492" s="194">
        <v>2266</v>
      </c>
      <c r="W492" s="201">
        <v>1021</v>
      </c>
      <c r="X492" s="192">
        <v>1081</v>
      </c>
      <c r="Y492" s="196">
        <v>659</v>
      </c>
      <c r="Z492" s="194">
        <v>1868</v>
      </c>
      <c r="AA492" s="192">
        <v>2640</v>
      </c>
      <c r="AB492" s="168">
        <f t="shared" si="8514"/>
        <v>9365</v>
      </c>
      <c r="AC492" s="169">
        <f t="shared" si="8431"/>
        <v>14723</v>
      </c>
      <c r="BI492" s="142" t="s">
        <v>37</v>
      </c>
      <c r="BJ492" s="125">
        <f>B492/B498</f>
        <v>3.9617510939835409E-3</v>
      </c>
      <c r="BK492" s="126">
        <f t="shared" ref="BK492" si="8896">C492/C498</f>
        <v>5.9861242884250473E-2</v>
      </c>
      <c r="BL492" s="127">
        <f t="shared" ref="BL492" si="8897">D492/D498</f>
        <v>8.296282715313746E-3</v>
      </c>
      <c r="BM492" s="128">
        <f t="shared" ref="BM492" si="8898">E492/E498</f>
        <v>5.4279862009486847E-2</v>
      </c>
      <c r="BN492" s="125">
        <f t="shared" ref="BN492" si="8899">F492/F498</f>
        <v>8.6525374295158466E-3</v>
      </c>
      <c r="BO492" s="126">
        <f t="shared" ref="BO492" si="8900">G492/G498</f>
        <v>4.8910223144784638E-2</v>
      </c>
      <c r="BP492" s="127">
        <f t="shared" ref="BP492" si="8901">H492/H498</f>
        <v>1.7358490566037735E-2</v>
      </c>
      <c r="BQ492" s="128">
        <f t="shared" ref="BQ492" si="8902">I492/I498</f>
        <v>6.0658945475699402E-2</v>
      </c>
      <c r="BR492" s="125">
        <f t="shared" ref="BR492" si="8903">J492/J498</f>
        <v>2.1467181467181465E-2</v>
      </c>
      <c r="BS492" s="126">
        <f t="shared" ref="BS492" si="8904">K492/K498</f>
        <v>2.17958757504568E-2</v>
      </c>
      <c r="BT492" s="127">
        <f t="shared" ref="BT492" si="8905">L492/L498</f>
        <v>2.8458844133099823E-2</v>
      </c>
      <c r="BU492" s="125">
        <f t="shared" ref="BU492" si="8906">M492/M498</f>
        <v>2.398005439709882E-2</v>
      </c>
      <c r="BV492" s="129">
        <f t="shared" ref="BV492" si="8907">N492/N498</f>
        <v>3.7316027349634955E-2</v>
      </c>
      <c r="BW492" s="130">
        <f t="shared" ref="BW492" si="8908">O492/O498</f>
        <v>3.8204552385705179E-2</v>
      </c>
      <c r="BX492" s="125">
        <f t="shared" ref="BX492" si="8909">P492/P498</f>
        <v>3.1217983487012595E-2</v>
      </c>
      <c r="BY492" s="126">
        <f t="shared" ref="BY492" si="8910">Q492/Q498</f>
        <v>6.0161585072617103E-2</v>
      </c>
      <c r="BZ492" s="127">
        <f t="shared" ref="BZ492" si="8911">R492/R498</f>
        <v>3.6510755871324255E-2</v>
      </c>
      <c r="CA492" s="128">
        <f t="shared" ref="CA492" si="8912">S492/S498</f>
        <v>4.6691256237795617E-2</v>
      </c>
      <c r="CB492" s="125">
        <f t="shared" ref="CB492" si="8913">T492/T498</f>
        <v>6.0295277809083739E-2</v>
      </c>
      <c r="CC492" s="126">
        <f t="shared" ref="CC492" si="8914">U492/U498</f>
        <v>2.8432926260837141E-2</v>
      </c>
      <c r="CD492" s="127">
        <f t="shared" ref="CD492" si="8915">V492/V498</f>
        <v>9.2572922624397425E-2</v>
      </c>
      <c r="CE492" s="128">
        <f t="shared" ref="CE492" si="8916">W492/W498</f>
        <v>3.6427857856429283E-2</v>
      </c>
      <c r="CF492" s="125">
        <f t="shared" ref="CF492" si="8917">X492/X498</f>
        <v>4.4660194174757278E-2</v>
      </c>
      <c r="CG492" s="126">
        <f t="shared" ref="CG492" si="8918">Y492/Y498</f>
        <v>4.4127494308289807E-2</v>
      </c>
      <c r="CH492" s="127">
        <f t="shared" ref="CH492" si="8919">Z492/Z498</f>
        <v>3.3395905962277643E-2</v>
      </c>
      <c r="CI492" s="125">
        <f t="shared" ref="CI492" si="8920">AA492/AA498</f>
        <v>5.8355437665782495E-2</v>
      </c>
      <c r="CJ492" s="131">
        <f t="shared" ref="CJ492" si="8921">AB492/AB498</f>
        <v>3.0510550818881682E-2</v>
      </c>
      <c r="CK492" s="132">
        <f t="shared" ref="CK492" si="8922">AC492/AC498</f>
        <v>4.8057056125862939E-2</v>
      </c>
    </row>
    <row r="493" spans="1:89">
      <c r="A493" s="133" t="s">
        <v>38</v>
      </c>
      <c r="B493" s="202">
        <v>0</v>
      </c>
      <c r="C493" s="186">
        <v>1379</v>
      </c>
      <c r="D493" s="187">
        <v>4</v>
      </c>
      <c r="E493" s="188">
        <v>604</v>
      </c>
      <c r="F493" s="185">
        <v>12</v>
      </c>
      <c r="G493" s="189">
        <v>181</v>
      </c>
      <c r="H493" s="187">
        <v>23</v>
      </c>
      <c r="I493" s="188">
        <v>1159</v>
      </c>
      <c r="J493" s="185">
        <v>23</v>
      </c>
      <c r="K493" s="186">
        <v>88</v>
      </c>
      <c r="L493" s="187">
        <v>62</v>
      </c>
      <c r="M493" s="185">
        <v>141</v>
      </c>
      <c r="N493" s="190">
        <v>143</v>
      </c>
      <c r="O493" s="203">
        <v>428</v>
      </c>
      <c r="P493" s="185">
        <v>149</v>
      </c>
      <c r="Q493" s="186">
        <v>222</v>
      </c>
      <c r="R493" s="187">
        <v>176</v>
      </c>
      <c r="S493" s="188">
        <v>154</v>
      </c>
      <c r="T493" s="185">
        <v>120</v>
      </c>
      <c r="U493" s="189">
        <v>13</v>
      </c>
      <c r="V493" s="187">
        <v>190</v>
      </c>
      <c r="W493" s="204">
        <v>53</v>
      </c>
      <c r="X493" s="185">
        <v>182</v>
      </c>
      <c r="Y493" s="189">
        <v>23</v>
      </c>
      <c r="Z493" s="187">
        <v>102</v>
      </c>
      <c r="AA493" s="185">
        <v>241</v>
      </c>
      <c r="AB493" s="168">
        <f t="shared" si="8514"/>
        <v>1186</v>
      </c>
      <c r="AC493" s="169">
        <f t="shared" si="8431"/>
        <v>4686</v>
      </c>
      <c r="BI493" s="133" t="s">
        <v>38</v>
      </c>
      <c r="BJ493" s="125">
        <f>B493/B498</f>
        <v>0</v>
      </c>
      <c r="BK493" s="126">
        <f t="shared" ref="BK493" si="8923">C493/C498</f>
        <v>4.0885910815939279E-2</v>
      </c>
      <c r="BL493" s="127">
        <f t="shared" ref="BL493" si="8924">D493/D498</f>
        <v>1.8334326442682311E-4</v>
      </c>
      <c r="BM493" s="128">
        <f t="shared" ref="BM493" si="8925">E493/E498</f>
        <v>3.255713669685209E-2</v>
      </c>
      <c r="BN493" s="125">
        <f t="shared" ref="BN493" si="8926">F493/F498</f>
        <v>1.1666342601594399E-3</v>
      </c>
      <c r="BO493" s="126">
        <f t="shared" ref="BO493" si="8927">G493/G498</f>
        <v>2.3482096523092889E-2</v>
      </c>
      <c r="BP493" s="127">
        <f t="shared" ref="BP493" si="8928">H493/H498</f>
        <v>9.1360476663356505E-4</v>
      </c>
      <c r="BQ493" s="128">
        <f t="shared" ref="BQ493" si="8929">I493/I498</f>
        <v>3.0646781955682479E-2</v>
      </c>
      <c r="BR493" s="125">
        <f t="shared" ref="BR493" si="8930">J493/J498</f>
        <v>3.5521235521235521E-3</v>
      </c>
      <c r="BS493" s="126">
        <f t="shared" ref="BS493" si="8931">K493/K498</f>
        <v>1.1485251892456277E-2</v>
      </c>
      <c r="BT493" s="127">
        <f t="shared" ref="BT493" si="8932">L493/L498</f>
        <v>5.4290718038528894E-3</v>
      </c>
      <c r="BU493" s="125">
        <f t="shared" ref="BU493" si="8933">M493/M498</f>
        <v>6.3916591115140524E-3</v>
      </c>
      <c r="BV493" s="129">
        <f t="shared" ref="BV493" si="8934">N493/N498</f>
        <v>5.5240081894387142E-3</v>
      </c>
      <c r="BW493" s="130">
        <f t="shared" ref="BW493" si="8935">O493/O498</f>
        <v>1.1866145443455598E-2</v>
      </c>
      <c r="BX493" s="125">
        <f t="shared" ref="BX493" si="8936">P493/P498</f>
        <v>8.979690230820226E-3</v>
      </c>
      <c r="BY493" s="126">
        <f t="shared" ref="BY493" si="8937">Q493/Q498</f>
        <v>1.0676156583629894E-2</v>
      </c>
      <c r="BZ493" s="127">
        <f t="shared" ref="BZ493" si="8938">R493/R498</f>
        <v>8.683639234260904E-3</v>
      </c>
      <c r="CA493" s="128">
        <f t="shared" ref="CA493" si="8939">S493/S498</f>
        <v>6.6825775656324578E-3</v>
      </c>
      <c r="CB493" s="125">
        <f t="shared" ref="CB493" si="8940">T493/T498</f>
        <v>1.3524174461850558E-2</v>
      </c>
      <c r="CC493" s="126">
        <f t="shared" ref="CC493" si="8941">U493/U498</f>
        <v>1.2118952176750257E-3</v>
      </c>
      <c r="CD493" s="127">
        <f t="shared" ref="CD493" si="8942">V493/V498</f>
        <v>7.7620720647111688E-3</v>
      </c>
      <c r="CE493" s="128">
        <f t="shared" ref="CE493" si="8943">W493/W498</f>
        <v>1.8909661766804624E-3</v>
      </c>
      <c r="CF493" s="125">
        <f t="shared" ref="CF493" si="8944">X493/X498</f>
        <v>7.5191076223920681E-3</v>
      </c>
      <c r="CG493" s="126">
        <f t="shared" ref="CG493" si="8945">Y493/Y498</f>
        <v>1.540109816526048E-3</v>
      </c>
      <c r="CH493" s="127">
        <f t="shared" ref="CH493" si="8946">Z493/Z498</f>
        <v>1.8235451863770449E-3</v>
      </c>
      <c r="CI493" s="125">
        <f t="shared" ref="CI493" si="8947">AA493/AA498</f>
        <v>5.3271441202475686E-3</v>
      </c>
      <c r="CJ493" s="131">
        <f t="shared" ref="CJ493" si="8948">AB493/AB498</f>
        <v>3.8639095858188652E-3</v>
      </c>
      <c r="CK493" s="132">
        <f t="shared" ref="CK493" si="8949">AC493/AC498</f>
        <v>1.5295480880648899E-2</v>
      </c>
    </row>
    <row r="494" spans="1:89">
      <c r="A494" s="142" t="s">
        <v>39</v>
      </c>
      <c r="B494" s="199">
        <v>0</v>
      </c>
      <c r="C494" s="193">
        <v>95</v>
      </c>
      <c r="D494" s="194">
        <v>0</v>
      </c>
      <c r="E494" s="195">
        <v>37</v>
      </c>
      <c r="F494" s="192">
        <v>0</v>
      </c>
      <c r="G494" s="196">
        <v>0</v>
      </c>
      <c r="H494" s="194">
        <v>0</v>
      </c>
      <c r="I494" s="195">
        <v>0</v>
      </c>
      <c r="J494" s="192">
        <v>0</v>
      </c>
      <c r="K494" s="196">
        <v>0</v>
      </c>
      <c r="L494" s="194">
        <v>0</v>
      </c>
      <c r="M494" s="192">
        <v>0</v>
      </c>
      <c r="N494" s="197">
        <v>0</v>
      </c>
      <c r="O494" s="200">
        <v>0</v>
      </c>
      <c r="P494" s="192">
        <v>0</v>
      </c>
      <c r="Q494" s="196">
        <v>0</v>
      </c>
      <c r="R494" s="194">
        <v>0</v>
      </c>
      <c r="S494" s="195">
        <v>0</v>
      </c>
      <c r="T494" s="192">
        <v>0</v>
      </c>
      <c r="U494" s="196">
        <v>0</v>
      </c>
      <c r="V494" s="194">
        <v>0</v>
      </c>
      <c r="W494" s="195">
        <v>0</v>
      </c>
      <c r="X494" s="192">
        <v>0</v>
      </c>
      <c r="Y494" s="196">
        <v>0</v>
      </c>
      <c r="Z494" s="194">
        <v>0</v>
      </c>
      <c r="AA494" s="192">
        <v>0</v>
      </c>
      <c r="AB494" s="168">
        <f t="shared" si="8514"/>
        <v>0</v>
      </c>
      <c r="AC494" s="169">
        <f t="shared" si="8431"/>
        <v>132</v>
      </c>
      <c r="BI494" s="142" t="s">
        <v>39</v>
      </c>
      <c r="BJ494" s="125">
        <f>B494/B498</f>
        <v>0</v>
      </c>
      <c r="BK494" s="126">
        <f t="shared" ref="BK494" si="8950">C494/C498</f>
        <v>2.8166508538899431E-3</v>
      </c>
      <c r="BL494" s="127">
        <f t="shared" ref="BL494" si="8951">D494/D498</f>
        <v>0</v>
      </c>
      <c r="BM494" s="128">
        <f t="shared" ref="BM494" si="8952">E494/E498</f>
        <v>1.9943941354031909E-3</v>
      </c>
      <c r="BN494" s="125">
        <f t="shared" ref="BN494" si="8953">F494/F498</f>
        <v>0</v>
      </c>
      <c r="BO494" s="126">
        <f t="shared" ref="BO494" si="8954">G494/G498</f>
        <v>0</v>
      </c>
      <c r="BP494" s="127">
        <f t="shared" ref="BP494" si="8955">H494/H498</f>
        <v>0</v>
      </c>
      <c r="BQ494" s="128">
        <f t="shared" ref="BQ494" si="8956">I494/I498</f>
        <v>0</v>
      </c>
      <c r="BR494" s="125">
        <f t="shared" ref="BR494" si="8957">J494/J498</f>
        <v>0</v>
      </c>
      <c r="BS494" s="126">
        <f t="shared" ref="BS494" si="8958">K494/K498</f>
        <v>0</v>
      </c>
      <c r="BT494" s="127">
        <f t="shared" ref="BT494" si="8959">L494/L498</f>
        <v>0</v>
      </c>
      <c r="BU494" s="125">
        <f t="shared" ref="BU494" si="8960">M494/M498</f>
        <v>0</v>
      </c>
      <c r="BV494" s="129">
        <f t="shared" ref="BV494" si="8961">N494/N498</f>
        <v>0</v>
      </c>
      <c r="BW494" s="130">
        <f t="shared" ref="BW494" si="8962">O494/O498</f>
        <v>0</v>
      </c>
      <c r="BX494" s="125">
        <f t="shared" ref="BX494" si="8963">P494/P498</f>
        <v>0</v>
      </c>
      <c r="BY494" s="126">
        <f t="shared" ref="BY494" si="8964">Q494/Q498</f>
        <v>0</v>
      </c>
      <c r="BZ494" s="127">
        <f t="shared" ref="BZ494" si="8965">R494/R498</f>
        <v>0</v>
      </c>
      <c r="CA494" s="128">
        <f t="shared" ref="CA494" si="8966">S494/S498</f>
        <v>0</v>
      </c>
      <c r="CB494" s="125">
        <f t="shared" ref="CB494" si="8967">T494/T498</f>
        <v>0</v>
      </c>
      <c r="CC494" s="126">
        <f t="shared" ref="CC494" si="8968">U494/U498</f>
        <v>0</v>
      </c>
      <c r="CD494" s="127">
        <f t="shared" ref="CD494" si="8969">V494/V498</f>
        <v>0</v>
      </c>
      <c r="CE494" s="128">
        <f t="shared" ref="CE494" si="8970">W494/W498</f>
        <v>0</v>
      </c>
      <c r="CF494" s="125">
        <f t="shared" ref="CF494" si="8971">X494/X498</f>
        <v>0</v>
      </c>
      <c r="CG494" s="126">
        <f t="shared" ref="CG494" si="8972">Y494/Y498</f>
        <v>0</v>
      </c>
      <c r="CH494" s="127">
        <f t="shared" ref="CH494" si="8973">Z494/Z498</f>
        <v>0</v>
      </c>
      <c r="CI494" s="125">
        <f t="shared" ref="CI494" si="8974">AA494/AA498</f>
        <v>0</v>
      </c>
      <c r="CJ494" s="131">
        <f t="shared" ref="CJ494" si="8975">AB494/AB498</f>
        <v>0</v>
      </c>
      <c r="CK494" s="132">
        <f t="shared" ref="CK494" si="8976">AC494/AC498</f>
        <v>4.3085861635630703E-4</v>
      </c>
    </row>
    <row r="495" spans="1:89">
      <c r="A495" s="133" t="s">
        <v>40</v>
      </c>
      <c r="B495" s="57"/>
      <c r="C495" s="58"/>
      <c r="D495" s="135"/>
      <c r="E495" s="136"/>
      <c r="F495" s="134"/>
      <c r="G495" s="137"/>
      <c r="H495" s="135"/>
      <c r="I495" s="136"/>
      <c r="J495" s="134"/>
      <c r="K495" s="137"/>
      <c r="L495" s="135"/>
      <c r="M495" s="134"/>
      <c r="N495" s="138"/>
      <c r="O495" s="139"/>
      <c r="P495" s="134"/>
      <c r="Q495" s="137"/>
      <c r="R495" s="135"/>
      <c r="S495" s="136"/>
      <c r="T495" s="134"/>
      <c r="U495" s="137"/>
      <c r="V495" s="135"/>
      <c r="W495" s="136"/>
      <c r="X495" s="134"/>
      <c r="Y495" s="137"/>
      <c r="Z495" s="140"/>
      <c r="AA495" s="141"/>
      <c r="AB495" s="168">
        <f t="shared" si="8514"/>
        <v>0</v>
      </c>
      <c r="AC495" s="169">
        <f t="shared" si="8431"/>
        <v>0</v>
      </c>
      <c r="BI495" s="133" t="s">
        <v>40</v>
      </c>
      <c r="BJ495" s="125">
        <f>B495/B498</f>
        <v>0</v>
      </c>
      <c r="BK495" s="126">
        <f t="shared" ref="BK495" si="8977">C495/C498</f>
        <v>0</v>
      </c>
      <c r="BL495" s="127">
        <f t="shared" ref="BL495" si="8978">D495/D498</f>
        <v>0</v>
      </c>
      <c r="BM495" s="128">
        <f t="shared" ref="BM495" si="8979">E495/E498</f>
        <v>0</v>
      </c>
      <c r="BN495" s="125">
        <f t="shared" ref="BN495" si="8980">F495/F498</f>
        <v>0</v>
      </c>
      <c r="BO495" s="126">
        <f t="shared" ref="BO495" si="8981">G495/G498</f>
        <v>0</v>
      </c>
      <c r="BP495" s="127">
        <f t="shared" ref="BP495" si="8982">H495/H498</f>
        <v>0</v>
      </c>
      <c r="BQ495" s="128">
        <f t="shared" ref="BQ495" si="8983">I495/I498</f>
        <v>0</v>
      </c>
      <c r="BR495" s="125">
        <f t="shared" ref="BR495" si="8984">J495/J498</f>
        <v>0</v>
      </c>
      <c r="BS495" s="126">
        <f t="shared" ref="BS495" si="8985">K495/K498</f>
        <v>0</v>
      </c>
      <c r="BT495" s="127">
        <f t="shared" ref="BT495" si="8986">L495/L498</f>
        <v>0</v>
      </c>
      <c r="BU495" s="125">
        <f t="shared" ref="BU495" si="8987">M495/M498</f>
        <v>0</v>
      </c>
      <c r="BV495" s="129">
        <f t="shared" ref="BV495" si="8988">N495/N498</f>
        <v>0</v>
      </c>
      <c r="BW495" s="130">
        <f t="shared" ref="BW495" si="8989">O495/O498</f>
        <v>0</v>
      </c>
      <c r="BX495" s="125">
        <f t="shared" ref="BX495" si="8990">P495/P498</f>
        <v>0</v>
      </c>
      <c r="BY495" s="126">
        <f t="shared" ref="BY495" si="8991">Q495/Q498</f>
        <v>0</v>
      </c>
      <c r="BZ495" s="127">
        <f t="shared" ref="BZ495" si="8992">R495/R498</f>
        <v>0</v>
      </c>
      <c r="CA495" s="128">
        <f t="shared" ref="CA495" si="8993">S495/S498</f>
        <v>0</v>
      </c>
      <c r="CB495" s="125">
        <f t="shared" ref="CB495" si="8994">T495/T498</f>
        <v>0</v>
      </c>
      <c r="CC495" s="126">
        <f t="shared" ref="CC495" si="8995">U495/U498</f>
        <v>0</v>
      </c>
      <c r="CD495" s="127">
        <f t="shared" ref="CD495" si="8996">V495/V498</f>
        <v>0</v>
      </c>
      <c r="CE495" s="128">
        <f t="shared" ref="CE495" si="8997">W495/W498</f>
        <v>0</v>
      </c>
      <c r="CF495" s="125">
        <f t="shared" ref="CF495" si="8998">X495/X498</f>
        <v>0</v>
      </c>
      <c r="CG495" s="126">
        <f t="shared" ref="CG495" si="8999">Y495/Y498</f>
        <v>0</v>
      </c>
      <c r="CH495" s="127">
        <f t="shared" ref="CH495" si="9000">Z495/Z498</f>
        <v>0</v>
      </c>
      <c r="CI495" s="125">
        <f t="shared" ref="CI495" si="9001">AA495/AA498</f>
        <v>0</v>
      </c>
      <c r="CJ495" s="131">
        <f t="shared" ref="CJ495" si="9002">AB495/AB498</f>
        <v>0</v>
      </c>
      <c r="CK495" s="132">
        <f t="shared" ref="CK495" si="9003">AC495/AC498</f>
        <v>0</v>
      </c>
    </row>
    <row r="496" spans="1:89">
      <c r="A496" s="142" t="s">
        <v>41</v>
      </c>
      <c r="B496" s="55"/>
      <c r="C496" s="56"/>
      <c r="D496" s="148"/>
      <c r="E496" s="145"/>
      <c r="F496" s="146"/>
      <c r="G496" s="147"/>
      <c r="H496" s="148"/>
      <c r="I496" s="145"/>
      <c r="J496" s="146"/>
      <c r="K496" s="147"/>
      <c r="L496" s="148"/>
      <c r="M496" s="146"/>
      <c r="N496" s="150"/>
      <c r="O496" s="149"/>
      <c r="P496" s="146"/>
      <c r="Q496" s="147"/>
      <c r="R496" s="148"/>
      <c r="S496" s="145"/>
      <c r="T496" s="146"/>
      <c r="U496" s="147"/>
      <c r="V496" s="148"/>
      <c r="W496" s="145"/>
      <c r="X496" s="146"/>
      <c r="Y496" s="147"/>
      <c r="Z496" s="144"/>
      <c r="AA496" s="143"/>
      <c r="AB496" s="168"/>
      <c r="AC496" s="169"/>
      <c r="BI496" s="142" t="s">
        <v>41</v>
      </c>
      <c r="BJ496" s="125">
        <f>B496/B498</f>
        <v>0</v>
      </c>
      <c r="BK496" s="126">
        <f t="shared" ref="BK496" si="9004">C496/C498</f>
        <v>0</v>
      </c>
      <c r="BL496" s="127">
        <f t="shared" ref="BL496" si="9005">D496/D498</f>
        <v>0</v>
      </c>
      <c r="BM496" s="128">
        <f t="shared" ref="BM496" si="9006">E496/E498</f>
        <v>0</v>
      </c>
      <c r="BN496" s="125">
        <f t="shared" ref="BN496" si="9007">F496/F498</f>
        <v>0</v>
      </c>
      <c r="BO496" s="126">
        <f t="shared" ref="BO496" si="9008">G496/G498</f>
        <v>0</v>
      </c>
      <c r="BP496" s="127">
        <f t="shared" ref="BP496" si="9009">H496/H498</f>
        <v>0</v>
      </c>
      <c r="BQ496" s="128">
        <f t="shared" ref="BQ496" si="9010">I496/I498</f>
        <v>0</v>
      </c>
      <c r="BR496" s="125">
        <f t="shared" ref="BR496" si="9011">J496/J498</f>
        <v>0</v>
      </c>
      <c r="BS496" s="126">
        <f t="shared" ref="BS496" si="9012">K496/K498</f>
        <v>0</v>
      </c>
      <c r="BT496" s="127">
        <f t="shared" ref="BT496" si="9013">L496/L498</f>
        <v>0</v>
      </c>
      <c r="BU496" s="125">
        <f t="shared" ref="BU496" si="9014">M496/M498</f>
        <v>0</v>
      </c>
      <c r="BV496" s="129">
        <f t="shared" ref="BV496" si="9015">N496/N498</f>
        <v>0</v>
      </c>
      <c r="BW496" s="130">
        <f t="shared" ref="BW496" si="9016">O496/O498</f>
        <v>0</v>
      </c>
      <c r="BX496" s="125">
        <f t="shared" ref="BX496" si="9017">P496/P498</f>
        <v>0</v>
      </c>
      <c r="BY496" s="126">
        <f t="shared" ref="BY496" si="9018">Q496/Q498</f>
        <v>0</v>
      </c>
      <c r="BZ496" s="127">
        <f t="shared" ref="BZ496" si="9019">R496/R498</f>
        <v>0</v>
      </c>
      <c r="CA496" s="128">
        <f t="shared" ref="CA496" si="9020">S496/S498</f>
        <v>0</v>
      </c>
      <c r="CB496" s="125">
        <f t="shared" ref="CB496" si="9021">T496/T498</f>
        <v>0</v>
      </c>
      <c r="CC496" s="126">
        <f t="shared" ref="CC496" si="9022">U496/U498</f>
        <v>0</v>
      </c>
      <c r="CD496" s="127">
        <f t="shared" ref="CD496" si="9023">V496/V498</f>
        <v>0</v>
      </c>
      <c r="CE496" s="128">
        <f t="shared" ref="CE496" si="9024">W496/W498</f>
        <v>0</v>
      </c>
      <c r="CF496" s="125">
        <f t="shared" ref="CF496" si="9025">X496/X498</f>
        <v>0</v>
      </c>
      <c r="CG496" s="126">
        <f t="shared" ref="CG496" si="9026">Y496/Y498</f>
        <v>0</v>
      </c>
      <c r="CH496" s="127">
        <f t="shared" ref="CH496" si="9027">Z496/Z498</f>
        <v>0</v>
      </c>
      <c r="CI496" s="125">
        <f t="shared" ref="CI496" si="9028">AA496/AA498</f>
        <v>0</v>
      </c>
      <c r="CJ496" s="131">
        <f t="shared" ref="CJ496" si="9029">AB496/AB498</f>
        <v>0</v>
      </c>
      <c r="CK496" s="132">
        <f t="shared" ref="CK496" si="9030">AC496/AC498</f>
        <v>0</v>
      </c>
    </row>
    <row r="497" spans="1:89" ht="14.1" thickBot="1">
      <c r="A497" s="133" t="s">
        <v>45</v>
      </c>
      <c r="B497" s="57"/>
      <c r="C497" s="58"/>
      <c r="D497" s="135"/>
      <c r="E497" s="136"/>
      <c r="F497" s="134"/>
      <c r="G497" s="137"/>
      <c r="H497" s="135"/>
      <c r="I497" s="136"/>
      <c r="J497" s="134"/>
      <c r="K497" s="137"/>
      <c r="L497" s="135"/>
      <c r="M497" s="134"/>
      <c r="N497" s="138"/>
      <c r="O497" s="139"/>
      <c r="P497" s="134"/>
      <c r="Q497" s="137"/>
      <c r="R497" s="135"/>
      <c r="S497" s="136"/>
      <c r="T497" s="134"/>
      <c r="U497" s="137"/>
      <c r="V497" s="135"/>
      <c r="W497" s="136"/>
      <c r="X497" s="134"/>
      <c r="Y497" s="137"/>
      <c r="Z497" s="140"/>
      <c r="AA497" s="141"/>
      <c r="AB497" s="168"/>
      <c r="AC497" s="169"/>
      <c r="BI497" s="133" t="s">
        <v>45</v>
      </c>
      <c r="BJ497" s="125">
        <f>B497/B498</f>
        <v>0</v>
      </c>
      <c r="BK497" s="126">
        <f t="shared" ref="BK497" si="9031">C497/C498</f>
        <v>0</v>
      </c>
      <c r="BL497" s="127">
        <f t="shared" ref="BL497" si="9032">D497/D498</f>
        <v>0</v>
      </c>
      <c r="BM497" s="128">
        <f t="shared" ref="BM497" si="9033">E497/E498</f>
        <v>0</v>
      </c>
      <c r="BN497" s="125">
        <f t="shared" ref="BN497" si="9034">F497/F498</f>
        <v>0</v>
      </c>
      <c r="BO497" s="126">
        <f t="shared" ref="BO497" si="9035">G497/G498</f>
        <v>0</v>
      </c>
      <c r="BP497" s="127">
        <f t="shared" ref="BP497" si="9036">H497/H498</f>
        <v>0</v>
      </c>
      <c r="BQ497" s="128">
        <f t="shared" ref="BQ497" si="9037">I497/I498</f>
        <v>0</v>
      </c>
      <c r="BR497" s="125">
        <f t="shared" ref="BR497" si="9038">J497/J498</f>
        <v>0</v>
      </c>
      <c r="BS497" s="126">
        <f t="shared" ref="BS497" si="9039">K497/K498</f>
        <v>0</v>
      </c>
      <c r="BT497" s="127">
        <f t="shared" ref="BT497" si="9040">L497/L498</f>
        <v>0</v>
      </c>
      <c r="BU497" s="125">
        <f t="shared" ref="BU497" si="9041">M497/M498</f>
        <v>0</v>
      </c>
      <c r="BV497" s="129">
        <f t="shared" ref="BV497" si="9042">N497/N498</f>
        <v>0</v>
      </c>
      <c r="BW497" s="130">
        <f t="shared" ref="BW497" si="9043">O497/O498</f>
        <v>0</v>
      </c>
      <c r="BX497" s="125">
        <f t="shared" ref="BX497" si="9044">P497/P498</f>
        <v>0</v>
      </c>
      <c r="BY497" s="126">
        <f t="shared" ref="BY497" si="9045">Q497/Q498</f>
        <v>0</v>
      </c>
      <c r="BZ497" s="127">
        <f t="shared" ref="BZ497" si="9046">R497/R498</f>
        <v>0</v>
      </c>
      <c r="CA497" s="128">
        <f t="shared" ref="CA497" si="9047">S497/S498</f>
        <v>0</v>
      </c>
      <c r="CB497" s="125">
        <f t="shared" ref="CB497" si="9048">T497/T498</f>
        <v>0</v>
      </c>
      <c r="CC497" s="126">
        <f t="shared" ref="CC497" si="9049">U497/U498</f>
        <v>0</v>
      </c>
      <c r="CD497" s="127">
        <f t="shared" ref="CD497" si="9050">V497/V498</f>
        <v>0</v>
      </c>
      <c r="CE497" s="128">
        <f t="shared" ref="CE497" si="9051">W497/W498</f>
        <v>0</v>
      </c>
      <c r="CF497" s="125">
        <f t="shared" ref="CF497" si="9052">X497/X498</f>
        <v>0</v>
      </c>
      <c r="CG497" s="126">
        <f t="shared" ref="CG497" si="9053">Y497/Y498</f>
        <v>0</v>
      </c>
      <c r="CH497" s="127">
        <f t="shared" ref="CH497" si="9054">Z497/Z498</f>
        <v>0</v>
      </c>
      <c r="CI497" s="125">
        <f t="shared" ref="CI497" si="9055">AA497/AA498</f>
        <v>0</v>
      </c>
      <c r="CJ497" s="131">
        <f t="shared" ref="CJ497" si="9056">AB497/AB498</f>
        <v>0</v>
      </c>
      <c r="CK497" s="132">
        <f t="shared" ref="CK497" si="9057">AC497/AC498</f>
        <v>0</v>
      </c>
    </row>
    <row r="498" spans="1:89" ht="15" thickTop="1" thickBot="1">
      <c r="A498" s="294" t="s">
        <v>42</v>
      </c>
      <c r="B498" s="17">
        <f t="shared" ref="B498:AA498" si="9058">SUM(B475:B497)</f>
        <v>55531</v>
      </c>
      <c r="C498" s="18">
        <f t="shared" si="9058"/>
        <v>33728</v>
      </c>
      <c r="D498" s="17">
        <f t="shared" si="9058"/>
        <v>21817</v>
      </c>
      <c r="E498" s="18">
        <f t="shared" si="9058"/>
        <v>18552</v>
      </c>
      <c r="F498" s="17">
        <f t="shared" si="9058"/>
        <v>10286</v>
      </c>
      <c r="G498" s="18">
        <f t="shared" si="9058"/>
        <v>7708</v>
      </c>
      <c r="H498" s="17">
        <f t="shared" si="9058"/>
        <v>25175</v>
      </c>
      <c r="I498" s="18">
        <f t="shared" si="9058"/>
        <v>37818</v>
      </c>
      <c r="J498" s="17">
        <f t="shared" si="9058"/>
        <v>6475</v>
      </c>
      <c r="K498" s="18">
        <f t="shared" si="9058"/>
        <v>7662</v>
      </c>
      <c r="L498" s="17">
        <f t="shared" si="9058"/>
        <v>11420</v>
      </c>
      <c r="M498" s="18">
        <f t="shared" si="9058"/>
        <v>22060</v>
      </c>
      <c r="N498" s="17">
        <f t="shared" si="9058"/>
        <v>25887</v>
      </c>
      <c r="O498" s="18">
        <f t="shared" si="9058"/>
        <v>36069</v>
      </c>
      <c r="P498" s="17">
        <f t="shared" si="9058"/>
        <v>16593</v>
      </c>
      <c r="Q498" s="18">
        <f t="shared" si="9058"/>
        <v>20794</v>
      </c>
      <c r="R498" s="17">
        <f t="shared" si="9058"/>
        <v>20268</v>
      </c>
      <c r="S498" s="18">
        <f t="shared" si="9058"/>
        <v>23045</v>
      </c>
      <c r="T498" s="17">
        <f t="shared" si="9058"/>
        <v>8873</v>
      </c>
      <c r="U498" s="18">
        <f t="shared" si="9058"/>
        <v>10727</v>
      </c>
      <c r="V498" s="17">
        <f t="shared" si="9058"/>
        <v>24478</v>
      </c>
      <c r="W498" s="18">
        <f t="shared" si="9058"/>
        <v>28028</v>
      </c>
      <c r="X498" s="17">
        <f t="shared" si="9058"/>
        <v>24205</v>
      </c>
      <c r="Y498" s="18">
        <f t="shared" si="9058"/>
        <v>14934</v>
      </c>
      <c r="Z498" s="17">
        <f t="shared" si="9058"/>
        <v>55935</v>
      </c>
      <c r="AA498" s="18">
        <f t="shared" si="9058"/>
        <v>45240</v>
      </c>
      <c r="AB498" s="170">
        <f t="shared" ref="AB498:AC498" si="9059">SUM(AB474:AB497)</f>
        <v>306943</v>
      </c>
      <c r="AC498" s="171">
        <f t="shared" si="9059"/>
        <v>306365</v>
      </c>
      <c r="BI498" s="294" t="s">
        <v>42</v>
      </c>
      <c r="BJ498" s="151">
        <f>SUM(BJ474:BJ497)</f>
        <v>1</v>
      </c>
      <c r="BK498" s="152">
        <f t="shared" ref="BK498:CK498" si="9060">SUM(BK474:BK497)</f>
        <v>0.99999999999999989</v>
      </c>
      <c r="BL498" s="151">
        <f t="shared" si="9060"/>
        <v>1.0000000000000002</v>
      </c>
      <c r="BM498" s="152">
        <f t="shared" si="9060"/>
        <v>1</v>
      </c>
      <c r="BN498" s="151">
        <f t="shared" si="9060"/>
        <v>0.99999999999999989</v>
      </c>
      <c r="BO498" s="152">
        <f t="shared" si="9060"/>
        <v>1.0000000000000002</v>
      </c>
      <c r="BP498" s="151">
        <f t="shared" si="9060"/>
        <v>1</v>
      </c>
      <c r="BQ498" s="152">
        <f t="shared" si="9060"/>
        <v>1</v>
      </c>
      <c r="BR498" s="151">
        <f t="shared" si="9060"/>
        <v>1</v>
      </c>
      <c r="BS498" s="152">
        <f t="shared" si="9060"/>
        <v>1</v>
      </c>
      <c r="BT498" s="151">
        <f t="shared" si="9060"/>
        <v>1.0000000000000002</v>
      </c>
      <c r="BU498" s="152">
        <f t="shared" si="9060"/>
        <v>1</v>
      </c>
      <c r="BV498" s="151">
        <f t="shared" si="9060"/>
        <v>1</v>
      </c>
      <c r="BW498" s="152">
        <f t="shared" si="9060"/>
        <v>1</v>
      </c>
      <c r="BX498" s="151">
        <f t="shared" si="9060"/>
        <v>1</v>
      </c>
      <c r="BY498" s="152">
        <f t="shared" si="9060"/>
        <v>1</v>
      </c>
      <c r="BZ498" s="151">
        <f t="shared" si="9060"/>
        <v>0.99999999999999989</v>
      </c>
      <c r="CA498" s="152">
        <f t="shared" si="9060"/>
        <v>1</v>
      </c>
      <c r="CB498" s="151">
        <f t="shared" si="9060"/>
        <v>1.0000000000000002</v>
      </c>
      <c r="CC498" s="152">
        <f t="shared" si="9060"/>
        <v>1.0000000000000002</v>
      </c>
      <c r="CD498" s="151">
        <f t="shared" si="9060"/>
        <v>1.0000000000000002</v>
      </c>
      <c r="CE498" s="152">
        <f t="shared" si="9060"/>
        <v>1</v>
      </c>
      <c r="CF498" s="151">
        <f t="shared" si="9060"/>
        <v>0.99999999999999989</v>
      </c>
      <c r="CG498" s="152">
        <f t="shared" si="9060"/>
        <v>1</v>
      </c>
      <c r="CH498" s="151">
        <f t="shared" si="9060"/>
        <v>1</v>
      </c>
      <c r="CI498" s="152">
        <f t="shared" si="9060"/>
        <v>1</v>
      </c>
      <c r="CJ498" s="151">
        <f t="shared" si="9060"/>
        <v>1</v>
      </c>
      <c r="CK498" s="152">
        <f t="shared" si="9060"/>
        <v>1</v>
      </c>
    </row>
    <row r="499" spans="1:89" ht="14.1" thickTop="1">
      <c r="A499" s="183"/>
    </row>
    <row r="501" spans="1:89">
      <c r="A501" s="318">
        <f>+A470+1</f>
        <v>43847</v>
      </c>
      <c r="B501" s="318"/>
      <c r="C501" s="318"/>
      <c r="D501" s="318"/>
      <c r="BI501" s="313">
        <f>+BI470+1</f>
        <v>43847</v>
      </c>
      <c r="BJ501" s="313"/>
      <c r="BK501" s="313"/>
      <c r="BL501" s="313"/>
    </row>
    <row r="502" spans="1:89" ht="14.1" thickBot="1">
      <c r="AE502" t="s">
        <v>49</v>
      </c>
    </row>
    <row r="503" spans="1:89" ht="15" thickTop="1" thickBot="1">
      <c r="A503" s="314" t="s">
        <v>2</v>
      </c>
      <c r="B503" s="311" t="s">
        <v>3</v>
      </c>
      <c r="C503" s="312"/>
      <c r="D503" s="311" t="s">
        <v>4</v>
      </c>
      <c r="E503" s="312"/>
      <c r="F503" s="311" t="s">
        <v>5</v>
      </c>
      <c r="G503" s="312"/>
      <c r="H503" s="311" t="s">
        <v>6</v>
      </c>
      <c r="I503" s="312"/>
      <c r="J503" s="311" t="s">
        <v>7</v>
      </c>
      <c r="K503" s="312"/>
      <c r="L503" s="311" t="s">
        <v>8</v>
      </c>
      <c r="M503" s="312"/>
      <c r="N503" s="311" t="s">
        <v>9</v>
      </c>
      <c r="O503" s="312"/>
      <c r="P503" s="311" t="s">
        <v>10</v>
      </c>
      <c r="Q503" s="312"/>
      <c r="R503" s="311" t="s">
        <v>11</v>
      </c>
      <c r="S503" s="312"/>
      <c r="T503" s="311" t="s">
        <v>12</v>
      </c>
      <c r="U503" s="312"/>
      <c r="V503" s="311" t="s">
        <v>13</v>
      </c>
      <c r="W503" s="312"/>
      <c r="X503" s="311" t="s">
        <v>14</v>
      </c>
      <c r="Y503" s="312"/>
      <c r="Z503" s="297" t="s">
        <v>15</v>
      </c>
      <c r="AA503" s="298"/>
      <c r="AB503" s="316" t="s">
        <v>16</v>
      </c>
      <c r="AC503" s="317"/>
      <c r="AE503" s="309" t="s">
        <v>2</v>
      </c>
      <c r="AF503" s="303" t="s">
        <v>3</v>
      </c>
      <c r="AG503" s="304"/>
      <c r="AH503" s="303" t="s">
        <v>4</v>
      </c>
      <c r="AI503" s="304"/>
      <c r="AJ503" s="303" t="s">
        <v>5</v>
      </c>
      <c r="AK503" s="304"/>
      <c r="AL503" s="303" t="s">
        <v>6</v>
      </c>
      <c r="AM503" s="304"/>
      <c r="AN503" s="303" t="s">
        <v>7</v>
      </c>
      <c r="AO503" s="304"/>
      <c r="AP503" s="303" t="s">
        <v>8</v>
      </c>
      <c r="AQ503" s="304"/>
      <c r="AR503" s="303" t="s">
        <v>9</v>
      </c>
      <c r="AS503" s="304"/>
      <c r="AT503" s="303" t="s">
        <v>10</v>
      </c>
      <c r="AU503" s="304"/>
      <c r="AV503" s="303" t="s">
        <v>11</v>
      </c>
      <c r="AW503" s="304"/>
      <c r="AX503" s="303" t="s">
        <v>12</v>
      </c>
      <c r="AY503" s="304"/>
      <c r="AZ503" s="303" t="s">
        <v>13</v>
      </c>
      <c r="BA503" s="304"/>
      <c r="BB503" s="303" t="s">
        <v>14</v>
      </c>
      <c r="BC503" s="304"/>
      <c r="BD503" s="305" t="s">
        <v>15</v>
      </c>
      <c r="BE503" s="306"/>
      <c r="BF503" s="307" t="s">
        <v>16</v>
      </c>
      <c r="BG503" s="308"/>
      <c r="BI503" s="314" t="s">
        <v>2</v>
      </c>
      <c r="BJ503" s="311" t="s">
        <v>3</v>
      </c>
      <c r="BK503" s="312"/>
      <c r="BL503" s="311" t="s">
        <v>4</v>
      </c>
      <c r="BM503" s="312"/>
      <c r="BN503" s="311" t="s">
        <v>5</v>
      </c>
      <c r="BO503" s="312"/>
      <c r="BP503" s="311" t="s">
        <v>6</v>
      </c>
      <c r="BQ503" s="312"/>
      <c r="BR503" s="311" t="s">
        <v>7</v>
      </c>
      <c r="BS503" s="312"/>
      <c r="BT503" s="311" t="s">
        <v>8</v>
      </c>
      <c r="BU503" s="312"/>
      <c r="BV503" s="311" t="s">
        <v>9</v>
      </c>
      <c r="BW503" s="312"/>
      <c r="BX503" s="311" t="s">
        <v>10</v>
      </c>
      <c r="BY503" s="312"/>
      <c r="BZ503" s="311" t="s">
        <v>11</v>
      </c>
      <c r="CA503" s="312"/>
      <c r="CB503" s="311" t="s">
        <v>12</v>
      </c>
      <c r="CC503" s="312"/>
      <c r="CD503" s="311" t="s">
        <v>13</v>
      </c>
      <c r="CE503" s="312"/>
      <c r="CF503" s="311" t="s">
        <v>14</v>
      </c>
      <c r="CG503" s="312"/>
      <c r="CH503" s="297" t="s">
        <v>15</v>
      </c>
      <c r="CI503" s="298"/>
      <c r="CJ503" s="311" t="s">
        <v>16</v>
      </c>
      <c r="CK503" s="312"/>
    </row>
    <row r="504" spans="1:89" ht="15" thickTop="1" thickBot="1">
      <c r="A504" s="315"/>
      <c r="B504" s="112" t="s">
        <v>17</v>
      </c>
      <c r="C504" s="113" t="s">
        <v>18</v>
      </c>
      <c r="D504" s="114" t="s">
        <v>17</v>
      </c>
      <c r="E504" s="115" t="s">
        <v>18</v>
      </c>
      <c r="F504" s="112" t="s">
        <v>17</v>
      </c>
      <c r="G504" s="113" t="s">
        <v>18</v>
      </c>
      <c r="H504" s="114" t="s">
        <v>17</v>
      </c>
      <c r="I504" s="115" t="s">
        <v>18</v>
      </c>
      <c r="J504" s="112" t="s">
        <v>17</v>
      </c>
      <c r="K504" s="113" t="s">
        <v>18</v>
      </c>
      <c r="L504" s="114" t="s">
        <v>17</v>
      </c>
      <c r="M504" s="112" t="s">
        <v>18</v>
      </c>
      <c r="N504" s="116" t="s">
        <v>17</v>
      </c>
      <c r="O504" s="117" t="s">
        <v>18</v>
      </c>
      <c r="P504" s="112" t="s">
        <v>17</v>
      </c>
      <c r="Q504" s="113" t="s">
        <v>18</v>
      </c>
      <c r="R504" s="114" t="s">
        <v>17</v>
      </c>
      <c r="S504" s="115" t="s">
        <v>18</v>
      </c>
      <c r="T504" s="112" t="s">
        <v>17</v>
      </c>
      <c r="U504" s="113" t="s">
        <v>18</v>
      </c>
      <c r="V504" s="114" t="s">
        <v>17</v>
      </c>
      <c r="W504" s="115" t="s">
        <v>18</v>
      </c>
      <c r="X504" s="112" t="s">
        <v>17</v>
      </c>
      <c r="Y504" s="113" t="s">
        <v>18</v>
      </c>
      <c r="Z504" s="25" t="s">
        <v>17</v>
      </c>
      <c r="AA504" s="118" t="s">
        <v>18</v>
      </c>
      <c r="AB504" s="172" t="s">
        <v>17</v>
      </c>
      <c r="AC504" s="173" t="s">
        <v>18</v>
      </c>
      <c r="AE504" s="310"/>
      <c r="AF504" s="235" t="s">
        <v>17</v>
      </c>
      <c r="AG504" s="236" t="s">
        <v>18</v>
      </c>
      <c r="AH504" s="237" t="s">
        <v>17</v>
      </c>
      <c r="AI504" s="238" t="s">
        <v>18</v>
      </c>
      <c r="AJ504" s="235" t="s">
        <v>17</v>
      </c>
      <c r="AK504" s="236" t="s">
        <v>18</v>
      </c>
      <c r="AL504" s="237" t="s">
        <v>17</v>
      </c>
      <c r="AM504" s="238" t="s">
        <v>18</v>
      </c>
      <c r="AN504" s="235" t="s">
        <v>17</v>
      </c>
      <c r="AO504" s="236" t="s">
        <v>18</v>
      </c>
      <c r="AP504" s="237" t="s">
        <v>17</v>
      </c>
      <c r="AQ504" s="235" t="s">
        <v>18</v>
      </c>
      <c r="AR504" s="239" t="s">
        <v>17</v>
      </c>
      <c r="AS504" s="240" t="s">
        <v>18</v>
      </c>
      <c r="AT504" s="235" t="s">
        <v>17</v>
      </c>
      <c r="AU504" s="236" t="s">
        <v>18</v>
      </c>
      <c r="AV504" s="237" t="s">
        <v>17</v>
      </c>
      <c r="AW504" s="238" t="s">
        <v>18</v>
      </c>
      <c r="AX504" s="235" t="s">
        <v>17</v>
      </c>
      <c r="AY504" s="236" t="s">
        <v>18</v>
      </c>
      <c r="AZ504" s="237" t="s">
        <v>17</v>
      </c>
      <c r="BA504" s="238" t="s">
        <v>18</v>
      </c>
      <c r="BB504" s="235" t="s">
        <v>17</v>
      </c>
      <c r="BC504" s="236" t="s">
        <v>18</v>
      </c>
      <c r="BD504" s="241" t="s">
        <v>17</v>
      </c>
      <c r="BE504" s="242" t="s">
        <v>18</v>
      </c>
      <c r="BF504" s="243" t="s">
        <v>17</v>
      </c>
      <c r="BG504" s="244" t="s">
        <v>18</v>
      </c>
      <c r="BI504" s="315"/>
      <c r="BJ504" s="112" t="s">
        <v>17</v>
      </c>
      <c r="BK504" s="113" t="s">
        <v>18</v>
      </c>
      <c r="BL504" s="114" t="s">
        <v>17</v>
      </c>
      <c r="BM504" s="115" t="s">
        <v>18</v>
      </c>
      <c r="BN504" s="112" t="s">
        <v>17</v>
      </c>
      <c r="BO504" s="113" t="s">
        <v>18</v>
      </c>
      <c r="BP504" s="114" t="s">
        <v>17</v>
      </c>
      <c r="BQ504" s="115" t="s">
        <v>18</v>
      </c>
      <c r="BR504" s="112" t="s">
        <v>17</v>
      </c>
      <c r="BS504" s="113" t="s">
        <v>18</v>
      </c>
      <c r="BT504" s="114" t="s">
        <v>17</v>
      </c>
      <c r="BU504" s="112" t="s">
        <v>18</v>
      </c>
      <c r="BV504" s="116" t="s">
        <v>17</v>
      </c>
      <c r="BW504" s="117" t="s">
        <v>18</v>
      </c>
      <c r="BX504" s="112" t="s">
        <v>17</v>
      </c>
      <c r="BY504" s="113" t="s">
        <v>18</v>
      </c>
      <c r="BZ504" s="114" t="s">
        <v>17</v>
      </c>
      <c r="CA504" s="115" t="s">
        <v>18</v>
      </c>
      <c r="CB504" s="112" t="s">
        <v>17</v>
      </c>
      <c r="CC504" s="113" t="s">
        <v>18</v>
      </c>
      <c r="CD504" s="114" t="s">
        <v>17</v>
      </c>
      <c r="CE504" s="115" t="s">
        <v>18</v>
      </c>
      <c r="CF504" s="112" t="s">
        <v>17</v>
      </c>
      <c r="CG504" s="113" t="s">
        <v>18</v>
      </c>
      <c r="CH504" s="25" t="s">
        <v>17</v>
      </c>
      <c r="CI504" s="118" t="s">
        <v>18</v>
      </c>
      <c r="CJ504" s="116" t="s">
        <v>17</v>
      </c>
      <c r="CK504" s="117" t="s">
        <v>18</v>
      </c>
    </row>
    <row r="505" spans="1:89" ht="14.1" thickTop="1">
      <c r="A505" s="121" t="s">
        <v>19</v>
      </c>
      <c r="B505" s="122"/>
      <c r="C505" s="182"/>
      <c r="D505" s="123"/>
      <c r="E505" s="176"/>
      <c r="F505" s="122"/>
      <c r="G505" s="124"/>
      <c r="H505" s="123"/>
      <c r="I505" s="176"/>
      <c r="J505" s="122"/>
      <c r="K505" s="124"/>
      <c r="L505" s="123"/>
      <c r="M505" s="122"/>
      <c r="N505" s="175"/>
      <c r="O505" s="177"/>
      <c r="P505" s="122"/>
      <c r="Q505" s="124"/>
      <c r="R505" s="123"/>
      <c r="S505" s="176"/>
      <c r="T505" s="122"/>
      <c r="U505" s="124"/>
      <c r="V505" s="123"/>
      <c r="W505" s="176"/>
      <c r="X505" s="122"/>
      <c r="Y505" s="124"/>
      <c r="Z505" s="180"/>
      <c r="AA505" s="181"/>
      <c r="AB505" s="166">
        <f>B505+D505+F505+H505+J505+L505+N505+P505+R505+T505+V505+X505+Z505</f>
        <v>0</v>
      </c>
      <c r="AC505" s="167">
        <f>C505+E505+G505+I505+K505+M505+O505+Q505+S505+U505+W505+Y505+AA505</f>
        <v>0</v>
      </c>
      <c r="AE505" s="246" t="str">
        <f>$AE$9</f>
        <v>07:00 - 07:59</v>
      </c>
      <c r="AF505" s="247">
        <f>SUMIF($A$9:$A$32,$AE505,B$505:B$528)</f>
        <v>5957</v>
      </c>
      <c r="AG505" s="248">
        <f t="shared" ref="AG505:AV507" si="9061">SUMIF($A$9:$A$32,$AE505,C$505:C$528)</f>
        <v>793</v>
      </c>
      <c r="AH505" s="249">
        <f t="shared" si="9061"/>
        <v>1386</v>
      </c>
      <c r="AI505" s="250">
        <f t="shared" si="9061"/>
        <v>1199</v>
      </c>
      <c r="AJ505" s="247">
        <f t="shared" si="9061"/>
        <v>584</v>
      </c>
      <c r="AK505" s="251">
        <f t="shared" si="9061"/>
        <v>467</v>
      </c>
      <c r="AL505" s="249">
        <f t="shared" si="9061"/>
        <v>890</v>
      </c>
      <c r="AM505" s="250">
        <f t="shared" si="9061"/>
        <v>1603</v>
      </c>
      <c r="AN505" s="247">
        <f t="shared" si="9061"/>
        <v>365</v>
      </c>
      <c r="AO505" s="251">
        <f t="shared" si="9061"/>
        <v>886</v>
      </c>
      <c r="AP505" s="249">
        <f t="shared" si="9061"/>
        <v>447</v>
      </c>
      <c r="AQ505" s="247">
        <f t="shared" si="9061"/>
        <v>2187</v>
      </c>
      <c r="AR505" s="252">
        <f t="shared" si="9061"/>
        <v>1691</v>
      </c>
      <c r="AS505" s="253">
        <f t="shared" si="9061"/>
        <v>2884</v>
      </c>
      <c r="AT505" s="247">
        <f t="shared" si="9061"/>
        <v>1439</v>
      </c>
      <c r="AU505" s="251">
        <f t="shared" si="9061"/>
        <v>1371</v>
      </c>
      <c r="AV505" s="249">
        <f t="shared" si="9061"/>
        <v>1661</v>
      </c>
      <c r="AW505" s="250">
        <f t="shared" ref="AW505:BE507" si="9062">SUMIF($A$9:$A$32,$AE505,S$505:S$528)</f>
        <v>1454</v>
      </c>
      <c r="AX505" s="247">
        <f t="shared" si="9062"/>
        <v>355</v>
      </c>
      <c r="AY505" s="251">
        <f t="shared" si="9062"/>
        <v>1544</v>
      </c>
      <c r="AZ505" s="249">
        <f t="shared" si="9062"/>
        <v>988</v>
      </c>
      <c r="BA505" s="250">
        <f t="shared" si="9062"/>
        <v>2448</v>
      </c>
      <c r="BB505" s="247">
        <f t="shared" si="9062"/>
        <v>1316</v>
      </c>
      <c r="BC505" s="251">
        <f t="shared" si="9062"/>
        <v>1490</v>
      </c>
      <c r="BD505" s="20">
        <f t="shared" si="9062"/>
        <v>4679</v>
      </c>
      <c r="BE505" s="254">
        <f t="shared" si="9062"/>
        <v>2152</v>
      </c>
      <c r="BF505" s="255">
        <f>AF505+AH505+AJ505+AL505+AN505+AP505+AR505+AT505+AV505+AX505+AZ505+BB505+BD505</f>
        <v>21758</v>
      </c>
      <c r="BG505" s="256">
        <f>AG505+AI505+AK505+AM505+AO505+AQ505+AS505+AU505+AW505+AY505+BA505+BC505+BE505</f>
        <v>20478</v>
      </c>
      <c r="BI505" s="121" t="s">
        <v>19</v>
      </c>
      <c r="BJ505" s="125">
        <f>B505/B529</f>
        <v>0</v>
      </c>
      <c r="BK505" s="126">
        <f t="shared" ref="BK505" si="9063">C505/C529</f>
        <v>0</v>
      </c>
      <c r="BL505" s="127">
        <f t="shared" ref="BL505" si="9064">D505/D529</f>
        <v>0</v>
      </c>
      <c r="BM505" s="128">
        <f t="shared" ref="BM505" si="9065">E505/E529</f>
        <v>0</v>
      </c>
      <c r="BN505" s="125">
        <f t="shared" ref="BN505" si="9066">F505/F529</f>
        <v>0</v>
      </c>
      <c r="BO505" s="126">
        <f t="shared" ref="BO505" si="9067">G505/G529</f>
        <v>0</v>
      </c>
      <c r="BP505" s="127">
        <f t="shared" ref="BP505" si="9068">H505/H529</f>
        <v>0</v>
      </c>
      <c r="BQ505" s="128">
        <f t="shared" ref="BQ505" si="9069">I505/I529</f>
        <v>0</v>
      </c>
      <c r="BR505" s="125">
        <f t="shared" ref="BR505" si="9070">J505/J529</f>
        <v>0</v>
      </c>
      <c r="BS505" s="126">
        <f t="shared" ref="BS505" si="9071">K505/K529</f>
        <v>0</v>
      </c>
      <c r="BT505" s="127">
        <f t="shared" ref="BT505" si="9072">L505/L529</f>
        <v>0</v>
      </c>
      <c r="BU505" s="125">
        <f t="shared" ref="BU505" si="9073">M505/M529</f>
        <v>0</v>
      </c>
      <c r="BV505" s="129">
        <f t="shared" ref="BV505" si="9074">N505/N529</f>
        <v>0</v>
      </c>
      <c r="BW505" s="130">
        <f t="shared" ref="BW505" si="9075">O505/O529</f>
        <v>0</v>
      </c>
      <c r="BX505" s="125">
        <f t="shared" ref="BX505" si="9076">P505/P529</f>
        <v>0</v>
      </c>
      <c r="BY505" s="126">
        <f t="shared" ref="BY505" si="9077">Q505/Q529</f>
        <v>0</v>
      </c>
      <c r="BZ505" s="127">
        <f t="shared" ref="BZ505" si="9078">R505/R529</f>
        <v>0</v>
      </c>
      <c r="CA505" s="128">
        <f t="shared" ref="CA505" si="9079">S505/S529</f>
        <v>0</v>
      </c>
      <c r="CB505" s="125">
        <f t="shared" ref="CB505" si="9080">T505/T529</f>
        <v>0</v>
      </c>
      <c r="CC505" s="126">
        <f t="shared" ref="CC505" si="9081">U505/U529</f>
        <v>0</v>
      </c>
      <c r="CD505" s="127">
        <f t="shared" ref="CD505" si="9082">V505/V529</f>
        <v>0</v>
      </c>
      <c r="CE505" s="128">
        <f t="shared" ref="CE505" si="9083">W505/W529</f>
        <v>0</v>
      </c>
      <c r="CF505" s="125">
        <f t="shared" ref="CF505" si="9084">X505/X529</f>
        <v>0</v>
      </c>
      <c r="CG505" s="126">
        <f t="shared" ref="CG505" si="9085">Y505/Y529</f>
        <v>0</v>
      </c>
      <c r="CH505" s="127">
        <f t="shared" ref="CH505" si="9086">Z505/Z529</f>
        <v>0</v>
      </c>
      <c r="CI505" s="125">
        <f t="shared" ref="CI505" si="9087">AA505/AA529</f>
        <v>0</v>
      </c>
      <c r="CJ505" s="131">
        <f t="shared" ref="CJ505" si="9088">AB505/AB529</f>
        <v>0</v>
      </c>
      <c r="CK505" s="132">
        <f t="shared" ref="CK505" si="9089">AC505/AC529</f>
        <v>0</v>
      </c>
    </row>
    <row r="506" spans="1:89">
      <c r="A506" s="133" t="s">
        <v>20</v>
      </c>
      <c r="B506" s="185">
        <v>484</v>
      </c>
      <c r="C506" s="186">
        <v>0</v>
      </c>
      <c r="D506" s="187">
        <v>147</v>
      </c>
      <c r="E506" s="188">
        <v>0</v>
      </c>
      <c r="F506" s="185">
        <v>54</v>
      </c>
      <c r="G506" s="189">
        <v>0</v>
      </c>
      <c r="H506" s="187">
        <v>180</v>
      </c>
      <c r="I506" s="188">
        <v>3</v>
      </c>
      <c r="J506" s="185">
        <v>5</v>
      </c>
      <c r="K506" s="189">
        <v>2</v>
      </c>
      <c r="L506" s="187">
        <v>6</v>
      </c>
      <c r="M506" s="185">
        <v>0</v>
      </c>
      <c r="N506" s="190">
        <v>4</v>
      </c>
      <c r="O506" s="191">
        <v>0</v>
      </c>
      <c r="P506" s="185">
        <v>5</v>
      </c>
      <c r="Q506" s="189">
        <v>0</v>
      </c>
      <c r="R506" s="187">
        <v>0</v>
      </c>
      <c r="S506" s="188">
        <v>0</v>
      </c>
      <c r="T506" s="185">
        <v>0</v>
      </c>
      <c r="U506" s="189">
        <v>0</v>
      </c>
      <c r="V506" s="187">
        <v>0</v>
      </c>
      <c r="W506" s="188">
        <v>0</v>
      </c>
      <c r="X506" s="185">
        <v>0</v>
      </c>
      <c r="Y506" s="189">
        <v>0</v>
      </c>
      <c r="Z506" s="187">
        <v>0</v>
      </c>
      <c r="AA506" s="185">
        <v>0</v>
      </c>
      <c r="AB506" s="168">
        <f t="shared" ref="AB506:AB507" si="9090">B506+D506+F506+H506+J506+L506+N506+P506+R506+T506+V506+X506+Z506</f>
        <v>885</v>
      </c>
      <c r="AC506" s="169">
        <f t="shared" ref="AC506:AC527" si="9091">C506+E506+G506+I506+K506+M506+O506+Q506+S506+U506+W506+Y506+AA506</f>
        <v>5</v>
      </c>
      <c r="AE506" s="258" t="str">
        <f>$AE$10</f>
        <v>08:00 - 08:59</v>
      </c>
      <c r="AF506" s="247">
        <f>SUMIF($A$9:$A$32,$AE506,B$505:B$528)</f>
        <v>6010</v>
      </c>
      <c r="AG506" s="259">
        <f t="shared" si="9061"/>
        <v>1212</v>
      </c>
      <c r="AH506" s="260">
        <f t="shared" si="9061"/>
        <v>1268</v>
      </c>
      <c r="AI506" s="261">
        <f t="shared" si="9061"/>
        <v>1364</v>
      </c>
      <c r="AJ506" s="262">
        <f t="shared" si="9061"/>
        <v>602</v>
      </c>
      <c r="AK506" s="263">
        <f t="shared" si="9061"/>
        <v>647</v>
      </c>
      <c r="AL506" s="260">
        <f t="shared" si="9061"/>
        <v>1219</v>
      </c>
      <c r="AM506" s="261">
        <f t="shared" si="9061"/>
        <v>1894</v>
      </c>
      <c r="AN506" s="262">
        <f t="shared" si="9061"/>
        <v>368</v>
      </c>
      <c r="AO506" s="263">
        <f t="shared" si="9061"/>
        <v>959</v>
      </c>
      <c r="AP506" s="260">
        <f t="shared" si="9061"/>
        <v>432</v>
      </c>
      <c r="AQ506" s="262">
        <f t="shared" si="9061"/>
        <v>2301</v>
      </c>
      <c r="AR506" s="264">
        <f t="shared" si="9061"/>
        <v>1519</v>
      </c>
      <c r="AS506" s="265">
        <f t="shared" si="9061"/>
        <v>3095</v>
      </c>
      <c r="AT506" s="262">
        <f t="shared" si="9061"/>
        <v>1234</v>
      </c>
      <c r="AU506" s="263">
        <f t="shared" si="9061"/>
        <v>1468</v>
      </c>
      <c r="AV506" s="260">
        <f t="shared" si="9061"/>
        <v>1575</v>
      </c>
      <c r="AW506" s="261">
        <f t="shared" si="9062"/>
        <v>1313</v>
      </c>
      <c r="AX506" s="262">
        <f t="shared" si="9062"/>
        <v>250</v>
      </c>
      <c r="AY506" s="263">
        <f t="shared" si="9062"/>
        <v>1446</v>
      </c>
      <c r="AZ506" s="260">
        <f t="shared" si="9062"/>
        <v>834</v>
      </c>
      <c r="BA506" s="261">
        <f t="shared" si="9062"/>
        <v>2361</v>
      </c>
      <c r="BB506" s="262">
        <f t="shared" si="9062"/>
        <v>1181</v>
      </c>
      <c r="BC506" s="263">
        <f t="shared" si="9062"/>
        <v>1683</v>
      </c>
      <c r="BD506" s="260">
        <f t="shared" si="9062"/>
        <v>4479</v>
      </c>
      <c r="BE506" s="262">
        <f t="shared" si="9062"/>
        <v>2160</v>
      </c>
      <c r="BF506" s="266">
        <f>SUM(AF506,AH506,AJ506,AL506,AN506,AP506,AR506,AT506,AV506,AX506,AZ506,BB506,BD506)</f>
        <v>20971</v>
      </c>
      <c r="BG506" s="16">
        <f>SUM(AG506,AI506,AK506,AM506,AO506,AQ506,AS506,AU506,AW506,AY506,BA506,BC506,BE506)</f>
        <v>21903</v>
      </c>
      <c r="BI506" s="133" t="s">
        <v>20</v>
      </c>
      <c r="BJ506" s="125">
        <f>B506/B529</f>
        <v>8.5070481948887403E-3</v>
      </c>
      <c r="BK506" s="126">
        <f t="shared" ref="BK506" si="9092">C506/C529</f>
        <v>0</v>
      </c>
      <c r="BL506" s="127">
        <f t="shared" ref="BL506" si="9093">D506/D529</f>
        <v>6.3838103096365137E-3</v>
      </c>
      <c r="BM506" s="128">
        <f t="shared" ref="BM506" si="9094">E506/E529</f>
        <v>0</v>
      </c>
      <c r="BN506" s="125">
        <f t="shared" ref="BN506" si="9095">F506/F529</f>
        <v>5.068518866153557E-3</v>
      </c>
      <c r="BO506" s="126">
        <f t="shared" ref="BO506" si="9096">G506/G529</f>
        <v>0</v>
      </c>
      <c r="BP506" s="127">
        <f t="shared" ref="BP506" si="9097">H506/H529</f>
        <v>6.9026345055029333E-3</v>
      </c>
      <c r="BQ506" s="128">
        <f t="shared" ref="BQ506" si="9098">I506/I529</f>
        <v>7.3962673504104925E-5</v>
      </c>
      <c r="BR506" s="125">
        <f t="shared" ref="BR506" si="9099">J506/J529</f>
        <v>7.5574365175332526E-4</v>
      </c>
      <c r="BS506" s="126">
        <f t="shared" ref="BS506" si="9100">K506/K529</f>
        <v>2.577651759247326E-4</v>
      </c>
      <c r="BT506" s="127">
        <f t="shared" ref="BT506" si="9101">L506/L529</f>
        <v>4.6554934823091247E-4</v>
      </c>
      <c r="BU506" s="125">
        <f t="shared" ref="BU506" si="9102">M506/M529</f>
        <v>0</v>
      </c>
      <c r="BV506" s="129">
        <f t="shared" ref="BV506" si="9103">N506/N529</f>
        <v>1.4943215780035862E-4</v>
      </c>
      <c r="BW506" s="130">
        <f t="shared" ref="BW506" si="9104">O506/O529</f>
        <v>0</v>
      </c>
      <c r="BX506" s="125">
        <f t="shared" ref="BX506" si="9105">P506/P529</f>
        <v>2.9505488020771861E-4</v>
      </c>
      <c r="BY506" s="126">
        <f t="shared" ref="BY506" si="9106">Q506/Q529</f>
        <v>0</v>
      </c>
      <c r="BZ506" s="127">
        <f t="shared" ref="BZ506" si="9107">R506/R529</f>
        <v>0</v>
      </c>
      <c r="CA506" s="128">
        <f t="shared" ref="CA506" si="9108">S506/S529</f>
        <v>0</v>
      </c>
      <c r="CB506" s="125">
        <f t="shared" ref="CB506" si="9109">T506/T529</f>
        <v>0</v>
      </c>
      <c r="CC506" s="126">
        <f t="shared" ref="CC506" si="9110">U506/U529</f>
        <v>0</v>
      </c>
      <c r="CD506" s="127">
        <f t="shared" ref="CD506" si="9111">V506/V529</f>
        <v>0</v>
      </c>
      <c r="CE506" s="128">
        <f t="shared" ref="CE506" si="9112">W506/W529</f>
        <v>0</v>
      </c>
      <c r="CF506" s="125">
        <f t="shared" ref="CF506" si="9113">X506/X529</f>
        <v>0</v>
      </c>
      <c r="CG506" s="126">
        <f t="shared" ref="CG506" si="9114">Y506/Y529</f>
        <v>0</v>
      </c>
      <c r="CH506" s="127">
        <f t="shared" ref="CH506" si="9115">Z506/Z529</f>
        <v>0</v>
      </c>
      <c r="CI506" s="125">
        <f t="shared" ref="CI506" si="9116">AA506/AA529</f>
        <v>0</v>
      </c>
      <c r="CJ506" s="131">
        <f t="shared" ref="CJ506" si="9117">AB506/AB529</f>
        <v>2.8013066433699245E-3</v>
      </c>
      <c r="CK506" s="132">
        <f t="shared" ref="CK506" si="9118">AC506/AC529</f>
        <v>1.5858868755173956E-5</v>
      </c>
    </row>
    <row r="507" spans="1:89" ht="14.1" thickBot="1">
      <c r="A507" s="142" t="s">
        <v>21</v>
      </c>
      <c r="B507" s="192">
        <v>2941</v>
      </c>
      <c r="C507" s="193">
        <v>0</v>
      </c>
      <c r="D507" s="194">
        <v>985</v>
      </c>
      <c r="E507" s="195">
        <v>2</v>
      </c>
      <c r="F507" s="192">
        <v>288</v>
      </c>
      <c r="G507" s="196">
        <v>1</v>
      </c>
      <c r="H507" s="194">
        <v>1057</v>
      </c>
      <c r="I507" s="195">
        <v>87</v>
      </c>
      <c r="J507" s="192">
        <v>62</v>
      </c>
      <c r="K507" s="196">
        <v>45</v>
      </c>
      <c r="L507" s="194">
        <v>50</v>
      </c>
      <c r="M507" s="192">
        <v>337</v>
      </c>
      <c r="N507" s="197">
        <v>392</v>
      </c>
      <c r="O507" s="198">
        <v>538</v>
      </c>
      <c r="P507" s="192">
        <v>215</v>
      </c>
      <c r="Q507" s="196">
        <v>287</v>
      </c>
      <c r="R507" s="194">
        <v>310</v>
      </c>
      <c r="S507" s="195">
        <v>346</v>
      </c>
      <c r="T507" s="192">
        <v>41</v>
      </c>
      <c r="U507" s="196">
        <v>237</v>
      </c>
      <c r="V507" s="194">
        <v>132</v>
      </c>
      <c r="W507" s="195">
        <v>368</v>
      </c>
      <c r="X507" s="192">
        <v>256</v>
      </c>
      <c r="Y507" s="196">
        <v>341</v>
      </c>
      <c r="Z507" s="194">
        <v>877</v>
      </c>
      <c r="AA507" s="192">
        <v>365</v>
      </c>
      <c r="AB507" s="168">
        <f t="shared" si="9090"/>
        <v>7606</v>
      </c>
      <c r="AC507" s="169">
        <f t="shared" si="9091"/>
        <v>2954</v>
      </c>
      <c r="AE507" s="246" t="str">
        <f>$AE$11</f>
        <v>-</v>
      </c>
      <c r="AF507" s="247">
        <f>SUMIF($A$9:$A$32,$AE507,B$505:B$528)</f>
        <v>0</v>
      </c>
      <c r="AG507" s="267">
        <f t="shared" si="9061"/>
        <v>0</v>
      </c>
      <c r="AH507" s="268">
        <f t="shared" si="9061"/>
        <v>0</v>
      </c>
      <c r="AI507" s="269">
        <f t="shared" si="9061"/>
        <v>0</v>
      </c>
      <c r="AJ507" s="270">
        <f t="shared" si="9061"/>
        <v>0</v>
      </c>
      <c r="AK507" s="271">
        <f t="shared" si="9061"/>
        <v>0</v>
      </c>
      <c r="AL507" s="268">
        <f t="shared" si="9061"/>
        <v>0</v>
      </c>
      <c r="AM507" s="269">
        <f t="shared" si="9061"/>
        <v>0</v>
      </c>
      <c r="AN507" s="270">
        <f t="shared" si="9061"/>
        <v>0</v>
      </c>
      <c r="AO507" s="271">
        <f t="shared" si="9061"/>
        <v>0</v>
      </c>
      <c r="AP507" s="268">
        <f t="shared" si="9061"/>
        <v>0</v>
      </c>
      <c r="AQ507" s="270">
        <f t="shared" si="9061"/>
        <v>0</v>
      </c>
      <c r="AR507" s="272">
        <f t="shared" si="9061"/>
        <v>0</v>
      </c>
      <c r="AS507" s="273">
        <f t="shared" si="9061"/>
        <v>0</v>
      </c>
      <c r="AT507" s="270">
        <f t="shared" si="9061"/>
        <v>0</v>
      </c>
      <c r="AU507" s="271">
        <f t="shared" si="9061"/>
        <v>0</v>
      </c>
      <c r="AV507" s="268">
        <f t="shared" si="9061"/>
        <v>0</v>
      </c>
      <c r="AW507" s="269">
        <f t="shared" si="9062"/>
        <v>0</v>
      </c>
      <c r="AX507" s="270">
        <f t="shared" si="9062"/>
        <v>0</v>
      </c>
      <c r="AY507" s="271">
        <f t="shared" si="9062"/>
        <v>0</v>
      </c>
      <c r="AZ507" s="268">
        <f t="shared" si="9062"/>
        <v>0</v>
      </c>
      <c r="BA507" s="269">
        <f t="shared" si="9062"/>
        <v>0</v>
      </c>
      <c r="BB507" s="270">
        <f t="shared" si="9062"/>
        <v>0</v>
      </c>
      <c r="BC507" s="271">
        <f t="shared" si="9062"/>
        <v>0</v>
      </c>
      <c r="BD507" s="268">
        <f t="shared" si="9062"/>
        <v>0</v>
      </c>
      <c r="BE507" s="270">
        <f t="shared" si="9062"/>
        <v>0</v>
      </c>
      <c r="BF507" s="266">
        <f>SUM(AF507,AH507,AJ507,AL507,AN507,AP507,AR507,AT507,AV507,AX507,AZ507,BB507,BD507)</f>
        <v>0</v>
      </c>
      <c r="BG507" s="16">
        <f>SUM(AG507,AI507,AK507,AM507,AO507,AQ507,AS507,AU507,AW507,AY507,BA507,BC507,BE507)</f>
        <v>0</v>
      </c>
      <c r="BI507" s="142" t="s">
        <v>21</v>
      </c>
      <c r="BJ507" s="125">
        <f>B507/B529</f>
        <v>5.1692621366049143E-2</v>
      </c>
      <c r="BK507" s="126">
        <f t="shared" ref="BK507" si="9119">C507/C529</f>
        <v>0</v>
      </c>
      <c r="BL507" s="127">
        <f t="shared" ref="BL507" si="9120">D507/D529</f>
        <v>4.2775871802666433E-2</v>
      </c>
      <c r="BM507" s="128">
        <f t="shared" ref="BM507" si="9121">E507/E529</f>
        <v>1.0373982053011048E-4</v>
      </c>
      <c r="BN507" s="125">
        <f t="shared" ref="BN507" si="9122">F507/F529</f>
        <v>2.703210061948564E-2</v>
      </c>
      <c r="BO507" s="126">
        <f t="shared" ref="BO507" si="9123">G507/G529</f>
        <v>1.2658227848101267E-4</v>
      </c>
      <c r="BP507" s="127">
        <f t="shared" ref="BP507" si="9124">H507/H529</f>
        <v>4.053380373509223E-2</v>
      </c>
      <c r="BQ507" s="128">
        <f t="shared" ref="BQ507" si="9125">I507/I529</f>
        <v>2.1449175316190427E-3</v>
      </c>
      <c r="BR507" s="125">
        <f t="shared" ref="BR507" si="9126">J507/J529</f>
        <v>9.3712212817412335E-3</v>
      </c>
      <c r="BS507" s="126">
        <f t="shared" ref="BS507" si="9127">K507/K529</f>
        <v>5.7997164583064829E-3</v>
      </c>
      <c r="BT507" s="127">
        <f t="shared" ref="BT507" si="9128">L507/L529</f>
        <v>3.8795779019242705E-3</v>
      </c>
      <c r="BU507" s="125">
        <f t="shared" ref="BU507" si="9129">M507/M529</f>
        <v>1.4666202454521717E-2</v>
      </c>
      <c r="BV507" s="129">
        <f t="shared" ref="BV507" si="9130">N507/N529</f>
        <v>1.4644351464435146E-2</v>
      </c>
      <c r="BW507" s="130">
        <f t="shared" ref="BW507" si="9131">O507/O529</f>
        <v>1.478550031604694E-2</v>
      </c>
      <c r="BX507" s="125">
        <f t="shared" ref="BX507" si="9132">P507/P529</f>
        <v>1.2687359848931901E-2</v>
      </c>
      <c r="BY507" s="126">
        <f t="shared" ref="BY507" si="9133">Q507/Q529</f>
        <v>1.4380918975797966E-2</v>
      </c>
      <c r="BZ507" s="127">
        <f t="shared" ref="BZ507" si="9134">R507/R529</f>
        <v>1.4685679094225213E-2</v>
      </c>
      <c r="CA507" s="128">
        <f t="shared" ref="CA507" si="9135">S507/S529</f>
        <v>1.5189428859914833E-2</v>
      </c>
      <c r="CB507" s="125">
        <f t="shared" ref="CB507" si="9136">T507/T529</f>
        <v>4.8457629121853212E-3</v>
      </c>
      <c r="CC507" s="126">
        <f t="shared" ref="CC507" si="9137">U507/U529</f>
        <v>2.1833256563795485E-2</v>
      </c>
      <c r="CD507" s="127">
        <f t="shared" ref="CD507" si="9138">V507/V529</f>
        <v>5.6378934779823175E-3</v>
      </c>
      <c r="CE507" s="128">
        <f t="shared" ref="CE507" si="9139">W507/W529</f>
        <v>1.2850059361687269E-2</v>
      </c>
      <c r="CF507" s="125">
        <f t="shared" ref="CF507" si="9140">X507/X529</f>
        <v>1.0301810865191148E-2</v>
      </c>
      <c r="CG507" s="126">
        <f t="shared" ref="CG507" si="9141">Y507/Y529</f>
        <v>2.2902814158103298E-2</v>
      </c>
      <c r="CH507" s="127">
        <f t="shared" ref="CH507" si="9142">Z507/Z529</f>
        <v>1.506329331340925E-2</v>
      </c>
      <c r="CI507" s="125">
        <f t="shared" ref="CI507" si="9143">AA507/AA529</f>
        <v>7.6209963669770743E-3</v>
      </c>
      <c r="CJ507" s="131">
        <f t="shared" ref="CJ507" si="9144">AB507/AB529</f>
        <v>2.4075410541775869E-2</v>
      </c>
      <c r="CK507" s="132">
        <f t="shared" ref="CK507" si="9145">AC507/AC529</f>
        <v>9.3694196605567728E-3</v>
      </c>
    </row>
    <row r="508" spans="1:89" ht="15" thickTop="1" thickBot="1">
      <c r="A508" s="133" t="s">
        <v>22</v>
      </c>
      <c r="B508" s="185">
        <v>5933</v>
      </c>
      <c r="C508" s="186">
        <v>375</v>
      </c>
      <c r="D508" s="187">
        <v>1865</v>
      </c>
      <c r="E508" s="188">
        <v>460</v>
      </c>
      <c r="F508" s="185">
        <v>612</v>
      </c>
      <c r="G508" s="189">
        <v>284</v>
      </c>
      <c r="H508" s="187">
        <v>1038</v>
      </c>
      <c r="I508" s="188">
        <v>761</v>
      </c>
      <c r="J508" s="185">
        <v>200</v>
      </c>
      <c r="K508" s="189">
        <v>427</v>
      </c>
      <c r="L508" s="187">
        <v>278</v>
      </c>
      <c r="M508" s="185">
        <v>1089</v>
      </c>
      <c r="N508" s="190">
        <v>1067</v>
      </c>
      <c r="O508" s="191">
        <v>1609</v>
      </c>
      <c r="P508" s="185">
        <v>905</v>
      </c>
      <c r="Q508" s="189">
        <v>876</v>
      </c>
      <c r="R508" s="187">
        <v>1140</v>
      </c>
      <c r="S508" s="188">
        <v>1017</v>
      </c>
      <c r="T508" s="185">
        <v>235</v>
      </c>
      <c r="U508" s="189">
        <v>846</v>
      </c>
      <c r="V508" s="187">
        <v>656</v>
      </c>
      <c r="W508" s="188">
        <v>1863</v>
      </c>
      <c r="X508" s="185">
        <v>993</v>
      </c>
      <c r="Y508" s="189">
        <v>1060</v>
      </c>
      <c r="Z508" s="187">
        <v>2875</v>
      </c>
      <c r="AA508" s="185">
        <v>1339</v>
      </c>
      <c r="AB508" s="168">
        <f>B508+D508+F508+H508+J508+L508+N508+P508+R508+T508+V508+X508+Z508</f>
        <v>17797</v>
      </c>
      <c r="AC508" s="169">
        <f t="shared" si="9091"/>
        <v>12006</v>
      </c>
      <c r="AE508" s="295" t="s">
        <v>42</v>
      </c>
      <c r="AF508" s="12">
        <f t="shared" ref="AF508:BG508" si="9146">SUM(AF505:AF507)</f>
        <v>11967</v>
      </c>
      <c r="AG508" s="1">
        <f t="shared" si="9146"/>
        <v>2005</v>
      </c>
      <c r="AH508" s="12">
        <f t="shared" si="9146"/>
        <v>2654</v>
      </c>
      <c r="AI508" s="1">
        <f t="shared" si="9146"/>
        <v>2563</v>
      </c>
      <c r="AJ508" s="12">
        <f t="shared" si="9146"/>
        <v>1186</v>
      </c>
      <c r="AK508" s="1">
        <f t="shared" si="9146"/>
        <v>1114</v>
      </c>
      <c r="AL508" s="12">
        <f t="shared" si="9146"/>
        <v>2109</v>
      </c>
      <c r="AM508" s="1">
        <f t="shared" si="9146"/>
        <v>3497</v>
      </c>
      <c r="AN508" s="12">
        <f t="shared" si="9146"/>
        <v>733</v>
      </c>
      <c r="AO508" s="1">
        <f t="shared" si="9146"/>
        <v>1845</v>
      </c>
      <c r="AP508" s="12">
        <f t="shared" si="9146"/>
        <v>879</v>
      </c>
      <c r="AQ508" s="1">
        <f t="shared" si="9146"/>
        <v>4488</v>
      </c>
      <c r="AR508" s="12">
        <f t="shared" si="9146"/>
        <v>3210</v>
      </c>
      <c r="AS508" s="1">
        <f t="shared" si="9146"/>
        <v>5979</v>
      </c>
      <c r="AT508" s="12">
        <f t="shared" si="9146"/>
        <v>2673</v>
      </c>
      <c r="AU508" s="1">
        <f t="shared" si="9146"/>
        <v>2839</v>
      </c>
      <c r="AV508" s="12">
        <f t="shared" si="9146"/>
        <v>3236</v>
      </c>
      <c r="AW508" s="1">
        <f t="shared" si="9146"/>
        <v>2767</v>
      </c>
      <c r="AX508" s="12">
        <f t="shared" si="9146"/>
        <v>605</v>
      </c>
      <c r="AY508" s="1">
        <f t="shared" si="9146"/>
        <v>2990</v>
      </c>
      <c r="AZ508" s="12">
        <f t="shared" si="9146"/>
        <v>1822</v>
      </c>
      <c r="BA508" s="1">
        <f t="shared" si="9146"/>
        <v>4809</v>
      </c>
      <c r="BB508" s="12">
        <f t="shared" si="9146"/>
        <v>2497</v>
      </c>
      <c r="BC508" s="1">
        <f t="shared" si="9146"/>
        <v>3173</v>
      </c>
      <c r="BD508" s="12">
        <f t="shared" si="9146"/>
        <v>9158</v>
      </c>
      <c r="BE508" s="1">
        <f t="shared" si="9146"/>
        <v>4312</v>
      </c>
      <c r="BF508" s="51">
        <f t="shared" si="9146"/>
        <v>42729</v>
      </c>
      <c r="BG508" s="47">
        <f t="shared" si="9146"/>
        <v>42381</v>
      </c>
      <c r="BI508" s="133" t="s">
        <v>22</v>
      </c>
      <c r="BJ508" s="125">
        <f>B508/B529</f>
        <v>0.1042816465708159</v>
      </c>
      <c r="BK508" s="126">
        <f t="shared" ref="BK508" si="9147">C508/C529</f>
        <v>1.0591724332721366E-2</v>
      </c>
      <c r="BL508" s="127">
        <f t="shared" ref="BL508" si="9148">D508/D529</f>
        <v>8.099187909844964E-2</v>
      </c>
      <c r="BM508" s="128">
        <f t="shared" ref="BM508" si="9149">E508/E529</f>
        <v>2.3860158721925411E-2</v>
      </c>
      <c r="BN508" s="125">
        <f t="shared" ref="BN508" si="9150">F508/F529</f>
        <v>5.7443213816406984E-2</v>
      </c>
      <c r="BO508" s="126">
        <f t="shared" ref="BO508" si="9151">G508/G529</f>
        <v>3.5949367088607596E-2</v>
      </c>
      <c r="BP508" s="127">
        <f t="shared" ref="BP508" si="9152">H508/H529</f>
        <v>3.980519231506692E-2</v>
      </c>
      <c r="BQ508" s="128">
        <f t="shared" ref="BQ508" si="9153">I508/I529</f>
        <v>1.8761864845541282E-2</v>
      </c>
      <c r="BR508" s="125">
        <f t="shared" ref="BR508" si="9154">J508/J529</f>
        <v>3.0229746070133012E-2</v>
      </c>
      <c r="BS508" s="126">
        <f t="shared" ref="BS508" si="9155">K508/K529</f>
        <v>5.5032865059930401E-2</v>
      </c>
      <c r="BT508" s="127">
        <f t="shared" ref="BT508" si="9156">L508/L529</f>
        <v>2.1570453134698946E-2</v>
      </c>
      <c r="BU508" s="125">
        <f t="shared" ref="BU508" si="9157">M508/M529</f>
        <v>4.7393158673513798E-2</v>
      </c>
      <c r="BV508" s="129">
        <f t="shared" ref="BV508" si="9158">N508/N529</f>
        <v>3.9861028093245668E-2</v>
      </c>
      <c r="BW508" s="130">
        <f t="shared" ref="BW508" si="9159">O508/O529</f>
        <v>4.4219089235166403E-2</v>
      </c>
      <c r="BX508" s="125">
        <f t="shared" ref="BX508" si="9160">P508/P529</f>
        <v>5.3404933317597075E-2</v>
      </c>
      <c r="BY508" s="126">
        <f t="shared" ref="BY508" si="9161">Q508/Q529</f>
        <v>4.389437290173874E-2</v>
      </c>
      <c r="BZ508" s="127">
        <f t="shared" ref="BZ508" si="9162">R508/R529</f>
        <v>5.4005400540054004E-2</v>
      </c>
      <c r="CA508" s="128">
        <f t="shared" ref="CA508" si="9163">S508/S529</f>
        <v>4.4646384828131172E-2</v>
      </c>
      <c r="CB508" s="125">
        <f t="shared" ref="CB508" si="9164">T508/T529</f>
        <v>2.7774494740574401E-2</v>
      </c>
      <c r="CC508" s="126">
        <f t="shared" ref="CC508" si="9165">U508/U529</f>
        <v>7.7936434822662368E-2</v>
      </c>
      <c r="CD508" s="127">
        <f t="shared" ref="CD508" si="9166">V508/V529</f>
        <v>2.8018622133003032E-2</v>
      </c>
      <c r="CE508" s="128">
        <f t="shared" ref="CE508" si="9167">W508/W529</f>
        <v>6.5053425518541791E-2</v>
      </c>
      <c r="CF508" s="125">
        <f t="shared" ref="CF508" si="9168">X508/X529</f>
        <v>3.9959758551307845E-2</v>
      </c>
      <c r="CG508" s="126">
        <f t="shared" ref="CG508" si="9169">Y508/Y529</f>
        <v>7.1193498555980922E-2</v>
      </c>
      <c r="CH508" s="127">
        <f t="shared" ref="CH508" si="9170">Z508/Z529</f>
        <v>4.938080761237354E-2</v>
      </c>
      <c r="CI508" s="125">
        <f t="shared" ref="CI508" si="9171">AA508/AA529</f>
        <v>2.7957572973650143E-2</v>
      </c>
      <c r="CJ508" s="131">
        <f t="shared" ref="CJ508" si="9172">AB508/AB529</f>
        <v>5.6333168736784796E-2</v>
      </c>
      <c r="CK508" s="132">
        <f t="shared" ref="CK508" si="9173">AC508/AC529</f>
        <v>3.8080315654923702E-2</v>
      </c>
    </row>
    <row r="509" spans="1:89" ht="14.1" thickTop="1">
      <c r="A509" s="142" t="s">
        <v>23</v>
      </c>
      <c r="B509" s="192">
        <v>5957</v>
      </c>
      <c r="C509" s="193">
        <v>793</v>
      </c>
      <c r="D509" s="194">
        <v>1386</v>
      </c>
      <c r="E509" s="195">
        <v>1199</v>
      </c>
      <c r="F509" s="192">
        <v>584</v>
      </c>
      <c r="G509" s="196">
        <v>467</v>
      </c>
      <c r="H509" s="194">
        <v>890</v>
      </c>
      <c r="I509" s="195">
        <v>1603</v>
      </c>
      <c r="J509" s="192">
        <v>365</v>
      </c>
      <c r="K509" s="196">
        <v>886</v>
      </c>
      <c r="L509" s="194">
        <v>447</v>
      </c>
      <c r="M509" s="192">
        <v>2187</v>
      </c>
      <c r="N509" s="197">
        <v>1691</v>
      </c>
      <c r="O509" s="198">
        <v>2884</v>
      </c>
      <c r="P509" s="192">
        <v>1439</v>
      </c>
      <c r="Q509" s="196">
        <v>1371</v>
      </c>
      <c r="R509" s="194">
        <v>1661</v>
      </c>
      <c r="S509" s="195">
        <v>1454</v>
      </c>
      <c r="T509" s="192">
        <v>355</v>
      </c>
      <c r="U509" s="196">
        <v>1544</v>
      </c>
      <c r="V509" s="194">
        <v>988</v>
      </c>
      <c r="W509" s="195">
        <v>2448</v>
      </c>
      <c r="X509" s="192">
        <v>1316</v>
      </c>
      <c r="Y509" s="196">
        <v>1490</v>
      </c>
      <c r="Z509" s="194">
        <v>4679</v>
      </c>
      <c r="AA509" s="192">
        <v>2152</v>
      </c>
      <c r="AB509" s="168">
        <f t="shared" ref="AB509:AB526" si="9174">B509+D509+F509+H509+J509+L509+N509+P509+R509+T509+V509+X509+Z509</f>
        <v>21758</v>
      </c>
      <c r="AC509" s="169">
        <f t="shared" si="9091"/>
        <v>20478</v>
      </c>
      <c r="BI509" s="142" t="s">
        <v>23</v>
      </c>
      <c r="BJ509" s="125">
        <f>B509/B529</f>
        <v>0.1047034836713889</v>
      </c>
      <c r="BK509" s="126">
        <f t="shared" ref="BK509" si="9175">C509/C529</f>
        <v>2.2397966388928117E-2</v>
      </c>
      <c r="BL509" s="127">
        <f t="shared" ref="BL509" si="9176">D509/D529</f>
        <v>6.0190211490858556E-2</v>
      </c>
      <c r="BM509" s="128">
        <f t="shared" ref="BM509" si="9177">E509/E529</f>
        <v>6.2192022407801237E-2</v>
      </c>
      <c r="BN509" s="125">
        <f t="shared" ref="BN509" si="9178">F509/F529</f>
        <v>5.4815092922845879E-2</v>
      </c>
      <c r="BO509" s="126">
        <f t="shared" ref="BO509" si="9179">G509/G529</f>
        <v>5.9113924050632913E-2</v>
      </c>
      <c r="BP509" s="127">
        <f t="shared" ref="BP509" si="9180">H509/H529</f>
        <v>3.4129692832764506E-2</v>
      </c>
      <c r="BQ509" s="128">
        <f t="shared" ref="BQ509" si="9181">I509/I529</f>
        <v>3.9520721875693401E-2</v>
      </c>
      <c r="BR509" s="125">
        <f t="shared" ref="BR509" si="9182">J509/J529</f>
        <v>5.5169286577992742E-2</v>
      </c>
      <c r="BS509" s="126">
        <f t="shared" ref="BS509" si="9183">K509/K529</f>
        <v>0.11418997293465653</v>
      </c>
      <c r="BT509" s="127">
        <f t="shared" ref="BT509" si="9184">L509/L529</f>
        <v>3.4683426443202978E-2</v>
      </c>
      <c r="BU509" s="125">
        <f t="shared" ref="BU509" si="9185">M509/M529</f>
        <v>9.5177996344329358E-2</v>
      </c>
      <c r="BV509" s="129">
        <f t="shared" ref="BV509" si="9186">N509/N529</f>
        <v>6.3172444710101611E-2</v>
      </c>
      <c r="BW509" s="130">
        <f t="shared" ref="BW509" si="9187">O509/O529</f>
        <v>7.9259076043641963E-2</v>
      </c>
      <c r="BX509" s="125">
        <f t="shared" ref="BX509" si="9188">P509/P529</f>
        <v>8.4916794523781425E-2</v>
      </c>
      <c r="BY509" s="126">
        <f t="shared" ref="BY509" si="9189">Q509/Q529</f>
        <v>6.8697700055118507E-2</v>
      </c>
      <c r="BZ509" s="127">
        <f t="shared" ref="BZ509" si="9190">R509/R529</f>
        <v>7.8686816050026059E-2</v>
      </c>
      <c r="CA509" s="128">
        <f t="shared" ref="CA509" si="9191">S509/S529</f>
        <v>6.3830721278370431E-2</v>
      </c>
      <c r="CB509" s="125">
        <f t="shared" ref="CB509" si="9192">T509/T529</f>
        <v>4.1957215459165587E-2</v>
      </c>
      <c r="CC509" s="126">
        <f t="shared" ref="CC509" si="9193">U509/U529</f>
        <v>0.14223859972362968</v>
      </c>
      <c r="CD509" s="127">
        <f t="shared" ref="CD509" si="9194">V509/V529</f>
        <v>4.2198778456413101E-2</v>
      </c>
      <c r="CE509" s="128">
        <f t="shared" ref="CE509" si="9195">W509/W529</f>
        <v>8.5480829666876174E-2</v>
      </c>
      <c r="CF509" s="125">
        <f t="shared" ref="CF509" si="9196">X509/X529</f>
        <v>5.295774647887324E-2</v>
      </c>
      <c r="CG509" s="126">
        <f t="shared" ref="CG509" si="9197">Y509/Y529</f>
        <v>0.1000738800456713</v>
      </c>
      <c r="CH509" s="127">
        <f t="shared" ref="CH509" si="9198">Z509/Z529</f>
        <v>8.0366190893320283E-2</v>
      </c>
      <c r="CI509" s="125">
        <f t="shared" ref="CI509" si="9199">AA509/AA529</f>
        <v>4.4932559402012781E-2</v>
      </c>
      <c r="CJ509" s="131">
        <f t="shared" ref="CJ509" si="9200">AB509/AB529</f>
        <v>6.8870994289765897E-2</v>
      </c>
      <c r="CK509" s="132">
        <f t="shared" ref="CK509" si="9201">AC509/AC529</f>
        <v>6.4951582873690447E-2</v>
      </c>
    </row>
    <row r="510" spans="1:89" ht="14.1" thickBot="1">
      <c r="A510" s="133" t="s">
        <v>24</v>
      </c>
      <c r="B510" s="185">
        <v>6010</v>
      </c>
      <c r="C510" s="186">
        <v>1212</v>
      </c>
      <c r="D510" s="187">
        <v>1268</v>
      </c>
      <c r="E510" s="188">
        <v>1364</v>
      </c>
      <c r="F510" s="185">
        <v>602</v>
      </c>
      <c r="G510" s="189">
        <v>647</v>
      </c>
      <c r="H510" s="187">
        <v>1219</v>
      </c>
      <c r="I510" s="188">
        <v>1894</v>
      </c>
      <c r="J510" s="185">
        <v>368</v>
      </c>
      <c r="K510" s="189">
        <v>959</v>
      </c>
      <c r="L510" s="187">
        <v>432</v>
      </c>
      <c r="M510" s="185">
        <v>2301</v>
      </c>
      <c r="N510" s="190">
        <v>1519</v>
      </c>
      <c r="O510" s="191">
        <v>3095</v>
      </c>
      <c r="P510" s="185">
        <v>1234</v>
      </c>
      <c r="Q510" s="189">
        <v>1468</v>
      </c>
      <c r="R510" s="187">
        <v>1575</v>
      </c>
      <c r="S510" s="188">
        <v>1313</v>
      </c>
      <c r="T510" s="185">
        <v>250</v>
      </c>
      <c r="U510" s="189">
        <v>1446</v>
      </c>
      <c r="V510" s="187">
        <v>834</v>
      </c>
      <c r="W510" s="188">
        <v>2361</v>
      </c>
      <c r="X510" s="185">
        <v>1181</v>
      </c>
      <c r="Y510" s="189">
        <v>1683</v>
      </c>
      <c r="Z510" s="187">
        <v>4479</v>
      </c>
      <c r="AA510" s="185">
        <v>2160</v>
      </c>
      <c r="AB510" s="168">
        <f t="shared" si="9174"/>
        <v>20971</v>
      </c>
      <c r="AC510" s="169">
        <f t="shared" si="9091"/>
        <v>21903</v>
      </c>
      <c r="AE510" t="s">
        <v>51</v>
      </c>
      <c r="BI510" s="133" t="s">
        <v>24</v>
      </c>
      <c r="BJ510" s="125">
        <f>B510/B529</f>
        <v>0.10563504060182093</v>
      </c>
      <c r="BK510" s="126">
        <f t="shared" ref="BK510" si="9202">C510/C529</f>
        <v>3.4232453043355461E-2</v>
      </c>
      <c r="BL510" s="127">
        <f t="shared" ref="BL510" si="9203">D510/D529</f>
        <v>5.5065792330742172E-2</v>
      </c>
      <c r="BM510" s="128">
        <f t="shared" ref="BM510" si="9204">E510/E529</f>
        <v>7.0750557601535355E-2</v>
      </c>
      <c r="BN510" s="125">
        <f t="shared" ref="BN510" si="9205">F510/F529</f>
        <v>5.6504599211563734E-2</v>
      </c>
      <c r="BO510" s="126">
        <f t="shared" ref="BO510" si="9206">G510/G529</f>
        <v>8.1898734177215188E-2</v>
      </c>
      <c r="BP510" s="127">
        <f t="shared" ref="BP510" si="9207">H510/H529</f>
        <v>4.6746174790044864E-2</v>
      </c>
      <c r="BQ510" s="128">
        <f t="shared" ref="BQ510" si="9208">I510/I529</f>
        <v>4.6695101205591581E-2</v>
      </c>
      <c r="BR510" s="125">
        <f t="shared" ref="BR510" si="9209">J510/J529</f>
        <v>5.5622732769044739E-2</v>
      </c>
      <c r="BS510" s="126">
        <f t="shared" ref="BS510" si="9210">K510/K529</f>
        <v>0.12359840185590927</v>
      </c>
      <c r="BT510" s="127">
        <f t="shared" ref="BT510" si="9211">L510/L529</f>
        <v>3.3519553072625698E-2</v>
      </c>
      <c r="BU510" s="125">
        <f t="shared" ref="BU510" si="9212">M510/M529</f>
        <v>0.10013926364348508</v>
      </c>
      <c r="BV510" s="129">
        <f t="shared" ref="BV510" si="9213">N510/N529</f>
        <v>5.6746861924686191E-2</v>
      </c>
      <c r="BW510" s="130">
        <f t="shared" ref="BW510" si="9214">O510/O529</f>
        <v>8.5057850331162227E-2</v>
      </c>
      <c r="BX510" s="125">
        <f t="shared" ref="BX510" si="9215">P510/P529</f>
        <v>7.2819544435264963E-2</v>
      </c>
      <c r="BY510" s="126">
        <f t="shared" ref="BY510" si="9216">Q510/Q529</f>
        <v>7.355815002254848E-2</v>
      </c>
      <c r="BZ510" s="127">
        <f t="shared" ref="BZ510" si="9217">R510/R529</f>
        <v>7.4612724430337771E-2</v>
      </c>
      <c r="CA510" s="128">
        <f t="shared" ref="CA510" si="9218">S510/S529</f>
        <v>5.7640809517538083E-2</v>
      </c>
      <c r="CB510" s="125">
        <f t="shared" ref="CB510" si="9219">T510/T529</f>
        <v>2.9547334830398297E-2</v>
      </c>
      <c r="CC510" s="126">
        <f t="shared" ref="CC510" si="9220">U510/U529</f>
        <v>0.13321050207277751</v>
      </c>
      <c r="CD510" s="127">
        <f t="shared" ref="CD510" si="9221">V510/V529</f>
        <v>3.5621236065433735E-2</v>
      </c>
      <c r="CE510" s="128">
        <f t="shared" ref="CE510" si="9222">W510/W529</f>
        <v>8.2442908024303374E-2</v>
      </c>
      <c r="CF510" s="125">
        <f t="shared" ref="CF510" si="9223">X510/X529</f>
        <v>4.7525150905432592E-2</v>
      </c>
      <c r="CG510" s="126">
        <f t="shared" ref="CG510" si="9224">Y510/Y529</f>
        <v>0.11303646987709047</v>
      </c>
      <c r="CH510" s="127">
        <f t="shared" ref="CH510" si="9225">Z510/Z529</f>
        <v>7.6931004276807338E-2</v>
      </c>
      <c r="CI510" s="125">
        <f t="shared" ref="CI510" si="9226">AA510/AA529</f>
        <v>4.5099594938823234E-2</v>
      </c>
      <c r="CJ510" s="131">
        <f t="shared" ref="CJ510" si="9227">AB510/AB529</f>
        <v>6.6379888834023376E-2</v>
      </c>
      <c r="CK510" s="132">
        <f t="shared" ref="CK510" si="9228">AC510/AC529</f>
        <v>6.9471360468915028E-2</v>
      </c>
    </row>
    <row r="511" spans="1:89" ht="15" thickTop="1" thickBot="1">
      <c r="A511" s="142" t="s">
        <v>25</v>
      </c>
      <c r="B511" s="192">
        <v>4721</v>
      </c>
      <c r="C511" s="193">
        <v>1016</v>
      </c>
      <c r="D511" s="194">
        <v>1340</v>
      </c>
      <c r="E511" s="195">
        <v>971</v>
      </c>
      <c r="F511" s="192">
        <v>653</v>
      </c>
      <c r="G511" s="196">
        <v>504</v>
      </c>
      <c r="H511" s="194">
        <v>1085</v>
      </c>
      <c r="I511" s="195">
        <v>1758</v>
      </c>
      <c r="J511" s="192">
        <v>320</v>
      </c>
      <c r="K511" s="196">
        <v>884</v>
      </c>
      <c r="L511" s="194">
        <v>445</v>
      </c>
      <c r="M511" s="192">
        <v>2226</v>
      </c>
      <c r="N511" s="197">
        <v>1359</v>
      </c>
      <c r="O511" s="198">
        <v>2867</v>
      </c>
      <c r="P511" s="192">
        <v>980</v>
      </c>
      <c r="Q511" s="196">
        <v>1395</v>
      </c>
      <c r="R511" s="194">
        <v>1599</v>
      </c>
      <c r="S511" s="195">
        <v>1145</v>
      </c>
      <c r="T511" s="192">
        <v>318</v>
      </c>
      <c r="U511" s="196">
        <v>940</v>
      </c>
      <c r="V511" s="194">
        <v>718</v>
      </c>
      <c r="W511" s="195">
        <v>2094</v>
      </c>
      <c r="X511" s="192">
        <v>963</v>
      </c>
      <c r="Y511" s="196">
        <v>1118</v>
      </c>
      <c r="Z511" s="194">
        <v>3717</v>
      </c>
      <c r="AA511" s="192">
        <v>2164</v>
      </c>
      <c r="AB511" s="168">
        <f t="shared" si="9174"/>
        <v>18218</v>
      </c>
      <c r="AC511" s="169">
        <f t="shared" si="9091"/>
        <v>19082</v>
      </c>
      <c r="AE511" s="309" t="s">
        <v>2</v>
      </c>
      <c r="AF511" s="303" t="s">
        <v>3</v>
      </c>
      <c r="AG511" s="304"/>
      <c r="AH511" s="303" t="s">
        <v>4</v>
      </c>
      <c r="AI511" s="304"/>
      <c r="AJ511" s="303" t="s">
        <v>5</v>
      </c>
      <c r="AK511" s="304"/>
      <c r="AL511" s="303" t="s">
        <v>6</v>
      </c>
      <c r="AM511" s="304"/>
      <c r="AN511" s="303" t="s">
        <v>7</v>
      </c>
      <c r="AO511" s="304"/>
      <c r="AP511" s="303" t="s">
        <v>8</v>
      </c>
      <c r="AQ511" s="304"/>
      <c r="AR511" s="303" t="s">
        <v>9</v>
      </c>
      <c r="AS511" s="304"/>
      <c r="AT511" s="303" t="s">
        <v>10</v>
      </c>
      <c r="AU511" s="304"/>
      <c r="AV511" s="303" t="s">
        <v>11</v>
      </c>
      <c r="AW511" s="304"/>
      <c r="AX511" s="303" t="s">
        <v>12</v>
      </c>
      <c r="AY511" s="304"/>
      <c r="AZ511" s="303" t="s">
        <v>13</v>
      </c>
      <c r="BA511" s="304"/>
      <c r="BB511" s="303" t="s">
        <v>14</v>
      </c>
      <c r="BC511" s="304"/>
      <c r="BD511" s="305" t="s">
        <v>15</v>
      </c>
      <c r="BE511" s="306"/>
      <c r="BF511" s="307" t="s">
        <v>16</v>
      </c>
      <c r="BG511" s="308"/>
      <c r="BI511" s="142" t="s">
        <v>25</v>
      </c>
      <c r="BJ511" s="125">
        <f>B511/B529</f>
        <v>8.2978872991879629E-2</v>
      </c>
      <c r="BK511" s="126">
        <f t="shared" ref="BK511" si="9229">C511/C529</f>
        <v>2.8696511792119756E-2</v>
      </c>
      <c r="BL511" s="127">
        <f t="shared" ref="BL511" si="9230">D511/D529</f>
        <v>5.8192556564033528E-2</v>
      </c>
      <c r="BM511" s="128">
        <f t="shared" ref="BM511" si="9231">E511/E529</f>
        <v>5.0365682867368637E-2</v>
      </c>
      <c r="BN511" s="125">
        <f t="shared" ref="BN511" si="9232">F511/F529</f>
        <v>6.1291533696264312E-2</v>
      </c>
      <c r="BO511" s="126">
        <f t="shared" ref="BO511" si="9233">G511/G529</f>
        <v>6.3797468354430384E-2</v>
      </c>
      <c r="BP511" s="127">
        <f t="shared" ref="BP511" si="9234">H511/H529</f>
        <v>4.1607546880392685E-2</v>
      </c>
      <c r="BQ511" s="128">
        <f t="shared" ref="BQ511" si="9235">I511/I529</f>
        <v>4.3342126673405486E-2</v>
      </c>
      <c r="BR511" s="125">
        <f t="shared" ref="BR511" si="9236">J511/J529</f>
        <v>4.8367593712212817E-2</v>
      </c>
      <c r="BS511" s="126">
        <f t="shared" ref="BS511" si="9237">K511/K529</f>
        <v>0.11393220775873179</v>
      </c>
      <c r="BT511" s="127">
        <f t="shared" ref="BT511" si="9238">L511/L529</f>
        <v>3.4528243327126007E-2</v>
      </c>
      <c r="BU511" s="125">
        <f t="shared" ref="BU511" si="9239">M511/M529</f>
        <v>9.687527199930368E-2</v>
      </c>
      <c r="BV511" s="129">
        <f t="shared" ref="BV511" si="9240">N511/N529</f>
        <v>5.0769575612671848E-2</v>
      </c>
      <c r="BW511" s="130">
        <f t="shared" ref="BW511" si="9241">O511/O529</f>
        <v>7.8791876219528947E-2</v>
      </c>
      <c r="BX511" s="125">
        <f t="shared" ref="BX511" si="9242">P511/P529</f>
        <v>5.7830756520712852E-2</v>
      </c>
      <c r="BY511" s="126">
        <f t="shared" ref="BY511" si="9243">Q511/Q529</f>
        <v>6.9900285614070246E-2</v>
      </c>
      <c r="BZ511" s="127">
        <f t="shared" ref="BZ511" si="9244">R511/R529</f>
        <v>7.5749680231181019E-2</v>
      </c>
      <c r="CA511" s="128">
        <f t="shared" ref="CA511" si="9245">S511/S529</f>
        <v>5.0265595504631458E-2</v>
      </c>
      <c r="CB511" s="125">
        <f t="shared" ref="CB511" si="9246">T511/T529</f>
        <v>3.7584209904266634E-2</v>
      </c>
      <c r="CC511" s="126">
        <f t="shared" ref="CC511" si="9247">U511/U529</f>
        <v>8.659603869184708E-2</v>
      </c>
      <c r="CD511" s="127">
        <f t="shared" ref="CD511" si="9248">V511/V529</f>
        <v>3.0666723615085635E-2</v>
      </c>
      <c r="CE511" s="128">
        <f t="shared" ref="CE511" si="9249">W511/W529</f>
        <v>7.3119631259166137E-2</v>
      </c>
      <c r="CF511" s="125">
        <f t="shared" ref="CF511" si="9250">X511/X529</f>
        <v>3.8752515090543262E-2</v>
      </c>
      <c r="CG511" s="126">
        <f t="shared" ref="CG511" si="9251">Y511/Y529</f>
        <v>7.5088991873194982E-2</v>
      </c>
      <c r="CH511" s="127">
        <f t="shared" ref="CH511" si="9252">Z511/Z529</f>
        <v>6.3842943267893026E-2</v>
      </c>
      <c r="CI511" s="125">
        <f t="shared" ref="CI511" si="9253">AA511/AA529</f>
        <v>4.5183112707228461E-2</v>
      </c>
      <c r="CJ511" s="131">
        <f t="shared" ref="CJ511" si="9254">AB511/AB529</f>
        <v>5.7665767716286197E-2</v>
      </c>
      <c r="CK511" s="132">
        <f t="shared" ref="CK511" si="9255">AC511/AC529</f>
        <v>6.0523786717245884E-2</v>
      </c>
    </row>
    <row r="512" spans="1:89" ht="15" thickTop="1" thickBot="1">
      <c r="A512" s="133" t="s">
        <v>26</v>
      </c>
      <c r="B512" s="185">
        <v>3767</v>
      </c>
      <c r="C512" s="186">
        <v>1183</v>
      </c>
      <c r="D512" s="187">
        <v>1617</v>
      </c>
      <c r="E512" s="188">
        <v>808</v>
      </c>
      <c r="F512" s="185">
        <v>617</v>
      </c>
      <c r="G512" s="189">
        <v>427</v>
      </c>
      <c r="H512" s="187">
        <v>1195</v>
      </c>
      <c r="I512" s="188">
        <v>1660</v>
      </c>
      <c r="J512" s="185">
        <v>308</v>
      </c>
      <c r="K512" s="189">
        <v>761</v>
      </c>
      <c r="L512" s="187">
        <v>436</v>
      </c>
      <c r="M512" s="185">
        <v>1829</v>
      </c>
      <c r="N512" s="190">
        <v>1233</v>
      </c>
      <c r="O512" s="191">
        <v>2400</v>
      </c>
      <c r="P512" s="185">
        <v>821</v>
      </c>
      <c r="Q512" s="189">
        <v>1173</v>
      </c>
      <c r="R512" s="187">
        <v>1200</v>
      </c>
      <c r="S512" s="188">
        <v>1252</v>
      </c>
      <c r="T512" s="185">
        <v>301</v>
      </c>
      <c r="U512" s="189">
        <v>748</v>
      </c>
      <c r="V512" s="187">
        <v>773</v>
      </c>
      <c r="W512" s="188">
        <v>2111</v>
      </c>
      <c r="X512" s="185">
        <v>948</v>
      </c>
      <c r="Y512" s="189">
        <v>1042</v>
      </c>
      <c r="Z512" s="187">
        <v>3049</v>
      </c>
      <c r="AA512" s="185">
        <v>2379</v>
      </c>
      <c r="AB512" s="168">
        <f t="shared" si="9174"/>
        <v>16265</v>
      </c>
      <c r="AC512" s="169">
        <f t="shared" si="9091"/>
        <v>17773</v>
      </c>
      <c r="AE512" s="310"/>
      <c r="AF512" s="235" t="s">
        <v>17</v>
      </c>
      <c r="AG512" s="236" t="s">
        <v>18</v>
      </c>
      <c r="AH512" s="237" t="s">
        <v>17</v>
      </c>
      <c r="AI512" s="238" t="s">
        <v>18</v>
      </c>
      <c r="AJ512" s="235" t="s">
        <v>17</v>
      </c>
      <c r="AK512" s="236" t="s">
        <v>18</v>
      </c>
      <c r="AL512" s="237" t="s">
        <v>17</v>
      </c>
      <c r="AM512" s="238" t="s">
        <v>18</v>
      </c>
      <c r="AN512" s="235" t="s">
        <v>17</v>
      </c>
      <c r="AO512" s="236" t="s">
        <v>18</v>
      </c>
      <c r="AP512" s="237" t="s">
        <v>17</v>
      </c>
      <c r="AQ512" s="235" t="s">
        <v>18</v>
      </c>
      <c r="AR512" s="239" t="s">
        <v>17</v>
      </c>
      <c r="AS512" s="240" t="s">
        <v>18</v>
      </c>
      <c r="AT512" s="235" t="s">
        <v>17</v>
      </c>
      <c r="AU512" s="236" t="s">
        <v>18</v>
      </c>
      <c r="AV512" s="237" t="s">
        <v>17</v>
      </c>
      <c r="AW512" s="238" t="s">
        <v>18</v>
      </c>
      <c r="AX512" s="235" t="s">
        <v>17</v>
      </c>
      <c r="AY512" s="236" t="s">
        <v>18</v>
      </c>
      <c r="AZ512" s="237" t="s">
        <v>17</v>
      </c>
      <c r="BA512" s="238" t="s">
        <v>18</v>
      </c>
      <c r="BB512" s="235" t="s">
        <v>17</v>
      </c>
      <c r="BC512" s="236" t="s">
        <v>18</v>
      </c>
      <c r="BD512" s="241" t="s">
        <v>17</v>
      </c>
      <c r="BE512" s="242" t="s">
        <v>18</v>
      </c>
      <c r="BF512" s="243" t="s">
        <v>17</v>
      </c>
      <c r="BG512" s="244" t="s">
        <v>18</v>
      </c>
      <c r="BI512" s="133" t="s">
        <v>26</v>
      </c>
      <c r="BJ512" s="125">
        <f>B512/B529</f>
        <v>6.6210848244103074E-2</v>
      </c>
      <c r="BK512" s="126">
        <f t="shared" ref="BK512" si="9256">C512/C529</f>
        <v>3.3413359694958338E-2</v>
      </c>
      <c r="BL512" s="127">
        <f t="shared" ref="BL512" si="9257">D512/D529</f>
        <v>7.0221913406001646E-2</v>
      </c>
      <c r="BM512" s="128">
        <f t="shared" ref="BM512" si="9258">E512/E529</f>
        <v>4.1910887494164634E-2</v>
      </c>
      <c r="BN512" s="125">
        <f t="shared" ref="BN512" si="9259">F512/F529</f>
        <v>5.7912521118828608E-2</v>
      </c>
      <c r="BO512" s="126">
        <f t="shared" ref="BO512" si="9260">G512/G529</f>
        <v>5.4050632911392407E-2</v>
      </c>
      <c r="BP512" s="127">
        <f t="shared" ref="BP512" si="9261">H512/H529</f>
        <v>4.5825823522644478E-2</v>
      </c>
      <c r="BQ512" s="128">
        <f t="shared" ref="BQ512" si="9262">I512/I529</f>
        <v>4.0926012672271396E-2</v>
      </c>
      <c r="BR512" s="125">
        <f t="shared" ref="BR512" si="9263">J512/J529</f>
        <v>4.6553808948004836E-2</v>
      </c>
      <c r="BS512" s="126">
        <f t="shared" ref="BS512" si="9264">K512/K529</f>
        <v>9.8079649439360747E-2</v>
      </c>
      <c r="BT512" s="127">
        <f t="shared" ref="BT512" si="9265">L512/L529</f>
        <v>3.3829919304779639E-2</v>
      </c>
      <c r="BU512" s="125">
        <f t="shared" ref="BU512" si="9266">M512/M529</f>
        <v>7.9597876229436856E-2</v>
      </c>
      <c r="BV512" s="129">
        <f t="shared" ref="BV512" si="9267">N512/N529</f>
        <v>4.6062462641960553E-2</v>
      </c>
      <c r="BW512" s="130">
        <f t="shared" ref="BW512" si="9268">O512/O529</f>
        <v>6.5957622227718685E-2</v>
      </c>
      <c r="BX512" s="125">
        <f t="shared" ref="BX512" si="9269">P512/P529</f>
        <v>4.8448011330107399E-2</v>
      </c>
      <c r="BY512" s="126">
        <f t="shared" ref="BY512" si="9270">Q512/Q529</f>
        <v>5.8776369193766595E-2</v>
      </c>
      <c r="BZ512" s="127">
        <f t="shared" ref="BZ512" si="9271">R512/R529</f>
        <v>5.6847790042162109E-2</v>
      </c>
      <c r="CA512" s="128">
        <f t="shared" ref="CA512" si="9272">S512/S529</f>
        <v>5.4962904429518414E-2</v>
      </c>
      <c r="CB512" s="125">
        <f t="shared" ref="CB512" si="9273">T512/T529</f>
        <v>3.5574991135799552E-2</v>
      </c>
      <c r="CC512" s="126">
        <f t="shared" ref="CC512" si="9274">U512/U529</f>
        <v>6.8908337171810219E-2</v>
      </c>
      <c r="CD512" s="127">
        <f t="shared" ref="CD512" si="9275">V512/V529</f>
        <v>3.3015845897578271E-2</v>
      </c>
      <c r="CE512" s="128">
        <f t="shared" ref="CE512" si="9276">W512/W529</f>
        <v>7.3713248131852788E-2</v>
      </c>
      <c r="CF512" s="125">
        <f t="shared" ref="CF512" si="9277">X512/X529</f>
        <v>3.8148893360160967E-2</v>
      </c>
      <c r="CG512" s="126">
        <f t="shared" ref="CG512" si="9278">Y512/Y529</f>
        <v>6.9984552354086904E-2</v>
      </c>
      <c r="CH512" s="127">
        <f t="shared" ref="CH512" si="9279">Z512/Z529</f>
        <v>5.2369419968739804E-2</v>
      </c>
      <c r="CI512" s="125">
        <f t="shared" ref="CI512" si="9280">AA512/AA529</f>
        <v>4.9672192759009477E-2</v>
      </c>
      <c r="CJ512" s="131">
        <f t="shared" ref="CJ512" si="9281">AB512/AB529</f>
        <v>5.1483901191425784E-2</v>
      </c>
      <c r="CK512" s="132">
        <f t="shared" ref="CK512" si="9282">AC512/AC529</f>
        <v>5.6371934877141344E-2</v>
      </c>
    </row>
    <row r="513" spans="1:89" ht="14.1" thickTop="1">
      <c r="A513" s="142" t="s">
        <v>27</v>
      </c>
      <c r="B513" s="199">
        <v>3337</v>
      </c>
      <c r="C513" s="193">
        <v>1173</v>
      </c>
      <c r="D513" s="194">
        <v>1425</v>
      </c>
      <c r="E513" s="195">
        <v>918</v>
      </c>
      <c r="F513" s="192">
        <v>651</v>
      </c>
      <c r="G513" s="196">
        <v>489</v>
      </c>
      <c r="H513" s="194">
        <v>1524</v>
      </c>
      <c r="I513" s="195">
        <v>1746</v>
      </c>
      <c r="J513" s="192">
        <v>293</v>
      </c>
      <c r="K513" s="196">
        <v>567</v>
      </c>
      <c r="L513" s="194">
        <v>516</v>
      </c>
      <c r="M513" s="192">
        <v>1455</v>
      </c>
      <c r="N513" s="197">
        <v>1462</v>
      </c>
      <c r="O513" s="200">
        <v>2476</v>
      </c>
      <c r="P513" s="192">
        <v>849</v>
      </c>
      <c r="Q513" s="196">
        <v>922</v>
      </c>
      <c r="R513" s="194">
        <v>1257</v>
      </c>
      <c r="S513" s="195">
        <v>1142</v>
      </c>
      <c r="T513" s="192">
        <v>406</v>
      </c>
      <c r="U513" s="196">
        <v>666</v>
      </c>
      <c r="V513" s="194">
        <v>888</v>
      </c>
      <c r="W513" s="201">
        <v>1931</v>
      </c>
      <c r="X513" s="192">
        <v>950</v>
      </c>
      <c r="Y513" s="196">
        <v>789</v>
      </c>
      <c r="Z513" s="194">
        <v>3005</v>
      </c>
      <c r="AA513" s="192">
        <v>2282</v>
      </c>
      <c r="AB513" s="168">
        <f t="shared" si="9174"/>
        <v>16563</v>
      </c>
      <c r="AC513" s="169">
        <f t="shared" si="9091"/>
        <v>16556</v>
      </c>
      <c r="AE513" s="246" t="str">
        <f>$AE$17</f>
        <v>17:00 - 17:59</v>
      </c>
      <c r="AF513" s="247">
        <f t="shared" ref="AF513:AU515" si="9283">SUMIF($A$9:$A$32,$AE513,B$505:B$528)</f>
        <v>2341</v>
      </c>
      <c r="AG513" s="248">
        <f t="shared" si="9283"/>
        <v>3485</v>
      </c>
      <c r="AH513" s="249">
        <f t="shared" si="9283"/>
        <v>1777</v>
      </c>
      <c r="AI513" s="250">
        <f t="shared" si="9283"/>
        <v>1356</v>
      </c>
      <c r="AJ513" s="247">
        <f t="shared" si="9283"/>
        <v>1092</v>
      </c>
      <c r="AK513" s="251">
        <f t="shared" si="9283"/>
        <v>553</v>
      </c>
      <c r="AL513" s="249">
        <f t="shared" si="9283"/>
        <v>2348</v>
      </c>
      <c r="AM513" s="250">
        <f t="shared" si="9283"/>
        <v>3005</v>
      </c>
      <c r="AN513" s="247">
        <f t="shared" si="9283"/>
        <v>757</v>
      </c>
      <c r="AO513" s="251">
        <f t="shared" si="9283"/>
        <v>232</v>
      </c>
      <c r="AP513" s="249">
        <f t="shared" si="9283"/>
        <v>1601</v>
      </c>
      <c r="AQ513" s="247">
        <f t="shared" si="9283"/>
        <v>1042</v>
      </c>
      <c r="AR513" s="252">
        <f t="shared" si="9283"/>
        <v>2164</v>
      </c>
      <c r="AS513" s="253">
        <f t="shared" si="9283"/>
        <v>1761</v>
      </c>
      <c r="AT513" s="247">
        <f t="shared" si="9283"/>
        <v>1341</v>
      </c>
      <c r="AU513" s="251">
        <f t="shared" si="9283"/>
        <v>1239</v>
      </c>
      <c r="AV513" s="249">
        <f t="shared" ref="AP513:BE515" si="9284">SUMIF($A$9:$A$32,$AE513,R$505:R$528)</f>
        <v>1431</v>
      </c>
      <c r="AW513" s="250">
        <f t="shared" si="9284"/>
        <v>1604</v>
      </c>
      <c r="AX513" s="247">
        <f t="shared" si="9284"/>
        <v>675</v>
      </c>
      <c r="AY513" s="251">
        <f t="shared" si="9284"/>
        <v>414</v>
      </c>
      <c r="AZ513" s="249">
        <f t="shared" si="9284"/>
        <v>1361</v>
      </c>
      <c r="BA513" s="250">
        <f t="shared" si="9284"/>
        <v>1467</v>
      </c>
      <c r="BB513" s="247">
        <f t="shared" si="9284"/>
        <v>2130</v>
      </c>
      <c r="BC513" s="251">
        <f t="shared" si="9284"/>
        <v>662</v>
      </c>
      <c r="BD513" s="20">
        <f t="shared" si="9284"/>
        <v>4709</v>
      </c>
      <c r="BE513" s="254">
        <f t="shared" si="9284"/>
        <v>3712</v>
      </c>
      <c r="BF513" s="255">
        <f>AF513+AH513+AJ513+AL513+AN513+AP513+AR513+AT513+AV513+AX513+AZ513+BB513+BD513</f>
        <v>23727</v>
      </c>
      <c r="BG513" s="256">
        <f>AG513+AI513+AK513+AM513+AO513+AQ513+AS513+AU513+AW513+AY513+BA513+BC513+BE513</f>
        <v>20532</v>
      </c>
      <c r="BI513" s="142" t="s">
        <v>27</v>
      </c>
      <c r="BJ513" s="125">
        <f>B513/B529</f>
        <v>5.8652933525503569E-2</v>
      </c>
      <c r="BK513" s="126">
        <f t="shared" ref="BK513" si="9285">C513/C529</f>
        <v>3.3130913712752438E-2</v>
      </c>
      <c r="BL513" s="127">
        <f t="shared" ref="BL513" si="9286">D513/D529</f>
        <v>6.188387545055804E-2</v>
      </c>
      <c r="BM513" s="128">
        <f t="shared" ref="BM513" si="9287">E513/E529</f>
        <v>4.7616577623320715E-2</v>
      </c>
      <c r="BN513" s="125">
        <f t="shared" ref="BN513" si="9288">F513/F529</f>
        <v>6.1103810775295662E-2</v>
      </c>
      <c r="BO513" s="126">
        <f t="shared" ref="BO513" si="9289">G513/G529</f>
        <v>6.1898734177215191E-2</v>
      </c>
      <c r="BP513" s="127">
        <f t="shared" ref="BP513" si="9290">H513/H529</f>
        <v>5.8442305479924836E-2</v>
      </c>
      <c r="BQ513" s="128">
        <f t="shared" ref="BQ513" si="9291">I513/I529</f>
        <v>4.3046275979389072E-2</v>
      </c>
      <c r="BR513" s="125">
        <f t="shared" ref="BR513" si="9292">J513/J529</f>
        <v>4.4286577992744859E-2</v>
      </c>
      <c r="BS513" s="126">
        <f t="shared" ref="BS513" si="9293">K513/K529</f>
        <v>7.307642737466169E-2</v>
      </c>
      <c r="BT513" s="127">
        <f t="shared" ref="BT513" si="9294">L513/L529</f>
        <v>4.0037243947858472E-2</v>
      </c>
      <c r="BU513" s="125">
        <f t="shared" ref="BU513" si="9295">M513/M529</f>
        <v>6.3321437897118985E-2</v>
      </c>
      <c r="BV513" s="129">
        <f t="shared" ref="BV513" si="9296">N513/N529</f>
        <v>5.4617453676031082E-2</v>
      </c>
      <c r="BW513" s="130">
        <f t="shared" ref="BW513" si="9297">O513/O529</f>
        <v>6.8046280264929787E-2</v>
      </c>
      <c r="BX513" s="125">
        <f t="shared" ref="BX513" si="9298">P513/P529</f>
        <v>5.0100318659270622E-2</v>
      </c>
      <c r="BY513" s="126">
        <f t="shared" ref="BY513" si="9299">Q513/Q529</f>
        <v>4.6199328556396253E-2</v>
      </c>
      <c r="BZ513" s="127">
        <f t="shared" ref="BZ513" si="9300">R513/R529</f>
        <v>5.9548060069164813E-2</v>
      </c>
      <c r="CA513" s="128">
        <f t="shared" ref="CA513" si="9301">S513/S529</f>
        <v>5.0133895254400984E-2</v>
      </c>
      <c r="CB513" s="125">
        <f t="shared" ref="CB513" si="9302">T513/T529</f>
        <v>4.7984871764566839E-2</v>
      </c>
      <c r="CC513" s="126">
        <f t="shared" ref="CC513" si="9303">U513/U529</f>
        <v>6.1354214647627824E-2</v>
      </c>
      <c r="CD513" s="127">
        <f t="shared" ref="CD513" si="9304">V513/V529</f>
        <v>3.7927647033699226E-2</v>
      </c>
      <c r="CE513" s="128">
        <f t="shared" ref="CE513" si="9305">W513/W529</f>
        <v>6.7427893009288364E-2</v>
      </c>
      <c r="CF513" s="125">
        <f t="shared" ref="CF513" si="9306">X513/X529</f>
        <v>3.8229376257545272E-2</v>
      </c>
      <c r="CG513" s="126">
        <f t="shared" ref="CG513" si="9307">Y513/Y529</f>
        <v>5.2992141849687688E-2</v>
      </c>
      <c r="CH513" s="127">
        <f t="shared" ref="CH513" si="9308">Z513/Z529</f>
        <v>5.1613678913106954E-2</v>
      </c>
      <c r="CI513" s="125">
        <f t="shared" ref="CI513" si="9309">AA513/AA529</f>
        <v>4.7646886875182697E-2</v>
      </c>
      <c r="CJ513" s="131">
        <f t="shared" ref="CJ513" si="9310">AB513/AB529</f>
        <v>5.2427166027272383E-2</v>
      </c>
      <c r="CK513" s="132">
        <f t="shared" ref="CK513" si="9311">AC513/AC529</f>
        <v>5.2511886222132001E-2</v>
      </c>
    </row>
    <row r="514" spans="1:89">
      <c r="A514" s="133" t="s">
        <v>28</v>
      </c>
      <c r="B514" s="202">
        <v>3751</v>
      </c>
      <c r="C514" s="186">
        <v>1439</v>
      </c>
      <c r="D514" s="187">
        <v>1530</v>
      </c>
      <c r="E514" s="188">
        <v>722</v>
      </c>
      <c r="F514" s="185">
        <v>656</v>
      </c>
      <c r="G514" s="189">
        <v>457</v>
      </c>
      <c r="H514" s="187">
        <v>1666</v>
      </c>
      <c r="I514" s="188">
        <v>2314</v>
      </c>
      <c r="J514" s="185">
        <v>365</v>
      </c>
      <c r="K514" s="186">
        <v>494</v>
      </c>
      <c r="L514" s="187">
        <v>556</v>
      </c>
      <c r="M514" s="185">
        <v>1672</v>
      </c>
      <c r="N514" s="190">
        <v>1548</v>
      </c>
      <c r="O514" s="203">
        <v>2226</v>
      </c>
      <c r="P514" s="185">
        <v>926</v>
      </c>
      <c r="Q514" s="186">
        <v>976</v>
      </c>
      <c r="R514" s="187">
        <v>1225</v>
      </c>
      <c r="S514" s="188">
        <v>1174</v>
      </c>
      <c r="T514" s="194">
        <v>436</v>
      </c>
      <c r="U514" s="185">
        <v>456</v>
      </c>
      <c r="V514" s="187">
        <v>1115</v>
      </c>
      <c r="W514" s="204">
        <v>1868</v>
      </c>
      <c r="X514" s="185">
        <v>1117</v>
      </c>
      <c r="Y514" s="189">
        <v>815</v>
      </c>
      <c r="Z514" s="187">
        <v>3265</v>
      </c>
      <c r="AA514" s="185">
        <v>2713</v>
      </c>
      <c r="AB514" s="168">
        <f t="shared" si="9174"/>
        <v>18156</v>
      </c>
      <c r="AC514" s="169">
        <f t="shared" si="9091"/>
        <v>17326</v>
      </c>
      <c r="AE514" s="258" t="str">
        <f>$AE$18</f>
        <v>18:00 - 18:59</v>
      </c>
      <c r="AF514" s="247">
        <f t="shared" si="9283"/>
        <v>2639</v>
      </c>
      <c r="AG514" s="259">
        <f t="shared" si="9283"/>
        <v>4008</v>
      </c>
      <c r="AH514" s="260">
        <f t="shared" si="9283"/>
        <v>1860</v>
      </c>
      <c r="AI514" s="261">
        <f t="shared" si="9283"/>
        <v>1279</v>
      </c>
      <c r="AJ514" s="262">
        <f t="shared" si="9283"/>
        <v>899</v>
      </c>
      <c r="AK514" s="263">
        <f t="shared" si="9283"/>
        <v>367</v>
      </c>
      <c r="AL514" s="260">
        <f t="shared" si="9283"/>
        <v>2417</v>
      </c>
      <c r="AM514" s="261">
        <f t="shared" si="9283"/>
        <v>3138</v>
      </c>
      <c r="AN514" s="262">
        <f t="shared" si="9283"/>
        <v>673</v>
      </c>
      <c r="AO514" s="263">
        <f t="shared" si="9283"/>
        <v>271</v>
      </c>
      <c r="AP514" s="260">
        <f t="shared" si="9284"/>
        <v>1680</v>
      </c>
      <c r="AQ514" s="262">
        <f t="shared" si="9284"/>
        <v>1043</v>
      </c>
      <c r="AR514" s="264">
        <f t="shared" si="9284"/>
        <v>2513</v>
      </c>
      <c r="AS514" s="265">
        <f t="shared" si="9284"/>
        <v>2212</v>
      </c>
      <c r="AT514" s="262">
        <f t="shared" si="9284"/>
        <v>1494</v>
      </c>
      <c r="AU514" s="263">
        <f t="shared" si="9284"/>
        <v>1418</v>
      </c>
      <c r="AV514" s="260">
        <f t="shared" si="9284"/>
        <v>1450</v>
      </c>
      <c r="AW514" s="261">
        <f t="shared" si="9284"/>
        <v>1987</v>
      </c>
      <c r="AX514" s="262">
        <f t="shared" si="9284"/>
        <v>715</v>
      </c>
      <c r="AY514" s="263">
        <f t="shared" si="9284"/>
        <v>416</v>
      </c>
      <c r="AZ514" s="260">
        <f t="shared" si="9284"/>
        <v>1325</v>
      </c>
      <c r="BA514" s="261">
        <f t="shared" si="9284"/>
        <v>1590</v>
      </c>
      <c r="BB514" s="262">
        <f t="shared" si="9284"/>
        <v>2768</v>
      </c>
      <c r="BC514" s="263">
        <f t="shared" si="9284"/>
        <v>724</v>
      </c>
      <c r="BD514" s="260">
        <f t="shared" si="9284"/>
        <v>4211</v>
      </c>
      <c r="BE514" s="262">
        <f t="shared" si="9284"/>
        <v>4852</v>
      </c>
      <c r="BF514" s="266">
        <f>SUM(AF514,AH514,AJ514,AL514,AN514,AP514,AR514,AT514,AV514,AX514,AZ514,BB514,BD514)</f>
        <v>24644</v>
      </c>
      <c r="BG514" s="16">
        <f>SUM(AG514,AI514,AK514,AM514,AO514,AQ514,AS514,AU514,AW514,AY514,BA514,BC514,BE514)</f>
        <v>23305</v>
      </c>
      <c r="BI514" s="133" t="s">
        <v>28</v>
      </c>
      <c r="BJ514" s="125">
        <f>B514/B529</f>
        <v>6.5929623510387739E-2</v>
      </c>
      <c r="BK514" s="126">
        <f t="shared" ref="BK514" si="9312">C514/C529</f>
        <v>4.0643976839429462E-2</v>
      </c>
      <c r="BL514" s="127">
        <f t="shared" ref="BL514" si="9313">D514/D529</f>
        <v>6.6443739957441267E-2</v>
      </c>
      <c r="BM514" s="128">
        <f t="shared" ref="BM514" si="9314">E514/E529</f>
        <v>3.7450075211369886E-2</v>
      </c>
      <c r="BN514" s="125">
        <f t="shared" ref="BN514" si="9315">F514/F529</f>
        <v>6.1573118077717287E-2</v>
      </c>
      <c r="BO514" s="126">
        <f t="shared" ref="BO514" si="9316">G514/G529</f>
        <v>5.7848101265822786E-2</v>
      </c>
      <c r="BP514" s="127">
        <f t="shared" ref="BP514" si="9317">H514/H529</f>
        <v>6.3887717145377151E-2</v>
      </c>
      <c r="BQ514" s="128">
        <f t="shared" ref="BQ514" si="9318">I514/I529</f>
        <v>5.7049875496166268E-2</v>
      </c>
      <c r="BR514" s="125">
        <f t="shared" ref="BR514" si="9319">J514/J529</f>
        <v>5.5169286577992742E-2</v>
      </c>
      <c r="BS514" s="126">
        <f t="shared" ref="BS514" si="9320">K514/K529</f>
        <v>6.3667998453408939E-2</v>
      </c>
      <c r="BT514" s="127">
        <f t="shared" ref="BT514" si="9321">L514/L529</f>
        <v>4.3140906269397893E-2</v>
      </c>
      <c r="BU514" s="125">
        <f t="shared" ref="BU514" si="9322">M514/M529</f>
        <v>7.2765253720950468E-2</v>
      </c>
      <c r="BV514" s="129">
        <f t="shared" ref="BV514" si="9323">N514/N529</f>
        <v>5.7830245068738795E-2</v>
      </c>
      <c r="BW514" s="130">
        <f t="shared" ref="BW514" si="9324">O514/O529</f>
        <v>6.1175694616209086E-2</v>
      </c>
      <c r="BX514" s="125">
        <f t="shared" ref="BX514" si="9325">P514/P529</f>
        <v>5.4644163814469494E-2</v>
      </c>
      <c r="BY514" s="126">
        <f t="shared" ref="BY514" si="9326">Q514/Q529</f>
        <v>4.8905146064037681E-2</v>
      </c>
      <c r="BZ514" s="127">
        <f t="shared" ref="BZ514" si="9327">R514/R529</f>
        <v>5.8032119001373825E-2</v>
      </c>
      <c r="CA514" s="128">
        <f t="shared" ref="CA514" si="9328">S514/S529</f>
        <v>5.1538697923526056E-2</v>
      </c>
      <c r="CB514" s="125">
        <f t="shared" ref="CB514" si="9329">T514/T529</f>
        <v>5.1530551944214631E-2</v>
      </c>
      <c r="CC514" s="126">
        <f t="shared" ref="CC514" si="9330">U514/U529</f>
        <v>4.2008291110087519E-2</v>
      </c>
      <c r="CD514" s="127">
        <f t="shared" ref="CD514" si="9331">V514/V529</f>
        <v>4.7623115363259728E-2</v>
      </c>
      <c r="CE514" s="128">
        <f t="shared" ref="CE514" si="9332">W514/W529</f>
        <v>6.5228018716390807E-2</v>
      </c>
      <c r="CF514" s="125">
        <f t="shared" ref="CF514" si="9333">X514/X529</f>
        <v>4.4949698189134808E-2</v>
      </c>
      <c r="CG514" s="126">
        <f t="shared" ref="CG514" si="9334">Y514/Y529</f>
        <v>5.4738397474645713E-2</v>
      </c>
      <c r="CH514" s="127">
        <f t="shared" ref="CH514" si="9335">Z514/Z529</f>
        <v>5.6079421514573777E-2</v>
      </c>
      <c r="CI514" s="125">
        <f t="shared" ref="CI514" si="9336">AA514/AA529</f>
        <v>5.6645926420846038E-2</v>
      </c>
      <c r="CJ514" s="131">
        <f t="shared" ref="CJ514" si="9337">AB514/AB529</f>
        <v>5.7469517985338246E-2</v>
      </c>
      <c r="CK514" s="132">
        <f t="shared" ref="CK514" si="9338">AC514/AC529</f>
        <v>5.4954152010428789E-2</v>
      </c>
    </row>
    <row r="515" spans="1:89" ht="14.1" thickBot="1">
      <c r="A515" s="142" t="s">
        <v>29</v>
      </c>
      <c r="B515" s="199">
        <v>3273</v>
      </c>
      <c r="C515" s="193">
        <v>1398</v>
      </c>
      <c r="D515" s="194">
        <v>1269</v>
      </c>
      <c r="E515" s="195">
        <v>980</v>
      </c>
      <c r="F515" s="192">
        <v>658</v>
      </c>
      <c r="G515" s="196">
        <v>532</v>
      </c>
      <c r="H515" s="194">
        <v>1651</v>
      </c>
      <c r="I515" s="195">
        <v>2193</v>
      </c>
      <c r="J515" s="192">
        <v>375</v>
      </c>
      <c r="K515" s="193">
        <v>433</v>
      </c>
      <c r="L515" s="194">
        <v>593</v>
      </c>
      <c r="M515" s="192">
        <v>1517</v>
      </c>
      <c r="N515" s="197">
        <v>1422</v>
      </c>
      <c r="O515" s="200">
        <v>2154</v>
      </c>
      <c r="P515" s="192">
        <v>905</v>
      </c>
      <c r="Q515" s="193">
        <v>1093</v>
      </c>
      <c r="R515" s="194">
        <v>1283</v>
      </c>
      <c r="S515" s="195">
        <v>1424</v>
      </c>
      <c r="T515" s="192">
        <v>443</v>
      </c>
      <c r="U515" s="196">
        <v>590</v>
      </c>
      <c r="V515" s="194">
        <v>1160</v>
      </c>
      <c r="W515" s="201">
        <v>2038</v>
      </c>
      <c r="X515" s="192">
        <v>1151</v>
      </c>
      <c r="Y515" s="196">
        <v>854</v>
      </c>
      <c r="Z515" s="194">
        <v>3303</v>
      </c>
      <c r="AA515" s="192">
        <v>2446</v>
      </c>
      <c r="AB515" s="168">
        <f t="shared" si="9174"/>
        <v>17486</v>
      </c>
      <c r="AC515" s="169">
        <f t="shared" si="9091"/>
        <v>17652</v>
      </c>
      <c r="AE515" s="246" t="str">
        <f>$AE$19</f>
        <v>-</v>
      </c>
      <c r="AF515" s="247">
        <f t="shared" si="9283"/>
        <v>0</v>
      </c>
      <c r="AG515" s="267">
        <f t="shared" si="9283"/>
        <v>0</v>
      </c>
      <c r="AH515" s="268">
        <f t="shared" si="9283"/>
        <v>0</v>
      </c>
      <c r="AI515" s="269">
        <f t="shared" si="9283"/>
        <v>0</v>
      </c>
      <c r="AJ515" s="270">
        <f t="shared" si="9283"/>
        <v>0</v>
      </c>
      <c r="AK515" s="271">
        <f t="shared" si="9283"/>
        <v>0</v>
      </c>
      <c r="AL515" s="268">
        <f t="shared" si="9283"/>
        <v>0</v>
      </c>
      <c r="AM515" s="269">
        <f t="shared" si="9283"/>
        <v>0</v>
      </c>
      <c r="AN515" s="270">
        <f t="shared" si="9283"/>
        <v>0</v>
      </c>
      <c r="AO515" s="271">
        <f t="shared" si="9283"/>
        <v>0</v>
      </c>
      <c r="AP515" s="268">
        <f t="shared" si="9284"/>
        <v>0</v>
      </c>
      <c r="AQ515" s="270">
        <f t="shared" si="9284"/>
        <v>0</v>
      </c>
      <c r="AR515" s="272">
        <f t="shared" si="9284"/>
        <v>0</v>
      </c>
      <c r="AS515" s="273">
        <f t="shared" si="9284"/>
        <v>0</v>
      </c>
      <c r="AT515" s="270">
        <f t="shared" si="9284"/>
        <v>0</v>
      </c>
      <c r="AU515" s="271">
        <f t="shared" si="9284"/>
        <v>0</v>
      </c>
      <c r="AV515" s="268">
        <f t="shared" si="9284"/>
        <v>0</v>
      </c>
      <c r="AW515" s="269">
        <f t="shared" si="9284"/>
        <v>0</v>
      </c>
      <c r="AX515" s="270">
        <f t="shared" si="9284"/>
        <v>0</v>
      </c>
      <c r="AY515" s="271">
        <f t="shared" si="9284"/>
        <v>0</v>
      </c>
      <c r="AZ515" s="268">
        <f t="shared" si="9284"/>
        <v>0</v>
      </c>
      <c r="BA515" s="269">
        <f t="shared" si="9284"/>
        <v>0</v>
      </c>
      <c r="BB515" s="270">
        <f t="shared" si="9284"/>
        <v>0</v>
      </c>
      <c r="BC515" s="271">
        <f t="shared" si="9284"/>
        <v>0</v>
      </c>
      <c r="BD515" s="268">
        <f t="shared" si="9284"/>
        <v>0</v>
      </c>
      <c r="BE515" s="270">
        <f t="shared" si="9284"/>
        <v>0</v>
      </c>
      <c r="BF515" s="266">
        <f>SUM(AF515,AH515,AJ515,AL515,AN515,AP515,AR515,AT515,AV515,AX515,AZ515,BB515,BD515)</f>
        <v>0</v>
      </c>
      <c r="BG515" s="16">
        <f>SUM(AG515,AI515,AK515,AM515,AO515,AQ515,AS515,AU515,AW515,AY515,BA515,BC515,BE515)</f>
        <v>0</v>
      </c>
      <c r="BI515" s="142" t="s">
        <v>29</v>
      </c>
      <c r="BJ515" s="125">
        <f>B515/B529</f>
        <v>5.7528034590642249E-2</v>
      </c>
      <c r="BK515" s="126">
        <f t="shared" ref="BK515" si="9339">C515/C529</f>
        <v>3.9485948312385256E-2</v>
      </c>
      <c r="BL515" s="127">
        <f t="shared" ref="BL515" si="9340">D515/D529</f>
        <v>5.5109219611760109E-2</v>
      </c>
      <c r="BM515" s="128">
        <f t="shared" ref="BM515" si="9341">E515/E529</f>
        <v>5.0832512059754136E-2</v>
      </c>
      <c r="BN515" s="125">
        <f t="shared" ref="BN515" si="9342">F515/F529</f>
        <v>6.1760840998685937E-2</v>
      </c>
      <c r="BO515" s="126">
        <f t="shared" ref="BO515" si="9343">G515/G529</f>
        <v>6.7341772151898738E-2</v>
      </c>
      <c r="BP515" s="127">
        <f t="shared" ref="BP515" si="9344">H515/H529</f>
        <v>6.3312497603251902E-2</v>
      </c>
      <c r="BQ515" s="128">
        <f t="shared" ref="BQ515" si="9345">I515/I529</f>
        <v>5.4066714331500704E-2</v>
      </c>
      <c r="BR515" s="125">
        <f t="shared" ref="BR515" si="9346">J515/J529</f>
        <v>5.6680773881499398E-2</v>
      </c>
      <c r="BS515" s="126">
        <f t="shared" ref="BS515" si="9347">K515/K529</f>
        <v>5.5806160587704601E-2</v>
      </c>
      <c r="BT515" s="127">
        <f t="shared" ref="BT515" si="9348">L515/L529</f>
        <v>4.601179391682185E-2</v>
      </c>
      <c r="BU515" s="125">
        <f t="shared" ref="BU515" si="9349">M515/M529</f>
        <v>6.6019670989642273E-2</v>
      </c>
      <c r="BV515" s="129">
        <f t="shared" ref="BV515" si="9350">N515/N529</f>
        <v>5.3123132098027492E-2</v>
      </c>
      <c r="BW515" s="130">
        <f t="shared" ref="BW515" si="9351">O515/O529</f>
        <v>5.9196965949377525E-2</v>
      </c>
      <c r="BX515" s="125">
        <f t="shared" ref="BX515" si="9352">P515/P529</f>
        <v>5.3404933317597075E-2</v>
      </c>
      <c r="BY515" s="126">
        <f t="shared" ref="BY515" si="9353">Q515/Q529</f>
        <v>5.4767750663927445E-2</v>
      </c>
      <c r="BZ515" s="127">
        <f t="shared" ref="BZ515" si="9354">R515/R529</f>
        <v>6.0779762186744989E-2</v>
      </c>
      <c r="CA515" s="128">
        <f t="shared" ref="CA515" si="9355">S515/S529</f>
        <v>6.251371877606568E-2</v>
      </c>
      <c r="CB515" s="125">
        <f t="shared" ref="CB515" si="9356">T515/T529</f>
        <v>5.2357877319465784E-2</v>
      </c>
      <c r="CC515" s="126">
        <f t="shared" ref="CC515" si="9357">U515/U529</f>
        <v>5.4352832795946569E-2</v>
      </c>
      <c r="CD515" s="127">
        <f t="shared" ref="CD515" si="9358">V515/V529</f>
        <v>4.9545124503480975E-2</v>
      </c>
      <c r="CE515" s="128">
        <f t="shared" ref="CE515" si="9359">W515/W529</f>
        <v>7.1164187443257212E-2</v>
      </c>
      <c r="CF515" s="125">
        <f t="shared" ref="CF515" si="9360">X515/X529</f>
        <v>4.6317907444668009E-2</v>
      </c>
      <c r="CG515" s="126">
        <f t="shared" ref="CG515" si="9361">Y515/Y529</f>
        <v>5.7357780912082747E-2</v>
      </c>
      <c r="CH515" s="127">
        <f t="shared" ref="CH515" si="9362">Z515/Z529</f>
        <v>5.6732106971711237E-2</v>
      </c>
      <c r="CI515" s="125">
        <f t="shared" ref="CI515" si="9363">AA515/AA529</f>
        <v>5.1071115379797055E-2</v>
      </c>
      <c r="CJ515" s="131">
        <f t="shared" ref="CJ515" si="9364">AB515/AB529</f>
        <v>5.5348754763803951E-2</v>
      </c>
      <c r="CK515" s="132">
        <f t="shared" ref="CK515" si="9365">AC515/AC529</f>
        <v>5.5988150253266131E-2</v>
      </c>
    </row>
    <row r="516" spans="1:89" ht="15" thickTop="1" thickBot="1">
      <c r="A516" s="133" t="s">
        <v>30</v>
      </c>
      <c r="B516" s="202">
        <v>2468</v>
      </c>
      <c r="C516" s="186">
        <v>1632</v>
      </c>
      <c r="D516" s="187">
        <v>1232</v>
      </c>
      <c r="E516" s="188">
        <v>927</v>
      </c>
      <c r="F516" s="185">
        <v>657</v>
      </c>
      <c r="G516" s="189">
        <v>487</v>
      </c>
      <c r="H516" s="187">
        <v>1966</v>
      </c>
      <c r="I516" s="188">
        <v>2277</v>
      </c>
      <c r="J516" s="185">
        <v>422</v>
      </c>
      <c r="K516" s="186">
        <v>448</v>
      </c>
      <c r="L516" s="187">
        <v>772</v>
      </c>
      <c r="M516" s="185">
        <v>1251</v>
      </c>
      <c r="N516" s="190">
        <v>1633</v>
      </c>
      <c r="O516" s="203">
        <v>2029</v>
      </c>
      <c r="P516" s="185">
        <v>935</v>
      </c>
      <c r="Q516" s="186">
        <v>1146</v>
      </c>
      <c r="R516" s="187">
        <v>1256</v>
      </c>
      <c r="S516" s="188">
        <v>1422</v>
      </c>
      <c r="T516" s="185">
        <v>557</v>
      </c>
      <c r="U516" s="189">
        <v>565</v>
      </c>
      <c r="V516" s="187">
        <v>1485</v>
      </c>
      <c r="W516" s="204">
        <v>1788</v>
      </c>
      <c r="X516" s="185">
        <v>1369</v>
      </c>
      <c r="Y516" s="189">
        <v>757</v>
      </c>
      <c r="Z516" s="187">
        <v>3322</v>
      </c>
      <c r="AA516" s="185">
        <v>2711</v>
      </c>
      <c r="AB516" s="168">
        <f t="shared" si="9174"/>
        <v>18074</v>
      </c>
      <c r="AC516" s="169">
        <f t="shared" si="9091"/>
        <v>17440</v>
      </c>
      <c r="AE516" s="295" t="s">
        <v>42</v>
      </c>
      <c r="AF516" s="12">
        <f t="shared" ref="AF516:BG516" si="9366">SUM(AF513:AF515)</f>
        <v>4980</v>
      </c>
      <c r="AG516" s="1">
        <f t="shared" si="9366"/>
        <v>7493</v>
      </c>
      <c r="AH516" s="12">
        <f t="shared" si="9366"/>
        <v>3637</v>
      </c>
      <c r="AI516" s="1">
        <f t="shared" si="9366"/>
        <v>2635</v>
      </c>
      <c r="AJ516" s="12">
        <f t="shared" si="9366"/>
        <v>1991</v>
      </c>
      <c r="AK516" s="1">
        <f t="shared" si="9366"/>
        <v>920</v>
      </c>
      <c r="AL516" s="12">
        <f t="shared" si="9366"/>
        <v>4765</v>
      </c>
      <c r="AM516" s="1">
        <f t="shared" si="9366"/>
        <v>6143</v>
      </c>
      <c r="AN516" s="12">
        <f t="shared" si="9366"/>
        <v>1430</v>
      </c>
      <c r="AO516" s="1">
        <f t="shared" si="9366"/>
        <v>503</v>
      </c>
      <c r="AP516" s="12">
        <f t="shared" si="9366"/>
        <v>3281</v>
      </c>
      <c r="AQ516" s="1">
        <f t="shared" si="9366"/>
        <v>2085</v>
      </c>
      <c r="AR516" s="12">
        <f t="shared" si="9366"/>
        <v>4677</v>
      </c>
      <c r="AS516" s="1">
        <f t="shared" si="9366"/>
        <v>3973</v>
      </c>
      <c r="AT516" s="12">
        <f t="shared" si="9366"/>
        <v>2835</v>
      </c>
      <c r="AU516" s="1">
        <f t="shared" si="9366"/>
        <v>2657</v>
      </c>
      <c r="AV516" s="12">
        <f t="shared" si="9366"/>
        <v>2881</v>
      </c>
      <c r="AW516" s="1">
        <f t="shared" si="9366"/>
        <v>3591</v>
      </c>
      <c r="AX516" s="12">
        <f t="shared" si="9366"/>
        <v>1390</v>
      </c>
      <c r="AY516" s="1">
        <f t="shared" si="9366"/>
        <v>830</v>
      </c>
      <c r="AZ516" s="12">
        <f t="shared" si="9366"/>
        <v>2686</v>
      </c>
      <c r="BA516" s="1">
        <f t="shared" si="9366"/>
        <v>3057</v>
      </c>
      <c r="BB516" s="12">
        <f t="shared" si="9366"/>
        <v>4898</v>
      </c>
      <c r="BC516" s="1">
        <f t="shared" si="9366"/>
        <v>1386</v>
      </c>
      <c r="BD516" s="12">
        <f t="shared" si="9366"/>
        <v>8920</v>
      </c>
      <c r="BE516" s="1">
        <f t="shared" si="9366"/>
        <v>8564</v>
      </c>
      <c r="BF516" s="51">
        <f t="shared" si="9366"/>
        <v>48371</v>
      </c>
      <c r="BG516" s="47">
        <f t="shared" si="9366"/>
        <v>43837</v>
      </c>
      <c r="BI516" s="133" t="s">
        <v>30</v>
      </c>
      <c r="BJ516" s="125">
        <f>B516/B529</f>
        <v>4.3378915175589693E-2</v>
      </c>
      <c r="BK516" s="126">
        <f t="shared" ref="BK516" si="9367">C516/C529</f>
        <v>4.6095184296003393E-2</v>
      </c>
      <c r="BL516" s="127">
        <f t="shared" ref="BL516" si="9368">D516/D529</f>
        <v>5.3502410214096498E-2</v>
      </c>
      <c r="BM516" s="128">
        <f t="shared" ref="BM516" si="9369">E516/E529</f>
        <v>4.8083406815706206E-2</v>
      </c>
      <c r="BN516" s="125">
        <f t="shared" ref="BN516" si="9370">F516/F529</f>
        <v>6.1666979538201612E-2</v>
      </c>
      <c r="BO516" s="126">
        <f t="shared" ref="BO516" si="9371">G516/G529</f>
        <v>6.1645569620253166E-2</v>
      </c>
      <c r="BP516" s="127">
        <f t="shared" ref="BP516" si="9372">H516/H529</f>
        <v>7.539210798788204E-2</v>
      </c>
      <c r="BQ516" s="128">
        <f t="shared" ref="BQ516" si="9373">I516/I529</f>
        <v>5.6137669189615644E-2</v>
      </c>
      <c r="BR516" s="125">
        <f t="shared" ref="BR516" si="9374">J516/J529</f>
        <v>6.3784764207980654E-2</v>
      </c>
      <c r="BS516" s="126">
        <f t="shared" ref="BS516" si="9375">K516/K529</f>
        <v>5.7739399407140096E-2</v>
      </c>
      <c r="BT516" s="127">
        <f t="shared" ref="BT516" si="9376">L516/L529</f>
        <v>5.9900682805710738E-2</v>
      </c>
      <c r="BU516" s="125">
        <f t="shared" ref="BU516" si="9377">M516/M529</f>
        <v>5.4443380624945602E-2</v>
      </c>
      <c r="BV516" s="129">
        <f t="shared" ref="BV516" si="9378">N516/N529</f>
        <v>6.1005678421996411E-2</v>
      </c>
      <c r="BW516" s="130">
        <f t="shared" ref="BW516" si="9379">O516/O529</f>
        <v>5.5761673125017175E-2</v>
      </c>
      <c r="BX516" s="125">
        <f t="shared" ref="BX516" si="9380">P516/P529</f>
        <v>5.5175262598843387E-2</v>
      </c>
      <c r="BY516" s="126">
        <f t="shared" ref="BY516" si="9381">Q516/Q529</f>
        <v>5.7423460439945881E-2</v>
      </c>
      <c r="BZ516" s="127">
        <f t="shared" ref="BZ516" si="9382">R516/R529</f>
        <v>5.9500686910796345E-2</v>
      </c>
      <c r="CA516" s="128">
        <f t="shared" ref="CA516" si="9383">S516/S529</f>
        <v>6.2425918609245359E-2</v>
      </c>
      <c r="CB516" s="125">
        <f t="shared" ref="CB516" si="9384">T516/T529</f>
        <v>6.5831462002127403E-2</v>
      </c>
      <c r="CC516" s="126">
        <f t="shared" ref="CC516" si="9385">U516/U529</f>
        <v>5.2049746660525101E-2</v>
      </c>
      <c r="CD516" s="127">
        <f t="shared" ref="CD516" si="9386">V516/V529</f>
        <v>6.3426301627301077E-2</v>
      </c>
      <c r="CE516" s="128">
        <f t="shared" ref="CE516" si="9387">W516/W529</f>
        <v>6.2434527550806619E-2</v>
      </c>
      <c r="CF516" s="125">
        <f t="shared" ref="CF516" si="9388">X516/X529</f>
        <v>5.5090543259557347E-2</v>
      </c>
      <c r="CG516" s="126">
        <f t="shared" ref="CG516" si="9389">Y516/Y529</f>
        <v>5.0842904157431659E-2</v>
      </c>
      <c r="CH516" s="127">
        <f t="shared" ref="CH516" si="9390">Z516/Z529</f>
        <v>5.705844970027997E-2</v>
      </c>
      <c r="CI516" s="125">
        <f t="shared" ref="CI516" si="9391">AA516/AA529</f>
        <v>5.6604167536643421E-2</v>
      </c>
      <c r="CJ516" s="131">
        <f t="shared" ref="CJ516" si="9392">AB516/AB529</f>
        <v>5.7209961889568374E-2</v>
      </c>
      <c r="CK516" s="132">
        <f t="shared" ref="CK516" si="9393">AC516/AC529</f>
        <v>5.531573421804676E-2</v>
      </c>
    </row>
    <row r="517" spans="1:89" ht="14.1" thickTop="1">
      <c r="A517" s="142" t="s">
        <v>31</v>
      </c>
      <c r="B517" s="199">
        <v>2259</v>
      </c>
      <c r="C517" s="193">
        <v>2325</v>
      </c>
      <c r="D517" s="194">
        <v>1244</v>
      </c>
      <c r="E517" s="195">
        <v>1141</v>
      </c>
      <c r="F517" s="192">
        <v>659</v>
      </c>
      <c r="G517" s="196">
        <v>412</v>
      </c>
      <c r="H517" s="194">
        <v>1804</v>
      </c>
      <c r="I517" s="195">
        <v>2598</v>
      </c>
      <c r="J517" s="192">
        <v>436</v>
      </c>
      <c r="K517" s="193">
        <v>316</v>
      </c>
      <c r="L517" s="194">
        <v>903</v>
      </c>
      <c r="M517" s="192">
        <v>1254</v>
      </c>
      <c r="N517" s="197">
        <v>1741</v>
      </c>
      <c r="O517" s="200">
        <v>1726</v>
      </c>
      <c r="P517" s="192">
        <v>1029</v>
      </c>
      <c r="Q517" s="193">
        <v>982</v>
      </c>
      <c r="R517" s="194">
        <v>1250</v>
      </c>
      <c r="S517" s="195">
        <v>1311</v>
      </c>
      <c r="T517" s="192">
        <v>698</v>
      </c>
      <c r="U517" s="196">
        <v>411</v>
      </c>
      <c r="V517" s="194">
        <v>1705</v>
      </c>
      <c r="W517" s="201">
        <v>1226</v>
      </c>
      <c r="X517" s="192">
        <v>1500</v>
      </c>
      <c r="Y517" s="196">
        <v>642</v>
      </c>
      <c r="Z517" s="194">
        <v>3412</v>
      </c>
      <c r="AA517" s="192">
        <v>2651</v>
      </c>
      <c r="AB517" s="168">
        <f t="shared" si="9174"/>
        <v>18640</v>
      </c>
      <c r="AC517" s="169">
        <f t="shared" si="9091"/>
        <v>16995</v>
      </c>
      <c r="BI517" s="142" t="s">
        <v>31</v>
      </c>
      <c r="BJ517" s="125">
        <f>B517/B529</f>
        <v>3.9705417091433194E-2</v>
      </c>
      <c r="BK517" s="126">
        <f t="shared" ref="BK517" si="9394">C517/C529</f>
        <v>6.566869086287247E-2</v>
      </c>
      <c r="BL517" s="127">
        <f t="shared" ref="BL517" si="9395">D517/D529</f>
        <v>5.4023537586311718E-2</v>
      </c>
      <c r="BM517" s="128">
        <f t="shared" ref="BM517" si="9396">E517/E529</f>
        <v>5.9183567612428031E-2</v>
      </c>
      <c r="BN517" s="125">
        <f t="shared" ref="BN517" si="9397">F517/F529</f>
        <v>6.1854702459170262E-2</v>
      </c>
      <c r="BO517" s="126">
        <f t="shared" ref="BO517" si="9398">G517/G529</f>
        <v>5.2151898734177214E-2</v>
      </c>
      <c r="BP517" s="127">
        <f t="shared" ref="BP517" si="9399">H517/H529</f>
        <v>6.9179736932929406E-2</v>
      </c>
      <c r="BQ517" s="128">
        <f t="shared" ref="BQ517" si="9400">I517/I529</f>
        <v>6.4051675254554866E-2</v>
      </c>
      <c r="BR517" s="125">
        <f t="shared" ref="BR517" si="9401">J517/J529</f>
        <v>6.5900846432889959E-2</v>
      </c>
      <c r="BS517" s="126">
        <f t="shared" ref="BS517" si="9402">K517/K529</f>
        <v>4.0726897796107747E-2</v>
      </c>
      <c r="BT517" s="127">
        <f t="shared" ref="BT517" si="9403">L517/L529</f>
        <v>7.006517690875233E-2</v>
      </c>
      <c r="BU517" s="125">
        <f t="shared" ref="BU517" si="9404">M517/M529</f>
        <v>5.4573940290712858E-2</v>
      </c>
      <c r="BV517" s="129">
        <f t="shared" ref="BV517" si="9405">N517/N529</f>
        <v>6.5040346682606096E-2</v>
      </c>
      <c r="BW517" s="130">
        <f t="shared" ref="BW517" si="9406">O517/O529</f>
        <v>4.7434523318767692E-2</v>
      </c>
      <c r="BX517" s="125">
        <f t="shared" ref="BX517" si="9407">P517/P529</f>
        <v>6.0722294346748494E-2</v>
      </c>
      <c r="BY517" s="126">
        <f t="shared" ref="BY517" si="9408">Q517/Q529</f>
        <v>4.9205792453775619E-2</v>
      </c>
      <c r="BZ517" s="127">
        <f t="shared" ref="BZ517" si="9409">R517/R529</f>
        <v>5.9216447960585533E-2</v>
      </c>
      <c r="CA517" s="128">
        <f t="shared" ref="CA517" si="9410">S517/S529</f>
        <v>5.755300935071777E-2</v>
      </c>
      <c r="CB517" s="125">
        <f t="shared" ref="CB517" si="9411">T517/T529</f>
        <v>8.2496158846472045E-2</v>
      </c>
      <c r="CC517" s="126">
        <f t="shared" ref="CC517" si="9412">U517/U529</f>
        <v>3.7862736066328881E-2</v>
      </c>
      <c r="CD517" s="127">
        <f t="shared" ref="CD517" si="9413">V517/V529</f>
        <v>7.2822790757271605E-2</v>
      </c>
      <c r="CE517" s="128">
        <f t="shared" ref="CE517" si="9414">W517/W529</f>
        <v>4.2810252112577697E-2</v>
      </c>
      <c r="CF517" s="125">
        <f t="shared" ref="CF517" si="9415">X517/X529</f>
        <v>6.0362173038229376E-2</v>
      </c>
      <c r="CG517" s="126">
        <f t="shared" ref="CG517" si="9416">Y517/Y529</f>
        <v>4.3119081200886561E-2</v>
      </c>
      <c r="CH517" s="127">
        <f t="shared" ref="CH517" si="9417">Z517/Z529</f>
        <v>5.860428367771079E-2</v>
      </c>
      <c r="CI517" s="125">
        <f t="shared" ref="CI517" si="9418">AA517/AA529</f>
        <v>5.5351401010564995E-2</v>
      </c>
      <c r="CJ517" s="131">
        <f t="shared" ref="CJ517" si="9419">AB517/AB529</f>
        <v>5.900153201402869E-2</v>
      </c>
      <c r="CK517" s="132">
        <f t="shared" ref="CK517" si="9420">AC517/AC529</f>
        <v>5.3904294898836275E-2</v>
      </c>
    </row>
    <row r="518" spans="1:89">
      <c r="A518" s="133" t="s">
        <v>32</v>
      </c>
      <c r="B518" s="202">
        <v>2181</v>
      </c>
      <c r="C518" s="186">
        <v>2649</v>
      </c>
      <c r="D518" s="187">
        <v>1505</v>
      </c>
      <c r="E518" s="188">
        <v>1332</v>
      </c>
      <c r="F518" s="185">
        <v>911</v>
      </c>
      <c r="G518" s="189">
        <v>463</v>
      </c>
      <c r="H518" s="187">
        <v>1822</v>
      </c>
      <c r="I518" s="188">
        <v>3127</v>
      </c>
      <c r="J518" s="185">
        <v>695</v>
      </c>
      <c r="K518" s="186">
        <v>326</v>
      </c>
      <c r="L518" s="187">
        <v>1104</v>
      </c>
      <c r="M518" s="185">
        <v>1084</v>
      </c>
      <c r="N518" s="190">
        <v>2016</v>
      </c>
      <c r="O518" s="203">
        <v>2189</v>
      </c>
      <c r="P518" s="185">
        <v>1065</v>
      </c>
      <c r="Q518" s="186">
        <v>1171</v>
      </c>
      <c r="R518" s="187">
        <v>1239</v>
      </c>
      <c r="S518" s="188">
        <v>1481</v>
      </c>
      <c r="T518" s="185">
        <v>899</v>
      </c>
      <c r="U518" s="189">
        <v>393</v>
      </c>
      <c r="V518" s="187">
        <v>2424</v>
      </c>
      <c r="W518" s="204">
        <v>1362</v>
      </c>
      <c r="X518" s="185">
        <v>2237</v>
      </c>
      <c r="Y518" s="189">
        <v>638</v>
      </c>
      <c r="Z518" s="187">
        <v>4175</v>
      </c>
      <c r="AA518" s="185">
        <v>3921</v>
      </c>
      <c r="AB518" s="168">
        <f t="shared" si="9174"/>
        <v>22273</v>
      </c>
      <c r="AC518" s="169">
        <f t="shared" si="9091"/>
        <v>20136</v>
      </c>
      <c r="BI518" s="133" t="s">
        <v>32</v>
      </c>
      <c r="BJ518" s="125">
        <f>B518/B529</f>
        <v>3.8334446514570956E-2</v>
      </c>
      <c r="BK518" s="126">
        <f t="shared" ref="BK518" si="9421">C518/C529</f>
        <v>7.4819940686343733E-2</v>
      </c>
      <c r="BL518" s="127">
        <f t="shared" ref="BL518" si="9422">D518/D529</f>
        <v>6.5358057931992883E-2</v>
      </c>
      <c r="BM518" s="128">
        <f t="shared" ref="BM518" si="9423">E518/E529</f>
        <v>6.9090720473053577E-2</v>
      </c>
      <c r="BN518" s="125">
        <f t="shared" ref="BN518" si="9424">F518/F529</f>
        <v>8.5507790501220204E-2</v>
      </c>
      <c r="BO518" s="126">
        <f t="shared" ref="BO518" si="9425">G518/G529</f>
        <v>5.8607594936708862E-2</v>
      </c>
      <c r="BP518" s="127">
        <f t="shared" ref="BP518" si="9426">H518/H529</f>
        <v>6.9870000383479694E-2</v>
      </c>
      <c r="BQ518" s="128">
        <f t="shared" ref="BQ518" si="9427">I518/I529</f>
        <v>7.7093760015778709E-2</v>
      </c>
      <c r="BR518" s="125">
        <f t="shared" ref="BR518" si="9428">J518/J529</f>
        <v>0.10504836759371221</v>
      </c>
      <c r="BS518" s="126">
        <f t="shared" ref="BS518" si="9429">K518/K529</f>
        <v>4.2015723675731406E-2</v>
      </c>
      <c r="BT518" s="127">
        <f t="shared" ref="BT518" si="9430">L518/L529</f>
        <v>8.5661080074487903E-2</v>
      </c>
      <c r="BU518" s="125">
        <f t="shared" ref="BU518" si="9431">M518/M529</f>
        <v>4.7175559230568369E-2</v>
      </c>
      <c r="BV518" s="129">
        <f t="shared" ref="BV518" si="9432">N518/N529</f>
        <v>7.5313807531380755E-2</v>
      </c>
      <c r="BW518" s="130">
        <f t="shared" ref="BW518" si="9433">O518/O529</f>
        <v>6.0158847940198421E-2</v>
      </c>
      <c r="BX518" s="125">
        <f t="shared" ref="BX518" si="9434">P518/P529</f>
        <v>6.2846689484244073E-2</v>
      </c>
      <c r="BY518" s="126">
        <f t="shared" ref="BY518" si="9435">Q518/Q529</f>
        <v>5.8676153730520618E-2</v>
      </c>
      <c r="BZ518" s="127">
        <f t="shared" ref="BZ518" si="9436">R518/R529</f>
        <v>5.8695343218532377E-2</v>
      </c>
      <c r="CA518" s="128">
        <f t="shared" ref="CA518" si="9437">S518/S529</f>
        <v>6.5016023530444708E-2</v>
      </c>
      <c r="CB518" s="125">
        <f t="shared" ref="CB518" si="9438">T518/T529</f>
        <v>0.10625221605011229</v>
      </c>
      <c r="CC518" s="126">
        <f t="shared" ref="CC518" si="9439">U518/U529</f>
        <v>3.6204514048825423E-2</v>
      </c>
      <c r="CD518" s="127">
        <f t="shared" ref="CD518" si="9440">V518/V529</f>
        <v>0.10353222568658438</v>
      </c>
      <c r="CE518" s="128">
        <f t="shared" ref="CE518" si="9441">W518/W529</f>
        <v>4.7559187094070816E-2</v>
      </c>
      <c r="CF518" s="125">
        <f t="shared" ref="CF518" si="9442">X518/X529</f>
        <v>9.0020120724346078E-2</v>
      </c>
      <c r="CG518" s="126">
        <f t="shared" ref="CG518" si="9443">Y518/Y529</f>
        <v>4.2850426489354554E-2</v>
      </c>
      <c r="CH518" s="127">
        <f t="shared" ref="CH518" si="9444">Z518/Z529</f>
        <v>7.1709520619707659E-2</v>
      </c>
      <c r="CI518" s="125">
        <f t="shared" ref="CI518" si="9445">AA518/AA529</f>
        <v>8.1868292479224961E-2</v>
      </c>
      <c r="CJ518" s="131">
        <f t="shared" ref="CJ518" si="9446">AB518/AB529</f>
        <v>7.0501133183930309E-2</v>
      </c>
      <c r="CK518" s="132">
        <f t="shared" ref="CK518" si="9447">AC518/AC529</f>
        <v>6.3866836250836556E-2</v>
      </c>
    </row>
    <row r="519" spans="1:89">
      <c r="A519" s="142" t="s">
        <v>33</v>
      </c>
      <c r="B519" s="199">
        <v>2341</v>
      </c>
      <c r="C519" s="193">
        <v>3485</v>
      </c>
      <c r="D519" s="194">
        <v>1777</v>
      </c>
      <c r="E519" s="195">
        <v>1356</v>
      </c>
      <c r="F519" s="192">
        <v>1092</v>
      </c>
      <c r="G519" s="196">
        <v>553</v>
      </c>
      <c r="H519" s="194">
        <v>2348</v>
      </c>
      <c r="I519" s="195">
        <v>3005</v>
      </c>
      <c r="J519" s="192">
        <v>757</v>
      </c>
      <c r="K519" s="193">
        <v>232</v>
      </c>
      <c r="L519" s="194">
        <v>1601</v>
      </c>
      <c r="M519" s="192">
        <v>1042</v>
      </c>
      <c r="N519" s="197">
        <v>2164</v>
      </c>
      <c r="O519" s="200">
        <v>1761</v>
      </c>
      <c r="P519" s="192">
        <v>1341</v>
      </c>
      <c r="Q519" s="193">
        <v>1239</v>
      </c>
      <c r="R519" s="194">
        <v>1431</v>
      </c>
      <c r="S519" s="195">
        <v>1604</v>
      </c>
      <c r="T519" s="192">
        <v>675</v>
      </c>
      <c r="U519" s="196">
        <v>414</v>
      </c>
      <c r="V519" s="194">
        <v>1361</v>
      </c>
      <c r="W519" s="201">
        <v>1467</v>
      </c>
      <c r="X519" s="192">
        <v>2130</v>
      </c>
      <c r="Y519" s="196">
        <v>662</v>
      </c>
      <c r="Z519" s="194">
        <v>4709</v>
      </c>
      <c r="AA519" s="192">
        <v>3712</v>
      </c>
      <c r="AB519" s="168">
        <f t="shared" si="9174"/>
        <v>23727</v>
      </c>
      <c r="AC519" s="169">
        <f t="shared" si="9091"/>
        <v>20532</v>
      </c>
      <c r="BI519" s="142" t="s">
        <v>33</v>
      </c>
      <c r="BJ519" s="125">
        <f>B519/B529</f>
        <v>4.1146693851724259E-2</v>
      </c>
      <c r="BK519" s="126">
        <f t="shared" ref="BK519" si="9448">C519/C529</f>
        <v>9.8432424798757231E-2</v>
      </c>
      <c r="BL519" s="127">
        <f t="shared" ref="BL519" si="9449">D519/D529</f>
        <v>7.7170278368871331E-2</v>
      </c>
      <c r="BM519" s="128">
        <f t="shared" ref="BM519" si="9450">E519/E529</f>
        <v>7.033559831941491E-2</v>
      </c>
      <c r="BN519" s="125">
        <f t="shared" ref="BN519" si="9451">F519/F529</f>
        <v>0.10249671484888305</v>
      </c>
      <c r="BO519" s="126">
        <f t="shared" ref="BO519" si="9452">G519/G529</f>
        <v>7.0000000000000007E-2</v>
      </c>
      <c r="BP519" s="127">
        <f t="shared" ref="BP519" si="9453">H519/H529</f>
        <v>9.0041032327338261E-2</v>
      </c>
      <c r="BQ519" s="128">
        <f t="shared" ref="BQ519" si="9454">I519/I529</f>
        <v>7.4085944626611763E-2</v>
      </c>
      <c r="BR519" s="125">
        <f t="shared" ref="BR519" si="9455">J519/J529</f>
        <v>0.11441958887545345</v>
      </c>
      <c r="BS519" s="126">
        <f t="shared" ref="BS519" si="9456">K519/K529</f>
        <v>2.9900760407268977E-2</v>
      </c>
      <c r="BT519" s="127">
        <f t="shared" ref="BT519" si="9457">L519/L529</f>
        <v>0.12422408441961515</v>
      </c>
      <c r="BU519" s="125">
        <f t="shared" ref="BU519" si="9458">M519/M529</f>
        <v>4.534772390982679E-2</v>
      </c>
      <c r="BV519" s="129">
        <f t="shared" ref="BV519" si="9459">N519/N529</f>
        <v>8.0842797369994029E-2</v>
      </c>
      <c r="BW519" s="130">
        <f t="shared" ref="BW519" si="9460">O519/O529</f>
        <v>4.8396405309588587E-2</v>
      </c>
      <c r="BX519" s="125">
        <f t="shared" ref="BX519" si="9461">P519/P529</f>
        <v>7.913371887171014E-2</v>
      </c>
      <c r="BY519" s="126">
        <f t="shared" ref="BY519" si="9462">Q519/Q529</f>
        <v>6.2083479480883899E-2</v>
      </c>
      <c r="BZ519" s="127">
        <f t="shared" ref="BZ519" si="9463">R519/R529</f>
        <v>6.7790989625278311E-2</v>
      </c>
      <c r="CA519" s="128">
        <f t="shared" ref="CA519" si="9464">S519/S529</f>
        <v>7.04157337898942E-2</v>
      </c>
      <c r="CB519" s="125">
        <f t="shared" ref="CB519" si="9465">T519/T529</f>
        <v>7.9777804042075406E-2</v>
      </c>
      <c r="CC519" s="126">
        <f t="shared" ref="CC519" si="9466">U519/U529</f>
        <v>3.8139106402579455E-2</v>
      </c>
      <c r="CD519" s="127">
        <f t="shared" ref="CD519" si="9467">V519/V529</f>
        <v>5.8130098663135864E-2</v>
      </c>
      <c r="CE519" s="128">
        <f t="shared" ref="CE519" si="9468">W519/W529</f>
        <v>5.1225644248900061E-2</v>
      </c>
      <c r="CF519" s="125">
        <f t="shared" ref="CF519" si="9469">X519/X529</f>
        <v>8.5714285714285715E-2</v>
      </c>
      <c r="CG519" s="126">
        <f t="shared" ref="CG519" si="9470">Y519/Y529</f>
        <v>4.4462354758546575E-2</v>
      </c>
      <c r="CH519" s="127">
        <f t="shared" ref="CH519" si="9471">Z519/Z529</f>
        <v>8.0881468885797225E-2</v>
      </c>
      <c r="CI519" s="125">
        <f t="shared" ref="CI519" si="9472">AA519/AA529</f>
        <v>7.7504489080051781E-2</v>
      </c>
      <c r="CJ519" s="131">
        <f t="shared" ref="CJ519" si="9473">AB519/AB529</f>
        <v>7.5103505906483833E-2</v>
      </c>
      <c r="CK519" s="132">
        <f t="shared" ref="CK519" si="9474">AC519/AC529</f>
        <v>6.5122858656246327E-2</v>
      </c>
    </row>
    <row r="520" spans="1:89">
      <c r="A520" s="133" t="s">
        <v>34</v>
      </c>
      <c r="B520" s="202">
        <v>2639</v>
      </c>
      <c r="C520" s="186">
        <v>4008</v>
      </c>
      <c r="D520" s="187">
        <v>1860</v>
      </c>
      <c r="E520" s="188">
        <v>1279</v>
      </c>
      <c r="F520" s="185">
        <v>899</v>
      </c>
      <c r="G520" s="189">
        <v>367</v>
      </c>
      <c r="H520" s="187">
        <v>2417</v>
      </c>
      <c r="I520" s="188">
        <v>3138</v>
      </c>
      <c r="J520" s="185">
        <v>673</v>
      </c>
      <c r="K520" s="186">
        <v>271</v>
      </c>
      <c r="L520" s="187">
        <v>1680</v>
      </c>
      <c r="M520" s="185">
        <v>1043</v>
      </c>
      <c r="N520" s="190">
        <v>2513</v>
      </c>
      <c r="O520" s="203">
        <v>2212</v>
      </c>
      <c r="P520" s="185">
        <v>1494</v>
      </c>
      <c r="Q520" s="186">
        <v>1418</v>
      </c>
      <c r="R520" s="187">
        <v>1450</v>
      </c>
      <c r="S520" s="188">
        <v>1987</v>
      </c>
      <c r="T520" s="185">
        <v>715</v>
      </c>
      <c r="U520" s="189">
        <v>416</v>
      </c>
      <c r="V520" s="187">
        <v>1325</v>
      </c>
      <c r="W520" s="204">
        <v>1590</v>
      </c>
      <c r="X520" s="185">
        <v>2768</v>
      </c>
      <c r="Y520" s="189">
        <v>724</v>
      </c>
      <c r="Z520" s="187">
        <v>4211</v>
      </c>
      <c r="AA520" s="185">
        <v>4852</v>
      </c>
      <c r="AB520" s="168">
        <f t="shared" si="9174"/>
        <v>24644</v>
      </c>
      <c r="AC520" s="169">
        <f t="shared" si="9091"/>
        <v>23305</v>
      </c>
      <c r="BI520" s="133" t="s">
        <v>34</v>
      </c>
      <c r="BJ520" s="125">
        <f>B520/B529</f>
        <v>4.6384504517172284E-2</v>
      </c>
      <c r="BK520" s="126">
        <f t="shared" ref="BK520" si="9475">C520/C529</f>
        <v>0.11320434966812597</v>
      </c>
      <c r="BL520" s="127">
        <f t="shared" ref="BL520" si="9476">D520/D529</f>
        <v>8.0774742693359963E-2</v>
      </c>
      <c r="BM520" s="128">
        <f t="shared" ref="BM520" si="9477">E520/E529</f>
        <v>6.6341615229005654E-2</v>
      </c>
      <c r="BN520" s="125">
        <f t="shared" ref="BN520" si="9478">F520/F529</f>
        <v>8.4381452975408291E-2</v>
      </c>
      <c r="BO520" s="126">
        <f t="shared" ref="BO520" si="9479">G520/G529</f>
        <v>4.6455696202531649E-2</v>
      </c>
      <c r="BP520" s="127">
        <f t="shared" ref="BP520" si="9480">H520/H529</f>
        <v>9.2687042221114388E-2</v>
      </c>
      <c r="BQ520" s="128">
        <f t="shared" ref="BQ520" si="9481">I520/I529</f>
        <v>7.7364956485293748E-2</v>
      </c>
      <c r="BR520" s="125">
        <f t="shared" ref="BR520" si="9482">J520/J529</f>
        <v>0.10172309552599758</v>
      </c>
      <c r="BS520" s="126">
        <f t="shared" ref="BS520" si="9483">K520/K529</f>
        <v>3.4927181337801261E-2</v>
      </c>
      <c r="BT520" s="127">
        <f t="shared" ref="BT520" si="9484">L520/L529</f>
        <v>0.13035381750465549</v>
      </c>
      <c r="BU520" s="125">
        <f t="shared" ref="BU520" si="9485">M520/M529</f>
        <v>4.5391243798415873E-2</v>
      </c>
      <c r="BV520" s="129">
        <f t="shared" ref="BV520" si="9486">N520/N529</f>
        <v>9.3880753138075312E-2</v>
      </c>
      <c r="BW520" s="130">
        <f t="shared" ref="BW520" si="9487">O520/O529</f>
        <v>6.0790941819880727E-2</v>
      </c>
      <c r="BX520" s="125">
        <f t="shared" ref="BX520" si="9488">P520/P529</f>
        <v>8.8162398206066334E-2</v>
      </c>
      <c r="BY520" s="126">
        <f t="shared" ref="BY520" si="9489">Q520/Q529</f>
        <v>7.1052763441399006E-2</v>
      </c>
      <c r="BZ520" s="127">
        <f t="shared" ref="BZ520" si="9490">R520/R529</f>
        <v>6.8691079634279215E-2</v>
      </c>
      <c r="CA520" s="128">
        <f t="shared" ref="CA520" si="9491">S520/S529</f>
        <v>8.7229465735984904E-2</v>
      </c>
      <c r="CB520" s="125">
        <f t="shared" ref="CB520" si="9492">T520/T529</f>
        <v>8.4505377614939134E-2</v>
      </c>
      <c r="CC520" s="126">
        <f t="shared" ref="CC520" si="9493">U520/U529</f>
        <v>3.8323353293413173E-2</v>
      </c>
      <c r="CD520" s="127">
        <f t="shared" ref="CD520" si="9494">V520/V529</f>
        <v>5.6592491350958868E-2</v>
      </c>
      <c r="CE520" s="128">
        <f t="shared" ref="CE520" si="9495">W520/W529</f>
        <v>5.5520636915985751E-2</v>
      </c>
      <c r="CF520" s="125">
        <f t="shared" ref="CF520" si="9496">X520/X529</f>
        <v>0.11138832997987927</v>
      </c>
      <c r="CG520" s="126">
        <f t="shared" ref="CG520" si="9497">Y520/Y529</f>
        <v>4.8626502787292629E-2</v>
      </c>
      <c r="CH520" s="127">
        <f t="shared" ref="CH520" si="9498">Z520/Z529</f>
        <v>7.2327854210679998E-2</v>
      </c>
      <c r="CI520" s="125">
        <f t="shared" ref="CI520" si="9499">AA520/AA529</f>
        <v>0.10130705307554182</v>
      </c>
      <c r="CJ520" s="131">
        <f t="shared" ref="CJ520" si="9500">AB520/AB529</f>
        <v>7.8006102733568838E-2</v>
      </c>
      <c r="CK520" s="132">
        <f t="shared" ref="CK520" si="9501">AC520/AC529</f>
        <v>7.3918187267865809E-2</v>
      </c>
    </row>
    <row r="521" spans="1:89">
      <c r="A521" s="142" t="s">
        <v>35</v>
      </c>
      <c r="B521" s="199">
        <v>2421</v>
      </c>
      <c r="C521" s="193">
        <v>4477</v>
      </c>
      <c r="D521" s="194">
        <v>1415</v>
      </c>
      <c r="E521" s="195">
        <v>1991</v>
      </c>
      <c r="F521" s="192">
        <v>592</v>
      </c>
      <c r="G521" s="196">
        <v>612</v>
      </c>
      <c r="H521" s="194">
        <v>2038</v>
      </c>
      <c r="I521" s="195">
        <v>4530</v>
      </c>
      <c r="J521" s="192">
        <v>464</v>
      </c>
      <c r="K521" s="193">
        <v>240</v>
      </c>
      <c r="L521" s="194">
        <v>1515</v>
      </c>
      <c r="M521" s="192">
        <v>1091</v>
      </c>
      <c r="N521" s="197">
        <v>2177</v>
      </c>
      <c r="O521" s="200">
        <v>2441</v>
      </c>
      <c r="P521" s="192">
        <v>1155</v>
      </c>
      <c r="Q521" s="193">
        <v>1636</v>
      </c>
      <c r="R521" s="194">
        <v>1325</v>
      </c>
      <c r="S521" s="195">
        <v>1751</v>
      </c>
      <c r="T521" s="192">
        <v>904</v>
      </c>
      <c r="U521" s="196">
        <v>372</v>
      </c>
      <c r="V521" s="194">
        <v>3001</v>
      </c>
      <c r="W521" s="201">
        <v>1530</v>
      </c>
      <c r="X521" s="192">
        <v>2578</v>
      </c>
      <c r="Y521" s="196">
        <v>749</v>
      </c>
      <c r="Z521" s="194">
        <v>3782</v>
      </c>
      <c r="AA521" s="192">
        <v>5204</v>
      </c>
      <c r="AB521" s="168">
        <f t="shared" si="9174"/>
        <v>23367</v>
      </c>
      <c r="AC521" s="169">
        <f t="shared" si="9091"/>
        <v>26624</v>
      </c>
      <c r="BI521" s="142" t="s">
        <v>35</v>
      </c>
      <c r="BJ521" s="125">
        <f>B521/B529</f>
        <v>4.2552817520300913E-2</v>
      </c>
      <c r="BK521" s="126">
        <f t="shared" ref="BK521" si="9502">C521/C529</f>
        <v>0.12645106623358282</v>
      </c>
      <c r="BL521" s="127">
        <f t="shared" ref="BL521" si="9503">D521/D529</f>
        <v>6.1449602640378687E-2</v>
      </c>
      <c r="BM521" s="128">
        <f t="shared" ref="BM521" si="9504">E521/E529</f>
        <v>0.10327299133772498</v>
      </c>
      <c r="BN521" s="125">
        <f t="shared" ref="BN521" si="9505">F521/F529</f>
        <v>5.5565984606720478E-2</v>
      </c>
      <c r="BO521" s="126">
        <f t="shared" ref="BO521" si="9506">G521/G529</f>
        <v>7.7468354430379749E-2</v>
      </c>
      <c r="BP521" s="127">
        <f t="shared" ref="BP521" si="9507">H521/H529</f>
        <v>7.815316179008322E-2</v>
      </c>
      <c r="BQ521" s="128">
        <f t="shared" ref="BQ521" si="9508">I521/I529</f>
        <v>0.11168363699119845</v>
      </c>
      <c r="BR521" s="125">
        <f t="shared" ref="BR521" si="9509">J521/J529</f>
        <v>7.0133010882708582E-2</v>
      </c>
      <c r="BS521" s="126">
        <f t="shared" ref="BS521" si="9510">K521/K529</f>
        <v>3.0931821110967907E-2</v>
      </c>
      <c r="BT521" s="127">
        <f t="shared" ref="BT521" si="9511">L521/L529</f>
        <v>0.11755121042830539</v>
      </c>
      <c r="BU521" s="125">
        <f t="shared" ref="BU521" si="9512">M521/M529</f>
        <v>4.7480198450691964E-2</v>
      </c>
      <c r="BV521" s="129">
        <f t="shared" ref="BV521" si="9513">N521/N529</f>
        <v>8.1328451882845182E-2</v>
      </c>
      <c r="BW521" s="130">
        <f t="shared" ref="BW521" si="9514">O521/O529</f>
        <v>6.7084398274108892E-2</v>
      </c>
      <c r="BX521" s="125">
        <f t="shared" ref="BX521" si="9515">P521/P529</f>
        <v>6.8157677327983002E-2</v>
      </c>
      <c r="BY521" s="126">
        <f t="shared" ref="BY521" si="9516">Q521/Q529</f>
        <v>8.1976248935210702E-2</v>
      </c>
      <c r="BZ521" s="127">
        <f t="shared" ref="BZ521" si="9517">R521/R529</f>
        <v>6.2769434838220659E-2</v>
      </c>
      <c r="CA521" s="128">
        <f t="shared" ref="CA521" si="9518">S521/S529</f>
        <v>7.6869046051187495E-2</v>
      </c>
      <c r="CB521" s="125">
        <f t="shared" ref="CB521" si="9519">T521/T529</f>
        <v>0.10684316274672025</v>
      </c>
      <c r="CC521" s="126">
        <f t="shared" ref="CC521" si="9520">U521/U529</f>
        <v>3.4269921695071398E-2</v>
      </c>
      <c r="CD521" s="127">
        <f t="shared" ref="CD521" si="9521">V521/V529</f>
        <v>0.12817665399564346</v>
      </c>
      <c r="CE521" s="128">
        <f t="shared" ref="CE521" si="9522">W521/W529</f>
        <v>5.3425518541797612E-2</v>
      </c>
      <c r="CF521" s="125">
        <f t="shared" ref="CF521" si="9523">X521/X529</f>
        <v>0.10374245472837022</v>
      </c>
      <c r="CG521" s="126">
        <f t="shared" ref="CG521" si="9524">Y521/Y529</f>
        <v>5.0305594734367652E-2</v>
      </c>
      <c r="CH521" s="127">
        <f t="shared" ref="CH521" si="9525">Z521/Z529</f>
        <v>6.495937891825973E-2</v>
      </c>
      <c r="CI521" s="125">
        <f t="shared" ref="CI521" si="9526">AA521/AA529</f>
        <v>0.10865661669520191</v>
      </c>
      <c r="CJ521" s="131">
        <f t="shared" ref="CJ521" si="9527">AB521/AB529</f>
        <v>7.3963991339689297E-2</v>
      </c>
      <c r="CK521" s="132">
        <f t="shared" ref="CK521" si="9528">AC521/AC529</f>
        <v>8.4445304347550279E-2</v>
      </c>
    </row>
    <row r="522" spans="1:89">
      <c r="A522" s="133" t="s">
        <v>36</v>
      </c>
      <c r="B522" s="202">
        <v>2186</v>
      </c>
      <c r="C522" s="186">
        <v>3999</v>
      </c>
      <c r="D522" s="187">
        <v>942</v>
      </c>
      <c r="E522" s="188">
        <v>1652</v>
      </c>
      <c r="F522" s="185">
        <v>360</v>
      </c>
      <c r="G522" s="189">
        <v>534</v>
      </c>
      <c r="H522" s="187">
        <v>1654</v>
      </c>
      <c r="I522" s="188">
        <v>3416</v>
      </c>
      <c r="J522" s="185">
        <v>295</v>
      </c>
      <c r="K522" s="186">
        <v>211</v>
      </c>
      <c r="L522" s="187">
        <v>1087</v>
      </c>
      <c r="M522" s="185">
        <v>768</v>
      </c>
      <c r="N522" s="190">
        <v>1736</v>
      </c>
      <c r="O522" s="203">
        <v>1719</v>
      </c>
      <c r="P522" s="185">
        <v>902</v>
      </c>
      <c r="Q522" s="186">
        <v>1429</v>
      </c>
      <c r="R522" s="187">
        <v>1036</v>
      </c>
      <c r="S522" s="188">
        <v>1707</v>
      </c>
      <c r="T522" s="185">
        <v>607</v>
      </c>
      <c r="U522" s="189">
        <v>472</v>
      </c>
      <c r="V522" s="187">
        <v>2107</v>
      </c>
      <c r="W522" s="204">
        <v>1411</v>
      </c>
      <c r="X522" s="185">
        <v>1962</v>
      </c>
      <c r="Y522" s="189">
        <v>832</v>
      </c>
      <c r="Z522" s="187">
        <v>3212</v>
      </c>
      <c r="AA522" s="185">
        <v>3890</v>
      </c>
      <c r="AB522" s="168">
        <f t="shared" si="9174"/>
        <v>18086</v>
      </c>
      <c r="AC522" s="169">
        <f t="shared" si="9091"/>
        <v>22040</v>
      </c>
      <c r="BI522" s="133" t="s">
        <v>36</v>
      </c>
      <c r="BJ522" s="125">
        <f>B522/B529</f>
        <v>3.8422329243856995E-2</v>
      </c>
      <c r="BK522" s="126">
        <f t="shared" ref="BK522" si="9529">C522/C529</f>
        <v>0.11295014828414066</v>
      </c>
      <c r="BL522" s="127">
        <f t="shared" ref="BL522" si="9530">D522/D529</f>
        <v>4.0908498718895209E-2</v>
      </c>
      <c r="BM522" s="128">
        <f t="shared" ref="BM522" si="9531">E522/E529</f>
        <v>8.5689091757871261E-2</v>
      </c>
      <c r="BN522" s="125">
        <f t="shared" ref="BN522" si="9532">F522/F529</f>
        <v>3.3790125774357048E-2</v>
      </c>
      <c r="BO522" s="126">
        <f t="shared" ref="BO522" si="9533">G522/G529</f>
        <v>6.7594936708860756E-2</v>
      </c>
      <c r="BP522" s="127">
        <f t="shared" ref="BP522" si="9534">H522/H529</f>
        <v>6.3427541511676955E-2</v>
      </c>
      <c r="BQ522" s="128">
        <f t="shared" ref="BQ522" si="9535">I522/I529</f>
        <v>8.4218830896674146E-2</v>
      </c>
      <c r="BR522" s="125">
        <f t="shared" ref="BR522" si="9536">J522/J529</f>
        <v>4.458887545344619E-2</v>
      </c>
      <c r="BS522" s="126">
        <f t="shared" ref="BS522" si="9537">K522/K529</f>
        <v>2.7194226060059286E-2</v>
      </c>
      <c r="BT522" s="127">
        <f t="shared" ref="BT522" si="9538">L522/L529</f>
        <v>8.4342023587833645E-2</v>
      </c>
      <c r="BU522" s="125">
        <f t="shared" ref="BU522" si="9539">M522/M529</f>
        <v>3.342327443641744E-2</v>
      </c>
      <c r="BV522" s="129">
        <f t="shared" ref="BV522" si="9540">N522/N529</f>
        <v>6.4853556485355651E-2</v>
      </c>
      <c r="BW522" s="130">
        <f t="shared" ref="BW522" si="9541">O522/O529</f>
        <v>4.7242146920603509E-2</v>
      </c>
      <c r="BX522" s="125">
        <f t="shared" ref="BX522" si="9542">P522/P529</f>
        <v>5.3227900389472442E-2</v>
      </c>
      <c r="BY522" s="126">
        <f t="shared" ref="BY522" si="9543">Q522/Q529</f>
        <v>7.160394848925189E-2</v>
      </c>
      <c r="BZ522" s="127">
        <f t="shared" ref="BZ522" si="9544">R522/R529</f>
        <v>4.9078592069733286E-2</v>
      </c>
      <c r="CA522" s="128">
        <f t="shared" ref="CA522" si="9545">S522/S529</f>
        <v>7.4937442381140529E-2</v>
      </c>
      <c r="CB522" s="125">
        <f t="shared" ref="CB522" si="9546">T522/T529</f>
        <v>7.1740928968207066E-2</v>
      </c>
      <c r="CC522" s="126">
        <f t="shared" ref="CC522" si="9547">U522/U529</f>
        <v>4.3482266236757251E-2</v>
      </c>
      <c r="CD522" s="127">
        <f t="shared" ref="CD522" si="9548">V522/V529</f>
        <v>8.9992739076581382E-2</v>
      </c>
      <c r="CE522" s="128">
        <f t="shared" ref="CE522" si="9549">W522/W529</f>
        <v>4.9270200432991129E-2</v>
      </c>
      <c r="CF522" s="125">
        <f t="shared" ref="CF522" si="9550">X522/X529</f>
        <v>7.8953722334004023E-2</v>
      </c>
      <c r="CG522" s="126">
        <f t="shared" ref="CG522" si="9551">Y522/Y529</f>
        <v>5.5880179998656729E-2</v>
      </c>
      <c r="CH522" s="127">
        <f t="shared" ref="CH522" si="9552">Z522/Z529</f>
        <v>5.5169097061197853E-2</v>
      </c>
      <c r="CI522" s="125">
        <f t="shared" ref="CI522" si="9553">AA522/AA529</f>
        <v>8.1221029774084436E-2</v>
      </c>
      <c r="CJ522" s="131">
        <f t="shared" ref="CJ522" si="9554">AB522/AB529</f>
        <v>5.7247945708461527E-2</v>
      </c>
      <c r="CK522" s="132">
        <f t="shared" ref="CK522" si="9555">AC522/AC529</f>
        <v>6.9905893472806804E-2</v>
      </c>
    </row>
    <row r="523" spans="1:89">
      <c r="A523" s="142" t="s">
        <v>37</v>
      </c>
      <c r="B523" s="199">
        <v>225</v>
      </c>
      <c r="C523" s="193">
        <v>2491</v>
      </c>
      <c r="D523" s="194">
        <v>205</v>
      </c>
      <c r="E523" s="195">
        <v>1423</v>
      </c>
      <c r="F523" s="192">
        <v>107</v>
      </c>
      <c r="G523" s="196">
        <v>414</v>
      </c>
      <c r="H523" s="194">
        <v>492</v>
      </c>
      <c r="I523" s="195">
        <v>2969</v>
      </c>
      <c r="J523" s="192">
        <v>150</v>
      </c>
      <c r="K523" s="193">
        <v>170</v>
      </c>
      <c r="L523" s="194">
        <v>389</v>
      </c>
      <c r="M523" s="192">
        <v>683</v>
      </c>
      <c r="N523" s="197">
        <v>865</v>
      </c>
      <c r="O523" s="200">
        <v>1656</v>
      </c>
      <c r="P523" s="192">
        <v>585</v>
      </c>
      <c r="Q523" s="193">
        <v>1188</v>
      </c>
      <c r="R523" s="194">
        <v>684</v>
      </c>
      <c r="S523" s="195">
        <v>1092</v>
      </c>
      <c r="T523" s="192">
        <v>523</v>
      </c>
      <c r="U523" s="196">
        <v>320</v>
      </c>
      <c r="V523" s="194">
        <v>2299</v>
      </c>
      <c r="W523" s="201">
        <v>1141</v>
      </c>
      <c r="X523" s="192">
        <v>1237</v>
      </c>
      <c r="Y523" s="196">
        <v>668</v>
      </c>
      <c r="Z523" s="194">
        <v>2040</v>
      </c>
      <c r="AA523" s="192">
        <v>2644</v>
      </c>
      <c r="AB523" s="168">
        <f t="shared" si="9174"/>
        <v>9801</v>
      </c>
      <c r="AC523" s="169">
        <f t="shared" si="9091"/>
        <v>16859</v>
      </c>
      <c r="BI523" s="142" t="s">
        <v>37</v>
      </c>
      <c r="BJ523" s="125">
        <f>B523/B529</f>
        <v>3.9547228178718318E-3</v>
      </c>
      <c r="BK523" s="126">
        <f t="shared" ref="BK523" si="9556">C523/C529</f>
        <v>7.0357294167490467E-2</v>
      </c>
      <c r="BL523" s="127">
        <f t="shared" ref="BL523" si="9557">D523/D529</f>
        <v>8.9025926086767713E-3</v>
      </c>
      <c r="BM523" s="128">
        <f t="shared" ref="BM523" si="9558">E523/E529</f>
        <v>7.3810882307173614E-2</v>
      </c>
      <c r="BN523" s="125">
        <f t="shared" ref="BN523" si="9559">F523/F529</f>
        <v>1.0043176271822789E-2</v>
      </c>
      <c r="BO523" s="126">
        <f t="shared" ref="BO523" si="9560">G523/G529</f>
        <v>5.2405063291139239E-2</v>
      </c>
      <c r="BP523" s="127">
        <f t="shared" ref="BP523" si="9561">H523/H529</f>
        <v>1.8867200981708018E-2</v>
      </c>
      <c r="BQ523" s="128">
        <f t="shared" ref="BQ523" si="9562">I523/I529</f>
        <v>7.3198392544562507E-2</v>
      </c>
      <c r="BR523" s="125">
        <f t="shared" ref="BR523" si="9563">J523/J529</f>
        <v>2.2672309552599759E-2</v>
      </c>
      <c r="BS523" s="126">
        <f t="shared" ref="BS523" si="9564">K523/K529</f>
        <v>2.1910039953602269E-2</v>
      </c>
      <c r="BT523" s="127">
        <f t="shared" ref="BT523" si="9565">L523/L529</f>
        <v>3.0183116076970825E-2</v>
      </c>
      <c r="BU523" s="125">
        <f t="shared" ref="BU523" si="9566">M523/M529</f>
        <v>2.9724083906345199E-2</v>
      </c>
      <c r="BV523" s="129">
        <f t="shared" ref="BV523" si="9567">N523/N529</f>
        <v>3.2314704124327555E-2</v>
      </c>
      <c r="BW523" s="130">
        <f t="shared" ref="BW523" si="9568">O523/O529</f>
        <v>4.5510759337125894E-2</v>
      </c>
      <c r="BX523" s="125">
        <f t="shared" ref="BX523" si="9569">P523/P529</f>
        <v>3.4521420984303081E-2</v>
      </c>
      <c r="BY523" s="126">
        <f t="shared" ref="BY523" si="9570">Q523/Q529</f>
        <v>5.952798516811144E-2</v>
      </c>
      <c r="BZ523" s="127">
        <f t="shared" ref="BZ523" si="9571">R523/R529</f>
        <v>3.2403240324032405E-2</v>
      </c>
      <c r="CA523" s="128">
        <f t="shared" ref="CA523" si="9572">S523/S529</f>
        <v>4.7938891083893057E-2</v>
      </c>
      <c r="CB523" s="125">
        <f t="shared" ref="CB523" si="9573">T523/T529</f>
        <v>6.1813024465193239E-2</v>
      </c>
      <c r="CC523" s="126">
        <f t="shared" ref="CC523" si="9574">U523/U529</f>
        <v>2.947950253339475E-2</v>
      </c>
      <c r="CD523" s="127">
        <f t="shared" ref="CD523" si="9575">V523/V529</f>
        <v>9.8193311408192027E-2</v>
      </c>
      <c r="CE523" s="128">
        <f t="shared" ref="CE523" si="9576">W523/W529</f>
        <v>3.9842167749144494E-2</v>
      </c>
      <c r="CF523" s="125">
        <f t="shared" ref="CF523" si="9577">X523/X529</f>
        <v>4.9778672032193161E-2</v>
      </c>
      <c r="CG523" s="126">
        <f t="shared" ref="CG523" si="9578">Y523/Y529</f>
        <v>4.4865336825844586E-2</v>
      </c>
      <c r="CH523" s="127">
        <f t="shared" ref="CH523" si="9579">Z523/Z529</f>
        <v>3.5038903488432006E-2</v>
      </c>
      <c r="CI523" s="125">
        <f t="shared" ref="CI523" si="9580">AA523/AA529</f>
        <v>5.520524491585585E-2</v>
      </c>
      <c r="CJ523" s="131">
        <f t="shared" ref="CJ523" si="9581">AB523/AB529</f>
        <v>3.1023284080981501E-2</v>
      </c>
      <c r="CK523" s="132">
        <f t="shared" ref="CK523" si="9582">AC523/AC529</f>
        <v>5.3472933668695544E-2</v>
      </c>
    </row>
    <row r="524" spans="1:89">
      <c r="A524" s="133" t="s">
        <v>38</v>
      </c>
      <c r="B524" s="202">
        <v>0</v>
      </c>
      <c r="C524" s="186">
        <v>1483</v>
      </c>
      <c r="D524" s="187">
        <v>15</v>
      </c>
      <c r="E524" s="188">
        <v>725</v>
      </c>
      <c r="F524" s="185">
        <v>2</v>
      </c>
      <c r="G524" s="189">
        <v>250</v>
      </c>
      <c r="H524" s="187">
        <v>31</v>
      </c>
      <c r="I524" s="188">
        <v>1482</v>
      </c>
      <c r="J524" s="185">
        <v>63</v>
      </c>
      <c r="K524" s="186">
        <v>87</v>
      </c>
      <c r="L524" s="187">
        <v>78</v>
      </c>
      <c r="M524" s="185">
        <v>149</v>
      </c>
      <c r="N524" s="190">
        <v>226</v>
      </c>
      <c r="O524" s="203">
        <v>405</v>
      </c>
      <c r="P524" s="185">
        <v>161</v>
      </c>
      <c r="Q524" s="186">
        <v>187</v>
      </c>
      <c r="R524" s="187">
        <v>188</v>
      </c>
      <c r="S524" s="188">
        <v>157</v>
      </c>
      <c r="T524" s="185">
        <v>98</v>
      </c>
      <c r="U524" s="189">
        <v>19</v>
      </c>
      <c r="V524" s="187">
        <v>442</v>
      </c>
      <c r="W524" s="204">
        <v>41</v>
      </c>
      <c r="X524" s="185">
        <v>194</v>
      </c>
      <c r="Y524" s="189">
        <v>25</v>
      </c>
      <c r="Z524" s="187">
        <v>109</v>
      </c>
      <c r="AA524" s="185">
        <v>309</v>
      </c>
      <c r="AB524" s="168">
        <f t="shared" si="9174"/>
        <v>1607</v>
      </c>
      <c r="AC524" s="169">
        <f t="shared" si="9091"/>
        <v>5319</v>
      </c>
      <c r="BI524" s="133" t="s">
        <v>38</v>
      </c>
      <c r="BJ524" s="125">
        <f>B524/B529</f>
        <v>0</v>
      </c>
      <c r="BK524" s="126">
        <f t="shared" ref="BK524" si="9583">C524/C529</f>
        <v>4.1886739161135431E-2</v>
      </c>
      <c r="BL524" s="127">
        <f t="shared" ref="BL524" si="9584">D524/D529</f>
        <v>6.5140921526903202E-4</v>
      </c>
      <c r="BM524" s="128">
        <f t="shared" ref="BM524" si="9585">E524/E529</f>
        <v>3.7605684942165048E-2</v>
      </c>
      <c r="BN524" s="125">
        <f t="shared" ref="BN524" si="9586">F524/F529</f>
        <v>1.8772292096865028E-4</v>
      </c>
      <c r="BO524" s="126">
        <f t="shared" ref="BO524" si="9587">G524/G529</f>
        <v>3.1645569620253167E-2</v>
      </c>
      <c r="BP524" s="127">
        <f t="shared" ref="BP524" si="9588">H524/H529</f>
        <v>1.1887870537255053E-3</v>
      </c>
      <c r="BQ524" s="128">
        <f t="shared" ref="BQ524" si="9589">I524/I529</f>
        <v>3.6537560711027837E-2</v>
      </c>
      <c r="BR524" s="125">
        <f t="shared" ref="BR524" si="9590">J524/J529</f>
        <v>9.5223700120918991E-3</v>
      </c>
      <c r="BS524" s="126">
        <f t="shared" ref="BS524" si="9591">K524/K529</f>
        <v>1.1212785152725866E-2</v>
      </c>
      <c r="BT524" s="127">
        <f t="shared" ref="BT524" si="9592">L524/L529</f>
        <v>6.0521415270018619E-3</v>
      </c>
      <c r="BU524" s="125">
        <f t="shared" ref="BU524" si="9593">M524/M529</f>
        <v>6.484463399773697E-3</v>
      </c>
      <c r="BV524" s="129">
        <f t="shared" ref="BV524" si="9594">N524/N529</f>
        <v>8.4429169157202635E-3</v>
      </c>
      <c r="BW524" s="130">
        <f t="shared" ref="BW524" si="9595">O524/O529</f>
        <v>1.1130348750927528E-2</v>
      </c>
      <c r="BX524" s="125">
        <f t="shared" ref="BX524" si="9596">P524/P529</f>
        <v>9.50076714268854E-3</v>
      </c>
      <c r="BY524" s="126">
        <f t="shared" ref="BY524" si="9597">Q524/Q529</f>
        <v>9.3701458134990232E-3</v>
      </c>
      <c r="BZ524" s="127">
        <f t="shared" ref="BZ524" si="9598">R524/R529</f>
        <v>8.9061537732720644E-3</v>
      </c>
      <c r="CA524" s="128">
        <f t="shared" ref="CA524" si="9599">S524/S529</f>
        <v>6.892313095394881E-3</v>
      </c>
      <c r="CB524" s="125">
        <f t="shared" ref="CB524" si="9600">T524/T529</f>
        <v>1.1582555253516133E-2</v>
      </c>
      <c r="CC524" s="126">
        <f t="shared" ref="CC524" si="9601">U524/U529</f>
        <v>1.7503454629203131E-3</v>
      </c>
      <c r="CD524" s="127">
        <f t="shared" ref="CD524" si="9602">V524/V529</f>
        <v>1.8878400888395337E-2</v>
      </c>
      <c r="CE524" s="128">
        <f t="shared" ref="CE524" si="9603">W524/W529</f>
        <v>1.4316642223618967E-3</v>
      </c>
      <c r="CF524" s="125">
        <f t="shared" ref="CF524" si="9604">X524/X529</f>
        <v>7.8068410462776659E-3</v>
      </c>
      <c r="CG524" s="126">
        <f t="shared" ref="CG524" si="9605">Y524/Y529</f>
        <v>1.6790919470750219E-3</v>
      </c>
      <c r="CH524" s="127">
        <f t="shared" ref="CH524" si="9606">Z524/Z529</f>
        <v>1.8721767059995534E-3</v>
      </c>
      <c r="CI524" s="125">
        <f t="shared" ref="CI524" si="9607">AA524/AA529</f>
        <v>6.4517476093038798E-3</v>
      </c>
      <c r="CJ524" s="131">
        <f t="shared" ref="CJ524" si="9608">AB524/AB529</f>
        <v>5.0866664134412076E-3</v>
      </c>
      <c r="CK524" s="132">
        <f t="shared" ref="CK524" si="9609">AC524/AC529</f>
        <v>1.6870664581754055E-2</v>
      </c>
    </row>
    <row r="525" spans="1:89">
      <c r="A525" s="142" t="s">
        <v>39</v>
      </c>
      <c r="B525" s="199">
        <v>0</v>
      </c>
      <c r="C525" s="193">
        <v>267</v>
      </c>
      <c r="D525" s="194">
        <v>0</v>
      </c>
      <c r="E525" s="195">
        <v>29</v>
      </c>
      <c r="F525" s="192">
        <v>0</v>
      </c>
      <c r="G525" s="196">
        <v>0</v>
      </c>
      <c r="H525" s="194">
        <v>0</v>
      </c>
      <c r="I525" s="195">
        <v>0</v>
      </c>
      <c r="J525" s="192">
        <v>0</v>
      </c>
      <c r="K525" s="196">
        <v>0</v>
      </c>
      <c r="L525" s="194">
        <v>0</v>
      </c>
      <c r="M525" s="192">
        <v>0</v>
      </c>
      <c r="N525" s="197">
        <v>0</v>
      </c>
      <c r="O525" s="200">
        <v>0</v>
      </c>
      <c r="P525" s="192">
        <v>0</v>
      </c>
      <c r="Q525" s="196">
        <v>0</v>
      </c>
      <c r="R525" s="194">
        <v>0</v>
      </c>
      <c r="S525" s="195">
        <v>0</v>
      </c>
      <c r="T525" s="192">
        <v>0</v>
      </c>
      <c r="U525" s="196">
        <v>0</v>
      </c>
      <c r="V525" s="194">
        <v>0</v>
      </c>
      <c r="W525" s="195">
        <v>0</v>
      </c>
      <c r="X525" s="192">
        <v>0</v>
      </c>
      <c r="Y525" s="196">
        <v>0</v>
      </c>
      <c r="Z525" s="194">
        <v>0</v>
      </c>
      <c r="AA525" s="192">
        <v>0</v>
      </c>
      <c r="AB525" s="168">
        <f t="shared" si="9174"/>
        <v>0</v>
      </c>
      <c r="AC525" s="169">
        <f t="shared" si="9091"/>
        <v>296</v>
      </c>
      <c r="BI525" s="142" t="s">
        <v>39</v>
      </c>
      <c r="BJ525" s="125">
        <f>B525/B529</f>
        <v>0</v>
      </c>
      <c r="BK525" s="126">
        <f t="shared" ref="BK525" si="9610">C525/C529</f>
        <v>7.541307724897613E-3</v>
      </c>
      <c r="BL525" s="127">
        <f t="shared" ref="BL525" si="9611">D525/D529</f>
        <v>0</v>
      </c>
      <c r="BM525" s="128">
        <f t="shared" ref="BM525" si="9612">E525/E529</f>
        <v>1.5042273976866021E-3</v>
      </c>
      <c r="BN525" s="125">
        <f t="shared" ref="BN525" si="9613">F525/F529</f>
        <v>0</v>
      </c>
      <c r="BO525" s="126">
        <f t="shared" ref="BO525" si="9614">G525/G529</f>
        <v>0</v>
      </c>
      <c r="BP525" s="127">
        <f t="shared" ref="BP525" si="9615">H525/H529</f>
        <v>0</v>
      </c>
      <c r="BQ525" s="128">
        <f t="shared" ref="BQ525" si="9616">I525/I529</f>
        <v>0</v>
      </c>
      <c r="BR525" s="125">
        <f t="shared" ref="BR525" si="9617">J525/J529</f>
        <v>0</v>
      </c>
      <c r="BS525" s="126">
        <f t="shared" ref="BS525" si="9618">K525/K529</f>
        <v>0</v>
      </c>
      <c r="BT525" s="127">
        <f t="shared" ref="BT525" si="9619">L525/L529</f>
        <v>0</v>
      </c>
      <c r="BU525" s="125">
        <f t="shared" ref="BU525" si="9620">M525/M529</f>
        <v>0</v>
      </c>
      <c r="BV525" s="129">
        <f t="shared" ref="BV525" si="9621">N525/N529</f>
        <v>0</v>
      </c>
      <c r="BW525" s="130">
        <f t="shared" ref="BW525" si="9622">O525/O529</f>
        <v>0</v>
      </c>
      <c r="BX525" s="125">
        <f t="shared" ref="BX525" si="9623">P525/P529</f>
        <v>0</v>
      </c>
      <c r="BY525" s="126">
        <f t="shared" ref="BY525" si="9624">Q525/Q529</f>
        <v>0</v>
      </c>
      <c r="BZ525" s="127">
        <f t="shared" ref="BZ525" si="9625">R525/R529</f>
        <v>0</v>
      </c>
      <c r="CA525" s="128">
        <f t="shared" ref="CA525" si="9626">S525/S529</f>
        <v>0</v>
      </c>
      <c r="CB525" s="125">
        <f t="shared" ref="CB525" si="9627">T525/T529</f>
        <v>0</v>
      </c>
      <c r="CC525" s="126">
        <f t="shared" ref="CC525" si="9628">U525/U529</f>
        <v>0</v>
      </c>
      <c r="CD525" s="127">
        <f t="shared" ref="CD525" si="9629">V525/V529</f>
        <v>0</v>
      </c>
      <c r="CE525" s="128">
        <f t="shared" ref="CE525" si="9630">W525/W529</f>
        <v>0</v>
      </c>
      <c r="CF525" s="125">
        <f t="shared" ref="CF525" si="9631">X525/X529</f>
        <v>0</v>
      </c>
      <c r="CG525" s="126">
        <f t="shared" ref="CG525" si="9632">Y525/Y529</f>
        <v>0</v>
      </c>
      <c r="CH525" s="127">
        <f t="shared" ref="CH525" si="9633">Z525/Z529</f>
        <v>0</v>
      </c>
      <c r="CI525" s="125">
        <f t="shared" ref="CI525" si="9634">AA525/AA529</f>
        <v>0</v>
      </c>
      <c r="CJ525" s="131">
        <f t="shared" ref="CJ525" si="9635">AB525/AB529</f>
        <v>0</v>
      </c>
      <c r="CK525" s="132">
        <f t="shared" ref="CK525" si="9636">AC525/AC529</f>
        <v>9.3884503030629816E-4</v>
      </c>
    </row>
    <row r="526" spans="1:89">
      <c r="A526" s="133" t="s">
        <v>40</v>
      </c>
      <c r="B526" s="57">
        <v>0</v>
      </c>
      <c r="C526" s="58">
        <v>0</v>
      </c>
      <c r="D526" s="135">
        <v>0</v>
      </c>
      <c r="E526" s="136">
        <v>0</v>
      </c>
      <c r="F526" s="134">
        <v>0</v>
      </c>
      <c r="G526" s="137">
        <v>0</v>
      </c>
      <c r="H526" s="135">
        <v>0</v>
      </c>
      <c r="I526" s="136">
        <v>0</v>
      </c>
      <c r="J526" s="134">
        <v>0</v>
      </c>
      <c r="K526" s="137">
        <v>0</v>
      </c>
      <c r="L526" s="135">
        <v>0</v>
      </c>
      <c r="M526" s="134">
        <v>0</v>
      </c>
      <c r="N526" s="138">
        <v>0</v>
      </c>
      <c r="O526" s="139">
        <v>0</v>
      </c>
      <c r="P526" s="134">
        <v>0</v>
      </c>
      <c r="Q526" s="137">
        <v>0</v>
      </c>
      <c r="R526" s="135">
        <v>0</v>
      </c>
      <c r="S526" s="136">
        <v>0</v>
      </c>
      <c r="T526" s="134">
        <v>0</v>
      </c>
      <c r="U526" s="137">
        <v>0</v>
      </c>
      <c r="V526" s="135">
        <v>0</v>
      </c>
      <c r="W526" s="136">
        <v>0</v>
      </c>
      <c r="X526" s="134">
        <v>0</v>
      </c>
      <c r="Y526" s="137">
        <v>0</v>
      </c>
      <c r="Z526" s="140">
        <v>0</v>
      </c>
      <c r="AA526" s="141">
        <v>0</v>
      </c>
      <c r="AB526" s="168">
        <f t="shared" si="9174"/>
        <v>0</v>
      </c>
      <c r="AC526" s="169">
        <f t="shared" si="9091"/>
        <v>0</v>
      </c>
      <c r="BI526" s="133" t="s">
        <v>40</v>
      </c>
      <c r="BJ526" s="125">
        <f>B526/B529</f>
        <v>0</v>
      </c>
      <c r="BK526" s="126">
        <f t="shared" ref="BK526" si="9637">C526/C529</f>
        <v>0</v>
      </c>
      <c r="BL526" s="127">
        <f t="shared" ref="BL526" si="9638">D526/D529</f>
        <v>0</v>
      </c>
      <c r="BM526" s="128">
        <f t="shared" ref="BM526" si="9639">E526/E529</f>
        <v>0</v>
      </c>
      <c r="BN526" s="125">
        <f t="shared" ref="BN526" si="9640">F526/F529</f>
        <v>0</v>
      </c>
      <c r="BO526" s="126">
        <f t="shared" ref="BO526" si="9641">G526/G529</f>
        <v>0</v>
      </c>
      <c r="BP526" s="127">
        <f t="shared" ref="BP526" si="9642">H526/H529</f>
        <v>0</v>
      </c>
      <c r="BQ526" s="128">
        <f t="shared" ref="BQ526" si="9643">I526/I529</f>
        <v>0</v>
      </c>
      <c r="BR526" s="125">
        <f t="shared" ref="BR526" si="9644">J526/J529</f>
        <v>0</v>
      </c>
      <c r="BS526" s="126">
        <f t="shared" ref="BS526" si="9645">K526/K529</f>
        <v>0</v>
      </c>
      <c r="BT526" s="127">
        <f t="shared" ref="BT526" si="9646">L526/L529</f>
        <v>0</v>
      </c>
      <c r="BU526" s="125">
        <f t="shared" ref="BU526" si="9647">M526/M529</f>
        <v>0</v>
      </c>
      <c r="BV526" s="129">
        <f t="shared" ref="BV526" si="9648">N526/N529</f>
        <v>0</v>
      </c>
      <c r="BW526" s="130">
        <f t="shared" ref="BW526" si="9649">O526/O529</f>
        <v>0</v>
      </c>
      <c r="BX526" s="125">
        <f t="shared" ref="BX526" si="9650">P526/P529</f>
        <v>0</v>
      </c>
      <c r="BY526" s="126">
        <f t="shared" ref="BY526" si="9651">Q526/Q529</f>
        <v>0</v>
      </c>
      <c r="BZ526" s="127">
        <f t="shared" ref="BZ526" si="9652">R526/R529</f>
        <v>0</v>
      </c>
      <c r="CA526" s="128">
        <f t="shared" ref="CA526" si="9653">S526/S529</f>
        <v>0</v>
      </c>
      <c r="CB526" s="125">
        <f t="shared" ref="CB526" si="9654">T526/T529</f>
        <v>0</v>
      </c>
      <c r="CC526" s="126">
        <f t="shared" ref="CC526" si="9655">U526/U529</f>
        <v>0</v>
      </c>
      <c r="CD526" s="127">
        <f t="shared" ref="CD526" si="9656">V526/V529</f>
        <v>0</v>
      </c>
      <c r="CE526" s="128">
        <f t="shared" ref="CE526" si="9657">W526/W529</f>
        <v>0</v>
      </c>
      <c r="CF526" s="125">
        <f t="shared" ref="CF526" si="9658">X526/X529</f>
        <v>0</v>
      </c>
      <c r="CG526" s="126">
        <f t="shared" ref="CG526" si="9659">Y526/Y529</f>
        <v>0</v>
      </c>
      <c r="CH526" s="127">
        <f t="shared" ref="CH526" si="9660">Z526/Z529</f>
        <v>0</v>
      </c>
      <c r="CI526" s="125">
        <f t="shared" ref="CI526" si="9661">AA526/AA529</f>
        <v>0</v>
      </c>
      <c r="CJ526" s="131">
        <f t="shared" ref="CJ526" si="9662">AB526/AB529</f>
        <v>0</v>
      </c>
      <c r="CK526" s="132">
        <f t="shared" ref="CK526" si="9663">AC526/AC529</f>
        <v>0</v>
      </c>
    </row>
    <row r="527" spans="1:89">
      <c r="A527" s="142" t="s">
        <v>41</v>
      </c>
      <c r="B527" s="55"/>
      <c r="C527" s="56"/>
      <c r="D527" s="148"/>
      <c r="E527" s="145"/>
      <c r="F527" s="146"/>
      <c r="G527" s="147"/>
      <c r="H527" s="148"/>
      <c r="I527" s="145"/>
      <c r="J527" s="146"/>
      <c r="K527" s="147"/>
      <c r="L527" s="148"/>
      <c r="M527" s="146"/>
      <c r="N527" s="150"/>
      <c r="O527" s="149"/>
      <c r="P527" s="146"/>
      <c r="Q527" s="147"/>
      <c r="R527" s="148"/>
      <c r="S527" s="145"/>
      <c r="T527" s="146"/>
      <c r="U527" s="147"/>
      <c r="V527" s="148"/>
      <c r="W527" s="145"/>
      <c r="X527" s="146"/>
      <c r="Y527" s="147"/>
      <c r="Z527" s="144"/>
      <c r="AA527" s="143"/>
      <c r="AB527" s="168"/>
      <c r="AC527" s="169">
        <f t="shared" si="9091"/>
        <v>0</v>
      </c>
      <c r="BI527" s="142" t="s">
        <v>41</v>
      </c>
      <c r="BJ527" s="125">
        <f>B527/B529</f>
        <v>0</v>
      </c>
      <c r="BK527" s="126">
        <f t="shared" ref="BK527" si="9664">C527/C529</f>
        <v>0</v>
      </c>
      <c r="BL527" s="127">
        <f t="shared" ref="BL527" si="9665">D527/D529</f>
        <v>0</v>
      </c>
      <c r="BM527" s="128">
        <f t="shared" ref="BM527" si="9666">E527/E529</f>
        <v>0</v>
      </c>
      <c r="BN527" s="125">
        <f t="shared" ref="BN527" si="9667">F527/F529</f>
        <v>0</v>
      </c>
      <c r="BO527" s="126">
        <f t="shared" ref="BO527" si="9668">G527/G529</f>
        <v>0</v>
      </c>
      <c r="BP527" s="127">
        <f t="shared" ref="BP527" si="9669">H527/H529</f>
        <v>0</v>
      </c>
      <c r="BQ527" s="128">
        <f t="shared" ref="BQ527" si="9670">I527/I529</f>
        <v>0</v>
      </c>
      <c r="BR527" s="125">
        <f t="shared" ref="BR527" si="9671">J527/J529</f>
        <v>0</v>
      </c>
      <c r="BS527" s="126">
        <f t="shared" ref="BS527" si="9672">K527/K529</f>
        <v>0</v>
      </c>
      <c r="BT527" s="127">
        <f t="shared" ref="BT527" si="9673">L527/L529</f>
        <v>0</v>
      </c>
      <c r="BU527" s="125">
        <f t="shared" ref="BU527" si="9674">M527/M529</f>
        <v>0</v>
      </c>
      <c r="BV527" s="129">
        <f t="shared" ref="BV527" si="9675">N527/N529</f>
        <v>0</v>
      </c>
      <c r="BW527" s="130">
        <f t="shared" ref="BW527" si="9676">O527/O529</f>
        <v>0</v>
      </c>
      <c r="BX527" s="125">
        <f t="shared" ref="BX527" si="9677">P527/P529</f>
        <v>0</v>
      </c>
      <c r="BY527" s="126">
        <f t="shared" ref="BY527" si="9678">Q527/Q529</f>
        <v>0</v>
      </c>
      <c r="BZ527" s="127">
        <f t="shared" ref="BZ527" si="9679">R527/R529</f>
        <v>0</v>
      </c>
      <c r="CA527" s="128">
        <f t="shared" ref="CA527" si="9680">S527/S529</f>
        <v>0</v>
      </c>
      <c r="CB527" s="125">
        <f t="shared" ref="CB527" si="9681">T527/T529</f>
        <v>0</v>
      </c>
      <c r="CC527" s="126">
        <f t="shared" ref="CC527" si="9682">U527/U529</f>
        <v>0</v>
      </c>
      <c r="CD527" s="127">
        <f t="shared" ref="CD527" si="9683">V527/V529</f>
        <v>0</v>
      </c>
      <c r="CE527" s="128">
        <f t="shared" ref="CE527" si="9684">W527/W529</f>
        <v>0</v>
      </c>
      <c r="CF527" s="125">
        <f t="shared" ref="CF527" si="9685">X527/X529</f>
        <v>0</v>
      </c>
      <c r="CG527" s="126">
        <f t="shared" ref="CG527" si="9686">Y527/Y529</f>
        <v>0</v>
      </c>
      <c r="CH527" s="127">
        <f t="shared" ref="CH527" si="9687">Z527/Z529</f>
        <v>0</v>
      </c>
      <c r="CI527" s="125">
        <f t="shared" ref="CI527" si="9688">AA527/AA529</f>
        <v>0</v>
      </c>
      <c r="CJ527" s="131">
        <f t="shared" ref="CJ527" si="9689">AB527/AB529</f>
        <v>0</v>
      </c>
      <c r="CK527" s="132">
        <f t="shared" ref="CK527" si="9690">AC527/AC529</f>
        <v>0</v>
      </c>
    </row>
    <row r="528" spans="1:89" ht="14.1" thickBot="1">
      <c r="A528" s="133" t="s">
        <v>45</v>
      </c>
      <c r="B528" s="57"/>
      <c r="C528" s="58"/>
      <c r="D528" s="135"/>
      <c r="E528" s="136"/>
      <c r="F528" s="134"/>
      <c r="G528" s="137"/>
      <c r="H528" s="135"/>
      <c r="I528" s="136"/>
      <c r="J528" s="134"/>
      <c r="K528" s="137"/>
      <c r="L528" s="135"/>
      <c r="M528" s="134"/>
      <c r="N528" s="138"/>
      <c r="O528" s="139"/>
      <c r="P528" s="134"/>
      <c r="Q528" s="137"/>
      <c r="R528" s="135"/>
      <c r="S528" s="136"/>
      <c r="T528" s="134"/>
      <c r="U528" s="137"/>
      <c r="V528" s="135"/>
      <c r="W528" s="136"/>
      <c r="X528" s="134"/>
      <c r="Y528" s="137"/>
      <c r="Z528" s="140"/>
      <c r="AA528" s="141"/>
      <c r="AB528" s="168"/>
      <c r="AC528" s="169"/>
      <c r="BI528" s="133" t="s">
        <v>45</v>
      </c>
      <c r="BJ528" s="125">
        <f>B528/B529</f>
        <v>0</v>
      </c>
      <c r="BK528" s="126">
        <f t="shared" ref="BK528" si="9691">C528/C529</f>
        <v>0</v>
      </c>
      <c r="BL528" s="127">
        <f t="shared" ref="BL528" si="9692">D528/D529</f>
        <v>0</v>
      </c>
      <c r="BM528" s="128">
        <f t="shared" ref="BM528" si="9693">E528/E529</f>
        <v>0</v>
      </c>
      <c r="BN528" s="125">
        <f t="shared" ref="BN528" si="9694">F528/F529</f>
        <v>0</v>
      </c>
      <c r="BO528" s="126">
        <f t="shared" ref="BO528" si="9695">G528/G529</f>
        <v>0</v>
      </c>
      <c r="BP528" s="127">
        <f t="shared" ref="BP528" si="9696">H528/H529</f>
        <v>0</v>
      </c>
      <c r="BQ528" s="128">
        <f t="shared" ref="BQ528" si="9697">I528/I529</f>
        <v>0</v>
      </c>
      <c r="BR528" s="125">
        <f t="shared" ref="BR528" si="9698">J528/J529</f>
        <v>0</v>
      </c>
      <c r="BS528" s="126">
        <f t="shared" ref="BS528" si="9699">K528/K529</f>
        <v>0</v>
      </c>
      <c r="BT528" s="127">
        <f t="shared" ref="BT528" si="9700">L528/L529</f>
        <v>0</v>
      </c>
      <c r="BU528" s="125">
        <f t="shared" ref="BU528" si="9701">M528/M529</f>
        <v>0</v>
      </c>
      <c r="BV528" s="129">
        <f t="shared" ref="BV528" si="9702">N528/N529</f>
        <v>0</v>
      </c>
      <c r="BW528" s="130">
        <f t="shared" ref="BW528" si="9703">O528/O529</f>
        <v>0</v>
      </c>
      <c r="BX528" s="125">
        <f t="shared" ref="BX528" si="9704">P528/P529</f>
        <v>0</v>
      </c>
      <c r="BY528" s="126">
        <f t="shared" ref="BY528" si="9705">Q528/Q529</f>
        <v>0</v>
      </c>
      <c r="BZ528" s="127">
        <f t="shared" ref="BZ528" si="9706">R528/R529</f>
        <v>0</v>
      </c>
      <c r="CA528" s="128">
        <f t="shared" ref="CA528" si="9707">S528/S529</f>
        <v>0</v>
      </c>
      <c r="CB528" s="125">
        <f t="shared" ref="CB528" si="9708">T528/T529</f>
        <v>0</v>
      </c>
      <c r="CC528" s="126">
        <f t="shared" ref="CC528" si="9709">U528/U529</f>
        <v>0</v>
      </c>
      <c r="CD528" s="127">
        <f t="shared" ref="CD528" si="9710">V528/V529</f>
        <v>0</v>
      </c>
      <c r="CE528" s="128">
        <f t="shared" ref="CE528" si="9711">W528/W529</f>
        <v>0</v>
      </c>
      <c r="CF528" s="125">
        <f t="shared" ref="CF528" si="9712">X528/X529</f>
        <v>0</v>
      </c>
      <c r="CG528" s="126">
        <f t="shared" ref="CG528" si="9713">Y528/Y529</f>
        <v>0</v>
      </c>
      <c r="CH528" s="127">
        <f t="shared" ref="CH528" si="9714">Z528/Z529</f>
        <v>0</v>
      </c>
      <c r="CI528" s="125">
        <f t="shared" ref="CI528" si="9715">AA528/AA529</f>
        <v>0</v>
      </c>
      <c r="CJ528" s="131">
        <f t="shared" ref="CJ528" si="9716">AB528/AB529</f>
        <v>0</v>
      </c>
      <c r="CK528" s="132">
        <f t="shared" ref="CK528" si="9717">AC528/AC529</f>
        <v>0</v>
      </c>
    </row>
    <row r="529" spans="1:89" ht="15" thickTop="1" thickBot="1">
      <c r="A529" s="294" t="s">
        <v>42</v>
      </c>
      <c r="B529" s="17">
        <f t="shared" ref="B529:AA529" si="9718">SUM(B506:B528)</f>
        <v>56894</v>
      </c>
      <c r="C529" s="18">
        <f t="shared" si="9718"/>
        <v>35405</v>
      </c>
      <c r="D529" s="17">
        <f t="shared" si="9718"/>
        <v>23027</v>
      </c>
      <c r="E529" s="18">
        <f t="shared" si="9718"/>
        <v>19279</v>
      </c>
      <c r="F529" s="17">
        <f t="shared" si="9718"/>
        <v>10654</v>
      </c>
      <c r="G529" s="18">
        <f t="shared" si="9718"/>
        <v>7900</v>
      </c>
      <c r="H529" s="17">
        <f t="shared" si="9718"/>
        <v>26077</v>
      </c>
      <c r="I529" s="18">
        <f t="shared" si="9718"/>
        <v>40561</v>
      </c>
      <c r="J529" s="17">
        <f t="shared" si="9718"/>
        <v>6616</v>
      </c>
      <c r="K529" s="18">
        <f t="shared" si="9718"/>
        <v>7759</v>
      </c>
      <c r="L529" s="17">
        <f t="shared" si="9718"/>
        <v>12888</v>
      </c>
      <c r="M529" s="18">
        <f t="shared" si="9718"/>
        <v>22978</v>
      </c>
      <c r="N529" s="17">
        <f t="shared" si="9718"/>
        <v>26768</v>
      </c>
      <c r="O529" s="18">
        <f t="shared" si="9718"/>
        <v>36387</v>
      </c>
      <c r="P529" s="17">
        <f t="shared" si="9718"/>
        <v>16946</v>
      </c>
      <c r="Q529" s="18">
        <f t="shared" si="9718"/>
        <v>19957</v>
      </c>
      <c r="R529" s="17">
        <f t="shared" si="9718"/>
        <v>21109</v>
      </c>
      <c r="S529" s="18">
        <f t="shared" si="9718"/>
        <v>22779</v>
      </c>
      <c r="T529" s="17">
        <f t="shared" si="9718"/>
        <v>8461</v>
      </c>
      <c r="U529" s="18">
        <f t="shared" si="9718"/>
        <v>10855</v>
      </c>
      <c r="V529" s="17">
        <f t="shared" si="9718"/>
        <v>23413</v>
      </c>
      <c r="W529" s="18">
        <f t="shared" si="9718"/>
        <v>28638</v>
      </c>
      <c r="X529" s="17">
        <f t="shared" si="9718"/>
        <v>24850</v>
      </c>
      <c r="Y529" s="18">
        <f t="shared" si="9718"/>
        <v>14889</v>
      </c>
      <c r="Z529" s="17">
        <f t="shared" si="9718"/>
        <v>58221</v>
      </c>
      <c r="AA529" s="18">
        <f t="shared" si="9718"/>
        <v>47894</v>
      </c>
      <c r="AB529" s="170">
        <f t="shared" ref="AB529:AC529" si="9719">SUM(AB505:AB528)</f>
        <v>315924</v>
      </c>
      <c r="AC529" s="171">
        <f t="shared" si="9719"/>
        <v>315281</v>
      </c>
      <c r="BI529" s="294" t="s">
        <v>42</v>
      </c>
      <c r="BJ529" s="151">
        <f>SUM(BJ505:BJ528)</f>
        <v>1</v>
      </c>
      <c r="BK529" s="152">
        <f t="shared" ref="BK529:CK529" si="9720">SUM(BK505:BK528)</f>
        <v>0.99999999999999989</v>
      </c>
      <c r="BL529" s="151">
        <f t="shared" si="9720"/>
        <v>1</v>
      </c>
      <c r="BM529" s="152">
        <f t="shared" si="9720"/>
        <v>1</v>
      </c>
      <c r="BN529" s="151">
        <f t="shared" si="9720"/>
        <v>1</v>
      </c>
      <c r="BO529" s="152">
        <f t="shared" si="9720"/>
        <v>1</v>
      </c>
      <c r="BP529" s="151">
        <f t="shared" si="9720"/>
        <v>1.0000000000000002</v>
      </c>
      <c r="BQ529" s="152">
        <f t="shared" si="9720"/>
        <v>1</v>
      </c>
      <c r="BR529" s="151">
        <f t="shared" si="9720"/>
        <v>1</v>
      </c>
      <c r="BS529" s="152">
        <f t="shared" si="9720"/>
        <v>1</v>
      </c>
      <c r="BT529" s="151">
        <f t="shared" si="9720"/>
        <v>0.99999999999999989</v>
      </c>
      <c r="BU529" s="152">
        <f t="shared" si="9720"/>
        <v>0.99999999999999989</v>
      </c>
      <c r="BV529" s="151">
        <f t="shared" si="9720"/>
        <v>1</v>
      </c>
      <c r="BW529" s="152">
        <f t="shared" si="9720"/>
        <v>0.99999999999999989</v>
      </c>
      <c r="BX529" s="151">
        <f t="shared" si="9720"/>
        <v>1</v>
      </c>
      <c r="BY529" s="152">
        <f t="shared" si="9720"/>
        <v>1</v>
      </c>
      <c r="BZ529" s="151">
        <f t="shared" si="9720"/>
        <v>1</v>
      </c>
      <c r="CA529" s="152">
        <f t="shared" si="9720"/>
        <v>0.99999999999999989</v>
      </c>
      <c r="CB529" s="151">
        <f t="shared" si="9720"/>
        <v>1</v>
      </c>
      <c r="CC529" s="152">
        <f t="shared" si="9720"/>
        <v>0.99999999999999989</v>
      </c>
      <c r="CD529" s="151">
        <f t="shared" si="9720"/>
        <v>1</v>
      </c>
      <c r="CE529" s="152">
        <f t="shared" si="9720"/>
        <v>1</v>
      </c>
      <c r="CF529" s="151">
        <f t="shared" si="9720"/>
        <v>1</v>
      </c>
      <c r="CG529" s="152">
        <f t="shared" si="9720"/>
        <v>1</v>
      </c>
      <c r="CH529" s="151">
        <f t="shared" si="9720"/>
        <v>1</v>
      </c>
      <c r="CI529" s="152">
        <f t="shared" si="9720"/>
        <v>1</v>
      </c>
      <c r="CJ529" s="151">
        <f t="shared" si="9720"/>
        <v>1</v>
      </c>
      <c r="CK529" s="152">
        <f t="shared" si="9720"/>
        <v>1</v>
      </c>
    </row>
    <row r="530" spans="1:89" ht="14.1" thickTop="1">
      <c r="A530" s="183"/>
    </row>
    <row r="532" spans="1:89">
      <c r="A532" s="318">
        <f>+A501+1</f>
        <v>43848</v>
      </c>
      <c r="B532" s="318"/>
      <c r="C532" s="318"/>
      <c r="D532" s="318"/>
      <c r="BI532" s="313">
        <f>+BI470+2</f>
        <v>43848</v>
      </c>
      <c r="BJ532" s="313"/>
      <c r="BK532" s="313"/>
      <c r="BL532" s="313"/>
    </row>
    <row r="533" spans="1:89" ht="14.1" thickBot="1">
      <c r="AE533" t="s">
        <v>49</v>
      </c>
    </row>
    <row r="534" spans="1:89" ht="15" thickTop="1" thickBot="1">
      <c r="A534" s="314" t="s">
        <v>2</v>
      </c>
      <c r="B534" s="311" t="s">
        <v>3</v>
      </c>
      <c r="C534" s="312"/>
      <c r="D534" s="311" t="s">
        <v>4</v>
      </c>
      <c r="E534" s="312"/>
      <c r="F534" s="311" t="s">
        <v>5</v>
      </c>
      <c r="G534" s="312"/>
      <c r="H534" s="311" t="s">
        <v>6</v>
      </c>
      <c r="I534" s="312"/>
      <c r="J534" s="311" t="s">
        <v>7</v>
      </c>
      <c r="K534" s="312"/>
      <c r="L534" s="311" t="s">
        <v>8</v>
      </c>
      <c r="M534" s="312"/>
      <c r="N534" s="311" t="s">
        <v>9</v>
      </c>
      <c r="O534" s="312"/>
      <c r="P534" s="311" t="s">
        <v>10</v>
      </c>
      <c r="Q534" s="312"/>
      <c r="R534" s="311" t="s">
        <v>11</v>
      </c>
      <c r="S534" s="312"/>
      <c r="T534" s="311" t="s">
        <v>12</v>
      </c>
      <c r="U534" s="312"/>
      <c r="V534" s="311" t="s">
        <v>13</v>
      </c>
      <c r="W534" s="312"/>
      <c r="X534" s="311" t="s">
        <v>14</v>
      </c>
      <c r="Y534" s="312"/>
      <c r="Z534" s="297" t="s">
        <v>15</v>
      </c>
      <c r="AA534" s="298"/>
      <c r="AB534" s="316" t="s">
        <v>16</v>
      </c>
      <c r="AC534" s="317"/>
      <c r="AE534" s="309" t="s">
        <v>2</v>
      </c>
      <c r="AF534" s="303" t="s">
        <v>3</v>
      </c>
      <c r="AG534" s="304"/>
      <c r="AH534" s="303" t="s">
        <v>4</v>
      </c>
      <c r="AI534" s="304"/>
      <c r="AJ534" s="303" t="s">
        <v>5</v>
      </c>
      <c r="AK534" s="304"/>
      <c r="AL534" s="303" t="s">
        <v>6</v>
      </c>
      <c r="AM534" s="304"/>
      <c r="AN534" s="303" t="s">
        <v>7</v>
      </c>
      <c r="AO534" s="304"/>
      <c r="AP534" s="303" t="s">
        <v>8</v>
      </c>
      <c r="AQ534" s="304"/>
      <c r="AR534" s="303" t="s">
        <v>9</v>
      </c>
      <c r="AS534" s="304"/>
      <c r="AT534" s="303" t="s">
        <v>10</v>
      </c>
      <c r="AU534" s="304"/>
      <c r="AV534" s="303" t="s">
        <v>11</v>
      </c>
      <c r="AW534" s="304"/>
      <c r="AX534" s="303" t="s">
        <v>12</v>
      </c>
      <c r="AY534" s="304"/>
      <c r="AZ534" s="303" t="s">
        <v>13</v>
      </c>
      <c r="BA534" s="304"/>
      <c r="BB534" s="303" t="s">
        <v>14</v>
      </c>
      <c r="BC534" s="304"/>
      <c r="BD534" s="305" t="s">
        <v>15</v>
      </c>
      <c r="BE534" s="306"/>
      <c r="BF534" s="307" t="s">
        <v>16</v>
      </c>
      <c r="BG534" s="308"/>
      <c r="BI534" s="314" t="s">
        <v>2</v>
      </c>
      <c r="BJ534" s="311" t="s">
        <v>3</v>
      </c>
      <c r="BK534" s="312"/>
      <c r="BL534" s="311" t="s">
        <v>4</v>
      </c>
      <c r="BM534" s="312"/>
      <c r="BN534" s="311" t="s">
        <v>5</v>
      </c>
      <c r="BO534" s="312"/>
      <c r="BP534" s="311" t="s">
        <v>6</v>
      </c>
      <c r="BQ534" s="312"/>
      <c r="BR534" s="311" t="s">
        <v>7</v>
      </c>
      <c r="BS534" s="312"/>
      <c r="BT534" s="311" t="s">
        <v>8</v>
      </c>
      <c r="BU534" s="312"/>
      <c r="BV534" s="311" t="s">
        <v>9</v>
      </c>
      <c r="BW534" s="312"/>
      <c r="BX534" s="311" t="s">
        <v>10</v>
      </c>
      <c r="BY534" s="312"/>
      <c r="BZ534" s="311" t="s">
        <v>11</v>
      </c>
      <c r="CA534" s="312"/>
      <c r="CB534" s="311" t="s">
        <v>12</v>
      </c>
      <c r="CC534" s="312"/>
      <c r="CD534" s="311" t="s">
        <v>13</v>
      </c>
      <c r="CE534" s="312"/>
      <c r="CF534" s="311" t="s">
        <v>14</v>
      </c>
      <c r="CG534" s="312"/>
      <c r="CH534" s="297" t="s">
        <v>15</v>
      </c>
      <c r="CI534" s="298"/>
      <c r="CJ534" s="311" t="s">
        <v>16</v>
      </c>
      <c r="CK534" s="312"/>
    </row>
    <row r="535" spans="1:89" ht="15" thickTop="1" thickBot="1">
      <c r="A535" s="315"/>
      <c r="B535" s="112" t="s">
        <v>17</v>
      </c>
      <c r="C535" s="113" t="s">
        <v>18</v>
      </c>
      <c r="D535" s="114" t="s">
        <v>17</v>
      </c>
      <c r="E535" s="115" t="s">
        <v>18</v>
      </c>
      <c r="F535" s="112" t="s">
        <v>17</v>
      </c>
      <c r="G535" s="113" t="s">
        <v>18</v>
      </c>
      <c r="H535" s="114" t="s">
        <v>17</v>
      </c>
      <c r="I535" s="115" t="s">
        <v>18</v>
      </c>
      <c r="J535" s="112" t="s">
        <v>17</v>
      </c>
      <c r="K535" s="113" t="s">
        <v>18</v>
      </c>
      <c r="L535" s="114" t="s">
        <v>17</v>
      </c>
      <c r="M535" s="112" t="s">
        <v>18</v>
      </c>
      <c r="N535" s="116" t="s">
        <v>17</v>
      </c>
      <c r="O535" s="117" t="s">
        <v>18</v>
      </c>
      <c r="P535" s="112" t="s">
        <v>17</v>
      </c>
      <c r="Q535" s="113" t="s">
        <v>18</v>
      </c>
      <c r="R535" s="114" t="s">
        <v>17</v>
      </c>
      <c r="S535" s="115" t="s">
        <v>18</v>
      </c>
      <c r="T535" s="112" t="s">
        <v>17</v>
      </c>
      <c r="U535" s="113" t="s">
        <v>18</v>
      </c>
      <c r="V535" s="114" t="s">
        <v>17</v>
      </c>
      <c r="W535" s="115" t="s">
        <v>18</v>
      </c>
      <c r="X535" s="112" t="s">
        <v>17</v>
      </c>
      <c r="Y535" s="113" t="s">
        <v>18</v>
      </c>
      <c r="Z535" s="25" t="s">
        <v>17</v>
      </c>
      <c r="AA535" s="118" t="s">
        <v>18</v>
      </c>
      <c r="AB535" s="172" t="s">
        <v>17</v>
      </c>
      <c r="AC535" s="173" t="s">
        <v>18</v>
      </c>
      <c r="AE535" s="310"/>
      <c r="AF535" s="235" t="s">
        <v>17</v>
      </c>
      <c r="AG535" s="236" t="s">
        <v>18</v>
      </c>
      <c r="AH535" s="237" t="s">
        <v>17</v>
      </c>
      <c r="AI535" s="238" t="s">
        <v>18</v>
      </c>
      <c r="AJ535" s="235" t="s">
        <v>17</v>
      </c>
      <c r="AK535" s="236" t="s">
        <v>18</v>
      </c>
      <c r="AL535" s="237" t="s">
        <v>17</v>
      </c>
      <c r="AM535" s="238" t="s">
        <v>18</v>
      </c>
      <c r="AN535" s="235" t="s">
        <v>17</v>
      </c>
      <c r="AO535" s="236" t="s">
        <v>18</v>
      </c>
      <c r="AP535" s="237" t="s">
        <v>17</v>
      </c>
      <c r="AQ535" s="235" t="s">
        <v>18</v>
      </c>
      <c r="AR535" s="239" t="s">
        <v>17</v>
      </c>
      <c r="AS535" s="240" t="s">
        <v>18</v>
      </c>
      <c r="AT535" s="235" t="s">
        <v>17</v>
      </c>
      <c r="AU535" s="236" t="s">
        <v>18</v>
      </c>
      <c r="AV535" s="237" t="s">
        <v>17</v>
      </c>
      <c r="AW535" s="238" t="s">
        <v>18</v>
      </c>
      <c r="AX535" s="235" t="s">
        <v>17</v>
      </c>
      <c r="AY535" s="236" t="s">
        <v>18</v>
      </c>
      <c r="AZ535" s="237" t="s">
        <v>17</v>
      </c>
      <c r="BA535" s="238" t="s">
        <v>18</v>
      </c>
      <c r="BB535" s="235" t="s">
        <v>17</v>
      </c>
      <c r="BC535" s="236" t="s">
        <v>18</v>
      </c>
      <c r="BD535" s="241" t="s">
        <v>17</v>
      </c>
      <c r="BE535" s="242" t="s">
        <v>18</v>
      </c>
      <c r="BF535" s="243" t="s">
        <v>17</v>
      </c>
      <c r="BG535" s="244" t="s">
        <v>18</v>
      </c>
      <c r="BI535" s="315"/>
      <c r="BJ535" s="112" t="s">
        <v>17</v>
      </c>
      <c r="BK535" s="113" t="s">
        <v>18</v>
      </c>
      <c r="BL535" s="114" t="s">
        <v>17</v>
      </c>
      <c r="BM535" s="115" t="s">
        <v>18</v>
      </c>
      <c r="BN535" s="112" t="s">
        <v>17</v>
      </c>
      <c r="BO535" s="113" t="s">
        <v>18</v>
      </c>
      <c r="BP535" s="114" t="s">
        <v>17</v>
      </c>
      <c r="BQ535" s="115" t="s">
        <v>18</v>
      </c>
      <c r="BR535" s="112" t="s">
        <v>17</v>
      </c>
      <c r="BS535" s="113" t="s">
        <v>18</v>
      </c>
      <c r="BT535" s="114" t="s">
        <v>17</v>
      </c>
      <c r="BU535" s="112" t="s">
        <v>18</v>
      </c>
      <c r="BV535" s="116" t="s">
        <v>17</v>
      </c>
      <c r="BW535" s="117" t="s">
        <v>18</v>
      </c>
      <c r="BX535" s="112" t="s">
        <v>17</v>
      </c>
      <c r="BY535" s="113" t="s">
        <v>18</v>
      </c>
      <c r="BZ535" s="114" t="s">
        <v>17</v>
      </c>
      <c r="CA535" s="115" t="s">
        <v>18</v>
      </c>
      <c r="CB535" s="112" t="s">
        <v>17</v>
      </c>
      <c r="CC535" s="113" t="s">
        <v>18</v>
      </c>
      <c r="CD535" s="114" t="s">
        <v>17</v>
      </c>
      <c r="CE535" s="115" t="s">
        <v>18</v>
      </c>
      <c r="CF535" s="112" t="s">
        <v>17</v>
      </c>
      <c r="CG535" s="113" t="s">
        <v>18</v>
      </c>
      <c r="CH535" s="25" t="s">
        <v>17</v>
      </c>
      <c r="CI535" s="118" t="s">
        <v>18</v>
      </c>
      <c r="CJ535" s="116" t="s">
        <v>17</v>
      </c>
      <c r="CK535" s="117" t="s">
        <v>18</v>
      </c>
    </row>
    <row r="536" spans="1:89" ht="14.1" thickTop="1">
      <c r="A536" s="121" t="s">
        <v>19</v>
      </c>
      <c r="B536" s="122"/>
      <c r="C536" s="182"/>
      <c r="D536" s="123"/>
      <c r="E536" s="176"/>
      <c r="F536" s="122"/>
      <c r="G536" s="124"/>
      <c r="H536" s="123"/>
      <c r="I536" s="176"/>
      <c r="J536" s="122"/>
      <c r="K536" s="124"/>
      <c r="L536" s="123"/>
      <c r="M536" s="122"/>
      <c r="N536" s="175"/>
      <c r="O536" s="177"/>
      <c r="P536" s="122"/>
      <c r="Q536" s="124"/>
      <c r="R536" s="123"/>
      <c r="S536" s="176"/>
      <c r="T536" s="122"/>
      <c r="U536" s="124"/>
      <c r="V536" s="123"/>
      <c r="W536" s="176"/>
      <c r="X536" s="122"/>
      <c r="Y536" s="124"/>
      <c r="Z536" s="180"/>
      <c r="AA536" s="181"/>
      <c r="AB536" s="166">
        <f>B536+D536+F536+H536+J536+L536+N536+P536+R536+T536+V536+X536+Z536</f>
        <v>0</v>
      </c>
      <c r="AC536" s="167">
        <f>C536+E536+G536+I536+K536+M536+O536+Q536+S536+U536+W536+Y536+AA536</f>
        <v>0</v>
      </c>
      <c r="AD536" s="227"/>
      <c r="AE536" s="246" t="str">
        <f>$AE$9</f>
        <v>07:00 - 07:59</v>
      </c>
      <c r="AF536" s="247">
        <f>SUMIF($A$9:$A$32,$AE536,B$536:B$559)</f>
        <v>2833</v>
      </c>
      <c r="AG536" s="248">
        <f t="shared" ref="AG536:AV538" si="9721">SUMIF($A$9:$A$32,$AE536,C$536:C$559)</f>
        <v>832</v>
      </c>
      <c r="AH536" s="249">
        <f t="shared" si="9721"/>
        <v>985</v>
      </c>
      <c r="AI536" s="250">
        <f t="shared" si="9721"/>
        <v>709</v>
      </c>
      <c r="AJ536" s="247">
        <f t="shared" si="9721"/>
        <v>287</v>
      </c>
      <c r="AK536" s="251">
        <f t="shared" si="9721"/>
        <v>311</v>
      </c>
      <c r="AL536" s="249">
        <f t="shared" si="9721"/>
        <v>997</v>
      </c>
      <c r="AM536" s="250">
        <f t="shared" si="9721"/>
        <v>1538</v>
      </c>
      <c r="AN536" s="247">
        <f t="shared" si="9721"/>
        <v>127</v>
      </c>
      <c r="AO536" s="251">
        <f t="shared" si="9721"/>
        <v>360</v>
      </c>
      <c r="AP536" s="249">
        <f t="shared" si="9721"/>
        <v>199</v>
      </c>
      <c r="AQ536" s="247">
        <f t="shared" si="9721"/>
        <v>795</v>
      </c>
      <c r="AR536" s="252">
        <f t="shared" si="9721"/>
        <v>1025</v>
      </c>
      <c r="AS536" s="253">
        <f t="shared" si="9721"/>
        <v>1445</v>
      </c>
      <c r="AT536" s="247">
        <f t="shared" si="9721"/>
        <v>758</v>
      </c>
      <c r="AU536" s="251">
        <f t="shared" si="9721"/>
        <v>694</v>
      </c>
      <c r="AV536" s="249">
        <f t="shared" si="9721"/>
        <v>1137</v>
      </c>
      <c r="AW536" s="250">
        <f t="shared" ref="AW536:BE538" si="9722">SUMIF($A$9:$A$32,$AE536,S$536:S$559)</f>
        <v>844</v>
      </c>
      <c r="AX536" s="247">
        <f t="shared" si="9722"/>
        <v>237</v>
      </c>
      <c r="AY536" s="251">
        <f t="shared" si="9722"/>
        <v>379</v>
      </c>
      <c r="AZ536" s="249">
        <f t="shared" si="9722"/>
        <v>696</v>
      </c>
      <c r="BA536" s="250">
        <f t="shared" si="9722"/>
        <v>951</v>
      </c>
      <c r="BB536" s="247">
        <f t="shared" si="9722"/>
        <v>847</v>
      </c>
      <c r="BC536" s="251">
        <f t="shared" si="9722"/>
        <v>770</v>
      </c>
      <c r="BD536" s="20">
        <f t="shared" si="9722"/>
        <v>2168</v>
      </c>
      <c r="BE536" s="254">
        <f t="shared" si="9722"/>
        <v>1749</v>
      </c>
      <c r="BF536" s="255">
        <f>AF536+AH536+AJ536+AL536+AN536+AP536+AR536+AT536+AV536+AX536+AZ536+BB536+BD536</f>
        <v>12296</v>
      </c>
      <c r="BG536" s="256">
        <f>AG536+AI536+AK536+AM536+AO536+AQ536+AS536+AU536+AW536+AY536+BA536+BC536+BE536</f>
        <v>11377</v>
      </c>
      <c r="BH536" s="275"/>
      <c r="BI536" s="121" t="s">
        <v>19</v>
      </c>
      <c r="BJ536" s="125">
        <f>B536/B560</f>
        <v>0</v>
      </c>
      <c r="BK536" s="126">
        <f t="shared" ref="BK536" si="9723">C536/C560</f>
        <v>0</v>
      </c>
      <c r="BL536" s="127">
        <f t="shared" ref="BL536" si="9724">D536/D560</f>
        <v>0</v>
      </c>
      <c r="BM536" s="128">
        <f t="shared" ref="BM536" si="9725">E536/E560</f>
        <v>0</v>
      </c>
      <c r="BN536" s="125">
        <f t="shared" ref="BN536" si="9726">F536/F560</f>
        <v>0</v>
      </c>
      <c r="BO536" s="126">
        <f t="shared" ref="BO536" si="9727">G536/G560</f>
        <v>0</v>
      </c>
      <c r="BP536" s="127">
        <f t="shared" ref="BP536" si="9728">H536/H560</f>
        <v>0</v>
      </c>
      <c r="BQ536" s="128">
        <f t="shared" ref="BQ536" si="9729">I536/I560</f>
        <v>0</v>
      </c>
      <c r="BR536" s="125">
        <f t="shared" ref="BR536" si="9730">J536/J560</f>
        <v>0</v>
      </c>
      <c r="BS536" s="126">
        <f t="shared" ref="BS536" si="9731">K536/K560</f>
        <v>0</v>
      </c>
      <c r="BT536" s="127">
        <f t="shared" ref="BT536" si="9732">L536/L560</f>
        <v>0</v>
      </c>
      <c r="BU536" s="125">
        <f t="shared" ref="BU536" si="9733">M536/M560</f>
        <v>0</v>
      </c>
      <c r="BV536" s="129">
        <f t="shared" ref="BV536" si="9734">N536/N560</f>
        <v>0</v>
      </c>
      <c r="BW536" s="130">
        <f t="shared" ref="BW536" si="9735">O536/O560</f>
        <v>0</v>
      </c>
      <c r="BX536" s="125">
        <f t="shared" ref="BX536" si="9736">P536/P560</f>
        <v>0</v>
      </c>
      <c r="BY536" s="126">
        <f t="shared" ref="BY536" si="9737">Q536/Q560</f>
        <v>0</v>
      </c>
      <c r="BZ536" s="127">
        <f t="shared" ref="BZ536" si="9738">R536/R560</f>
        <v>0</v>
      </c>
      <c r="CA536" s="128">
        <f t="shared" ref="CA536" si="9739">S536/S560</f>
        <v>0</v>
      </c>
      <c r="CB536" s="125">
        <f t="shared" ref="CB536" si="9740">T536/T560</f>
        <v>0</v>
      </c>
      <c r="CC536" s="126">
        <f t="shared" ref="CC536" si="9741">U536/U560</f>
        <v>0</v>
      </c>
      <c r="CD536" s="127">
        <f t="shared" ref="CD536" si="9742">V536/V560</f>
        <v>0</v>
      </c>
      <c r="CE536" s="128">
        <f t="shared" ref="CE536" si="9743">W536/W560</f>
        <v>0</v>
      </c>
      <c r="CF536" s="125">
        <f t="shared" ref="CF536" si="9744">X536/X560</f>
        <v>0</v>
      </c>
      <c r="CG536" s="126">
        <f t="shared" ref="CG536" si="9745">Y536/Y560</f>
        <v>0</v>
      </c>
      <c r="CH536" s="127">
        <f t="shared" ref="CH536" si="9746">Z536/Z560</f>
        <v>0</v>
      </c>
      <c r="CI536" s="125">
        <f t="shared" ref="CI536" si="9747">AA536/AA560</f>
        <v>0</v>
      </c>
      <c r="CJ536" s="131">
        <f t="shared" ref="CJ536" si="9748">AB536/AB560</f>
        <v>0</v>
      </c>
      <c r="CK536" s="132">
        <f t="shared" ref="CK536" si="9749">AC536/AC560</f>
        <v>0</v>
      </c>
    </row>
    <row r="537" spans="1:89">
      <c r="A537" s="133" t="s">
        <v>20</v>
      </c>
      <c r="B537" s="185">
        <v>184</v>
      </c>
      <c r="C537" s="186">
        <v>0</v>
      </c>
      <c r="D537" s="187">
        <v>84</v>
      </c>
      <c r="E537" s="188">
        <v>0</v>
      </c>
      <c r="F537" s="185">
        <v>26</v>
      </c>
      <c r="G537" s="189">
        <v>0</v>
      </c>
      <c r="H537" s="187">
        <v>113</v>
      </c>
      <c r="I537" s="188">
        <v>4</v>
      </c>
      <c r="J537" s="185">
        <v>8</v>
      </c>
      <c r="K537" s="189">
        <v>1</v>
      </c>
      <c r="L537" s="187">
        <v>2</v>
      </c>
      <c r="M537" s="185">
        <v>0</v>
      </c>
      <c r="N537" s="190">
        <v>25</v>
      </c>
      <c r="O537" s="191">
        <v>0</v>
      </c>
      <c r="P537" s="185">
        <v>6</v>
      </c>
      <c r="Q537" s="189">
        <v>0</v>
      </c>
      <c r="R537" s="187">
        <v>2</v>
      </c>
      <c r="S537" s="188">
        <v>0</v>
      </c>
      <c r="T537" s="185">
        <v>0</v>
      </c>
      <c r="U537" s="189">
        <v>0</v>
      </c>
      <c r="V537" s="187">
        <v>0</v>
      </c>
      <c r="W537" s="188">
        <v>0</v>
      </c>
      <c r="X537" s="185">
        <v>0</v>
      </c>
      <c r="Y537" s="189">
        <v>0</v>
      </c>
      <c r="Z537" s="187">
        <v>0</v>
      </c>
      <c r="AA537" s="185">
        <v>0</v>
      </c>
      <c r="AB537" s="168">
        <f t="shared" ref="AB537:AB538" si="9750">B537+D537+F537+H537+J537+L537+N537+P537+R537+T537+V537+X537+Z537</f>
        <v>450</v>
      </c>
      <c r="AC537" s="169">
        <f t="shared" ref="AC537:AC556" si="9751">C537+E537+G537+I537+K537+M537+O537+Q537+S537+U537+W537+Y537+AA537</f>
        <v>5</v>
      </c>
      <c r="AD537" s="228"/>
      <c r="AE537" s="258" t="str">
        <f>$AE$10</f>
        <v>08:00 - 08:59</v>
      </c>
      <c r="AF537" s="247">
        <f>SUMIF($A$9:$A$32,$AE537,B$536:B$559)</f>
        <v>3228</v>
      </c>
      <c r="AG537" s="259">
        <f t="shared" si="9721"/>
        <v>1025</v>
      </c>
      <c r="AH537" s="260">
        <f t="shared" si="9721"/>
        <v>1095</v>
      </c>
      <c r="AI537" s="261">
        <f t="shared" si="9721"/>
        <v>664</v>
      </c>
      <c r="AJ537" s="262">
        <f t="shared" si="9721"/>
        <v>334</v>
      </c>
      <c r="AK537" s="263">
        <f t="shared" si="9721"/>
        <v>339</v>
      </c>
      <c r="AL537" s="260">
        <f t="shared" si="9721"/>
        <v>1113</v>
      </c>
      <c r="AM537" s="261">
        <f t="shared" si="9721"/>
        <v>1515</v>
      </c>
      <c r="AN537" s="262">
        <f t="shared" si="9721"/>
        <v>141</v>
      </c>
      <c r="AO537" s="263">
        <f t="shared" si="9721"/>
        <v>410</v>
      </c>
      <c r="AP537" s="260">
        <f t="shared" si="9721"/>
        <v>206</v>
      </c>
      <c r="AQ537" s="262">
        <f t="shared" si="9721"/>
        <v>1070</v>
      </c>
      <c r="AR537" s="264">
        <f t="shared" si="9721"/>
        <v>1173</v>
      </c>
      <c r="AS537" s="265">
        <f t="shared" si="9721"/>
        <v>1704</v>
      </c>
      <c r="AT537" s="262">
        <f t="shared" si="9721"/>
        <v>733</v>
      </c>
      <c r="AU537" s="263">
        <f t="shared" si="9721"/>
        <v>707</v>
      </c>
      <c r="AV537" s="260">
        <f t="shared" si="9721"/>
        <v>1264</v>
      </c>
      <c r="AW537" s="261">
        <f t="shared" si="9722"/>
        <v>860</v>
      </c>
      <c r="AX537" s="262">
        <f t="shared" si="9722"/>
        <v>203</v>
      </c>
      <c r="AY537" s="263">
        <f t="shared" si="9722"/>
        <v>564</v>
      </c>
      <c r="AZ537" s="260">
        <f t="shared" si="9722"/>
        <v>678</v>
      </c>
      <c r="BA537" s="261">
        <f t="shared" si="9722"/>
        <v>1239</v>
      </c>
      <c r="BB537" s="262">
        <f t="shared" si="9722"/>
        <v>854</v>
      </c>
      <c r="BC537" s="263">
        <f t="shared" si="9722"/>
        <v>757</v>
      </c>
      <c r="BD537" s="260">
        <f t="shared" si="9722"/>
        <v>2463</v>
      </c>
      <c r="BE537" s="262">
        <f t="shared" si="9722"/>
        <v>1785</v>
      </c>
      <c r="BF537" s="266">
        <f>SUM(AF537,AH537,AJ537,AL537,AN537,AP537,AR537,AT537,AV537,AX537,AZ537,BB537,BD537)</f>
        <v>13485</v>
      </c>
      <c r="BG537" s="16">
        <f>SUM(AG537,AI537,AK537,AM537,AO537,AQ537,AS537,AU537,AW537,AY537,BA537,BC537,BE537)</f>
        <v>12639</v>
      </c>
      <c r="BH537" s="276"/>
      <c r="BI537" s="133" t="s">
        <v>20</v>
      </c>
      <c r="BJ537" s="125">
        <f>B537/B560</f>
        <v>4.9045740484060137E-3</v>
      </c>
      <c r="BK537" s="126">
        <f t="shared" ref="BK537" si="9752">C537/C560</f>
        <v>0</v>
      </c>
      <c r="BL537" s="127">
        <f t="shared" ref="BL537" si="9753">D537/D560</f>
        <v>5.5335968379446642E-3</v>
      </c>
      <c r="BM537" s="128">
        <f t="shared" ref="BM537" si="9754">E537/E560</f>
        <v>0</v>
      </c>
      <c r="BN537" s="125">
        <f t="shared" ref="BN537" si="9755">F537/F560</f>
        <v>4.5367300645611586E-3</v>
      </c>
      <c r="BO537" s="126">
        <f t="shared" ref="BO537" si="9756">G537/G560</f>
        <v>0</v>
      </c>
      <c r="BP537" s="127">
        <f t="shared" ref="BP537" si="9757">H537/H560</f>
        <v>4.829679018677608E-3</v>
      </c>
      <c r="BQ537" s="128">
        <f t="shared" ref="BQ537" si="9758">I537/I560</f>
        <v>1.1440338634023568E-4</v>
      </c>
      <c r="BR537" s="125">
        <f t="shared" ref="BR537" si="9759">J537/J560</f>
        <v>2.4390243902439024E-3</v>
      </c>
      <c r="BS537" s="126">
        <f t="shared" ref="BS537" si="9760">K537/K560</f>
        <v>2.288329519450801E-4</v>
      </c>
      <c r="BT537" s="127">
        <f t="shared" ref="BT537" si="9761">L537/L560</f>
        <v>3.3551417547391375E-4</v>
      </c>
      <c r="BU537" s="125">
        <f t="shared" ref="BU537" si="9762">M537/M560</f>
        <v>0</v>
      </c>
      <c r="BV537" s="129">
        <f t="shared" ref="BV537" si="9763">N537/N560</f>
        <v>1.2535726821441106E-3</v>
      </c>
      <c r="BW537" s="130">
        <f t="shared" ref="BW537" si="9764">O537/O560</f>
        <v>0</v>
      </c>
      <c r="BX537" s="125">
        <f t="shared" ref="BX537" si="9765">P537/P560</f>
        <v>5.0360919926137316E-4</v>
      </c>
      <c r="BY537" s="126">
        <f t="shared" ref="BY537" si="9766">Q537/Q560</f>
        <v>0</v>
      </c>
      <c r="BZ537" s="127">
        <f t="shared" ref="BZ537" si="9767">R537/R560</f>
        <v>1.0637166258908626E-4</v>
      </c>
      <c r="CA537" s="128">
        <f t="shared" ref="CA537" si="9768">S537/S560</f>
        <v>0</v>
      </c>
      <c r="CB537" s="125">
        <f t="shared" ref="CB537" si="9769">T537/T560</f>
        <v>0</v>
      </c>
      <c r="CC537" s="126">
        <f t="shared" ref="CC537" si="9770">U537/U560</f>
        <v>0</v>
      </c>
      <c r="CD537" s="127">
        <f t="shared" ref="CD537" si="9771">V537/V560</f>
        <v>0</v>
      </c>
      <c r="CE537" s="128">
        <f t="shared" ref="CE537" si="9772">W537/W560</f>
        <v>0</v>
      </c>
      <c r="CF537" s="125">
        <f t="shared" ref="CF537" si="9773">X537/X560</f>
        <v>0</v>
      </c>
      <c r="CG537" s="126">
        <f t="shared" ref="CG537" si="9774">Y537/Y560</f>
        <v>0</v>
      </c>
      <c r="CH537" s="127">
        <f t="shared" ref="CH537" si="9775">Z537/Z560</f>
        <v>0</v>
      </c>
      <c r="CI537" s="125">
        <f t="shared" ref="CI537" si="9776">AA537/AA560</f>
        <v>0</v>
      </c>
      <c r="CJ537" s="131">
        <f t="shared" ref="CJ537" si="9777">AB537/AB560</f>
        <v>2.0298340497895738E-3</v>
      </c>
      <c r="CK537" s="132">
        <f t="shared" ref="CK537" si="9778">AC537/AC560</f>
        <v>2.259692952921557E-5</v>
      </c>
    </row>
    <row r="538" spans="1:89" ht="14.1" thickBot="1">
      <c r="A538" s="142" t="s">
        <v>21</v>
      </c>
      <c r="B538" s="192">
        <v>1311</v>
      </c>
      <c r="C538" s="193">
        <v>1</v>
      </c>
      <c r="D538" s="194">
        <v>446</v>
      </c>
      <c r="E538" s="195">
        <v>1</v>
      </c>
      <c r="F538" s="192">
        <v>171</v>
      </c>
      <c r="G538" s="196">
        <v>1</v>
      </c>
      <c r="H538" s="194">
        <v>713</v>
      </c>
      <c r="I538" s="195">
        <v>63</v>
      </c>
      <c r="J538" s="192">
        <v>23</v>
      </c>
      <c r="K538" s="196">
        <v>26</v>
      </c>
      <c r="L538" s="194">
        <v>27</v>
      </c>
      <c r="M538" s="192">
        <v>151</v>
      </c>
      <c r="N538" s="197">
        <v>247</v>
      </c>
      <c r="O538" s="198">
        <v>215</v>
      </c>
      <c r="P538" s="192">
        <v>132</v>
      </c>
      <c r="Q538" s="196">
        <v>174</v>
      </c>
      <c r="R538" s="194">
        <v>251</v>
      </c>
      <c r="S538" s="195">
        <v>202</v>
      </c>
      <c r="T538" s="192">
        <v>33</v>
      </c>
      <c r="U538" s="196">
        <v>127</v>
      </c>
      <c r="V538" s="194">
        <v>109</v>
      </c>
      <c r="W538" s="195">
        <v>223</v>
      </c>
      <c r="X538" s="192">
        <v>172</v>
      </c>
      <c r="Y538" s="196">
        <v>203</v>
      </c>
      <c r="Z538" s="194">
        <v>518</v>
      </c>
      <c r="AA538" s="192">
        <v>302</v>
      </c>
      <c r="AB538" s="168">
        <f t="shared" si="9750"/>
        <v>4153</v>
      </c>
      <c r="AC538" s="169">
        <f t="shared" si="9751"/>
        <v>1689</v>
      </c>
      <c r="AE538" s="246" t="str">
        <f>$AE$11</f>
        <v>-</v>
      </c>
      <c r="AF538" s="247">
        <f>SUMIF($A$9:$A$32,$AE538,B$536:B$559)</f>
        <v>0</v>
      </c>
      <c r="AG538" s="267">
        <f t="shared" si="9721"/>
        <v>0</v>
      </c>
      <c r="AH538" s="268">
        <f t="shared" si="9721"/>
        <v>0</v>
      </c>
      <c r="AI538" s="269">
        <f t="shared" si="9721"/>
        <v>0</v>
      </c>
      <c r="AJ538" s="270">
        <f t="shared" si="9721"/>
        <v>0</v>
      </c>
      <c r="AK538" s="271">
        <f t="shared" si="9721"/>
        <v>0</v>
      </c>
      <c r="AL538" s="268">
        <f t="shared" si="9721"/>
        <v>0</v>
      </c>
      <c r="AM538" s="269">
        <f t="shared" si="9721"/>
        <v>0</v>
      </c>
      <c r="AN538" s="270">
        <f t="shared" si="9721"/>
        <v>0</v>
      </c>
      <c r="AO538" s="271">
        <f t="shared" si="9721"/>
        <v>0</v>
      </c>
      <c r="AP538" s="268">
        <f t="shared" si="9721"/>
        <v>0</v>
      </c>
      <c r="AQ538" s="270">
        <f t="shared" si="9721"/>
        <v>0</v>
      </c>
      <c r="AR538" s="272">
        <f t="shared" si="9721"/>
        <v>0</v>
      </c>
      <c r="AS538" s="273">
        <f t="shared" si="9721"/>
        <v>0</v>
      </c>
      <c r="AT538" s="270">
        <f t="shared" si="9721"/>
        <v>0</v>
      </c>
      <c r="AU538" s="271">
        <f t="shared" si="9721"/>
        <v>0</v>
      </c>
      <c r="AV538" s="268">
        <f t="shared" si="9721"/>
        <v>0</v>
      </c>
      <c r="AW538" s="269">
        <f t="shared" si="9722"/>
        <v>0</v>
      </c>
      <c r="AX538" s="270">
        <f t="shared" si="9722"/>
        <v>0</v>
      </c>
      <c r="AY538" s="271">
        <f t="shared" si="9722"/>
        <v>0</v>
      </c>
      <c r="AZ538" s="268">
        <f t="shared" si="9722"/>
        <v>0</v>
      </c>
      <c r="BA538" s="269">
        <f t="shared" si="9722"/>
        <v>0</v>
      </c>
      <c r="BB538" s="270">
        <f t="shared" si="9722"/>
        <v>0</v>
      </c>
      <c r="BC538" s="271">
        <f t="shared" si="9722"/>
        <v>0</v>
      </c>
      <c r="BD538" s="268">
        <f t="shared" si="9722"/>
        <v>0</v>
      </c>
      <c r="BE538" s="270">
        <f t="shared" si="9722"/>
        <v>0</v>
      </c>
      <c r="BF538" s="266">
        <f>SUM(AF538,AH538,AJ538,AL538,AN538,AP538,AR538,AT538,AV538,AX538,AZ538,BB538,BD538)</f>
        <v>0</v>
      </c>
      <c r="BG538" s="16">
        <f>SUM(AG538,AI538,AK538,AM538,AO538,AQ538,AS538,AU538,AW538,AY538,BA538,BC538,BE538)</f>
        <v>0</v>
      </c>
      <c r="BI538" s="142" t="s">
        <v>21</v>
      </c>
      <c r="BJ538" s="125">
        <f>B538/B560</f>
        <v>3.4945090094892849E-2</v>
      </c>
      <c r="BK538" s="126">
        <f t="shared" ref="BK538" si="9779">C538/C560</f>
        <v>3.5507580868515428E-5</v>
      </c>
      <c r="BL538" s="127">
        <f t="shared" ref="BL538" si="9780">D538/D560</f>
        <v>2.9380764163372861E-2</v>
      </c>
      <c r="BM538" s="128">
        <f t="shared" ref="BM538" si="9781">E538/E560</f>
        <v>7.6657723265619008E-5</v>
      </c>
      <c r="BN538" s="125">
        <f t="shared" ref="BN538" si="9782">F538/F560</f>
        <v>2.9837724655383004E-2</v>
      </c>
      <c r="BO538" s="126">
        <f t="shared" ref="BO538" si="9783">G538/G560</f>
        <v>1.9743336623889436E-4</v>
      </c>
      <c r="BP538" s="127">
        <f t="shared" ref="BP538" si="9784">H538/H560</f>
        <v>3.0473992392187031E-2</v>
      </c>
      <c r="BQ538" s="128">
        <f t="shared" ref="BQ538" si="9785">I538/I560</f>
        <v>1.8018533348587119E-3</v>
      </c>
      <c r="BR538" s="125">
        <f t="shared" ref="BR538" si="9786">J538/J560</f>
        <v>7.0121951219512197E-3</v>
      </c>
      <c r="BS538" s="126">
        <f t="shared" ref="BS538" si="9787">K538/K560</f>
        <v>5.9496567505720821E-3</v>
      </c>
      <c r="BT538" s="127">
        <f t="shared" ref="BT538" si="9788">L538/L560</f>
        <v>4.5294413688978363E-3</v>
      </c>
      <c r="BU538" s="125">
        <f t="shared" ref="BU538" si="9789">M538/M560</f>
        <v>1.0945994925697717E-2</v>
      </c>
      <c r="BV538" s="129">
        <f t="shared" ref="BV538" si="9790">N538/N560</f>
        <v>1.2385298099583815E-2</v>
      </c>
      <c r="BW538" s="130">
        <f t="shared" ref="BW538" si="9791">O538/O560</f>
        <v>8.2416529305784497E-3</v>
      </c>
      <c r="BX538" s="125">
        <f t="shared" ref="BX538" si="9792">P538/P560</f>
        <v>1.1079402383750209E-2</v>
      </c>
      <c r="BY538" s="126">
        <f t="shared" ref="BY538" si="9793">Q538/Q560</f>
        <v>1.4451827242524917E-2</v>
      </c>
      <c r="BZ538" s="127">
        <f t="shared" ref="BZ538" si="9794">R538/R560</f>
        <v>1.3349643654930327E-2</v>
      </c>
      <c r="CA538" s="128">
        <f t="shared" ref="CA538" si="9795">S538/S560</f>
        <v>1.174486888772603E-2</v>
      </c>
      <c r="CB538" s="125">
        <f t="shared" ref="CB538" si="9796">T538/T560</f>
        <v>7.1911091741120071E-3</v>
      </c>
      <c r="CC538" s="126">
        <f t="shared" ref="CC538" si="9797">U538/U560</f>
        <v>2.8565002249212774E-2</v>
      </c>
      <c r="CD538" s="127">
        <f t="shared" ref="CD538" si="9798">V538/V560</f>
        <v>6.2741034939273587E-3</v>
      </c>
      <c r="CE538" s="128">
        <f t="shared" ref="CE538" si="9799">W538/W560</f>
        <v>1.288868338920356E-2</v>
      </c>
      <c r="CF538" s="125">
        <f t="shared" ref="CF538" si="9800">X538/X560</f>
        <v>1.0419190695420402E-2</v>
      </c>
      <c r="CG538" s="126">
        <f t="shared" ref="CG538" si="9801">Y538/Y560</f>
        <v>2.3517145505097311E-2</v>
      </c>
      <c r="CH538" s="127">
        <f t="shared" ref="CH538" si="9802">Z538/Z560</f>
        <v>1.2482228487433432E-2</v>
      </c>
      <c r="CI538" s="125">
        <f t="shared" ref="CI538" si="9803">AA538/AA560</f>
        <v>8.3515389508033513E-3</v>
      </c>
      <c r="CJ538" s="131">
        <f t="shared" ref="CJ538" si="9804">AB538/AB560</f>
        <v>1.8733112908391334E-2</v>
      </c>
      <c r="CK538" s="132">
        <f t="shared" ref="CK538" si="9805">AC538/AC560</f>
        <v>7.6332427949690196E-3</v>
      </c>
    </row>
    <row r="539" spans="1:89" ht="15" thickTop="1" thickBot="1">
      <c r="A539" s="133" t="s">
        <v>22</v>
      </c>
      <c r="B539" s="185">
        <v>2257</v>
      </c>
      <c r="C539" s="186">
        <v>333</v>
      </c>
      <c r="D539" s="187">
        <v>920</v>
      </c>
      <c r="E539" s="188">
        <v>279</v>
      </c>
      <c r="F539" s="185">
        <v>269</v>
      </c>
      <c r="G539" s="189">
        <v>120</v>
      </c>
      <c r="H539" s="187">
        <v>789</v>
      </c>
      <c r="I539" s="188">
        <v>681</v>
      </c>
      <c r="J539" s="185">
        <v>74</v>
      </c>
      <c r="K539" s="189">
        <v>179</v>
      </c>
      <c r="L539" s="187">
        <v>135</v>
      </c>
      <c r="M539" s="185">
        <v>423</v>
      </c>
      <c r="N539" s="190">
        <v>722</v>
      </c>
      <c r="O539" s="191">
        <v>994</v>
      </c>
      <c r="P539" s="185">
        <v>490</v>
      </c>
      <c r="Q539" s="189">
        <v>435</v>
      </c>
      <c r="R539" s="187">
        <v>842</v>
      </c>
      <c r="S539" s="188">
        <v>567</v>
      </c>
      <c r="T539" s="185">
        <v>169</v>
      </c>
      <c r="U539" s="189">
        <v>312</v>
      </c>
      <c r="V539" s="187">
        <v>509</v>
      </c>
      <c r="W539" s="188">
        <v>751</v>
      </c>
      <c r="X539" s="185">
        <v>664</v>
      </c>
      <c r="Y539" s="189">
        <v>465</v>
      </c>
      <c r="Z539" s="187">
        <v>1586</v>
      </c>
      <c r="AA539" s="185">
        <v>1204</v>
      </c>
      <c r="AB539" s="168">
        <f>B539+D539+F539+H539+J539+L539+N539+P539+R539+T539+V539+X539+Z539</f>
        <v>9426</v>
      </c>
      <c r="AC539" s="169">
        <f t="shared" si="9751"/>
        <v>6743</v>
      </c>
      <c r="AE539" s="295" t="s">
        <v>42</v>
      </c>
      <c r="AF539" s="12">
        <f t="shared" ref="AF539:BG539" si="9806">SUM(AF536:AF538)</f>
        <v>6061</v>
      </c>
      <c r="AG539" s="1">
        <f t="shared" si="9806"/>
        <v>1857</v>
      </c>
      <c r="AH539" s="12">
        <f t="shared" si="9806"/>
        <v>2080</v>
      </c>
      <c r="AI539" s="1">
        <f t="shared" si="9806"/>
        <v>1373</v>
      </c>
      <c r="AJ539" s="12">
        <f t="shared" si="9806"/>
        <v>621</v>
      </c>
      <c r="AK539" s="1">
        <f t="shared" si="9806"/>
        <v>650</v>
      </c>
      <c r="AL539" s="12">
        <f t="shared" si="9806"/>
        <v>2110</v>
      </c>
      <c r="AM539" s="1">
        <f t="shared" si="9806"/>
        <v>3053</v>
      </c>
      <c r="AN539" s="12">
        <f t="shared" si="9806"/>
        <v>268</v>
      </c>
      <c r="AO539" s="1">
        <f t="shared" si="9806"/>
        <v>770</v>
      </c>
      <c r="AP539" s="12">
        <f t="shared" si="9806"/>
        <v>405</v>
      </c>
      <c r="AQ539" s="1">
        <f t="shared" si="9806"/>
        <v>1865</v>
      </c>
      <c r="AR539" s="12">
        <f t="shared" si="9806"/>
        <v>2198</v>
      </c>
      <c r="AS539" s="1">
        <f t="shared" si="9806"/>
        <v>3149</v>
      </c>
      <c r="AT539" s="12">
        <f t="shared" si="9806"/>
        <v>1491</v>
      </c>
      <c r="AU539" s="1">
        <f t="shared" si="9806"/>
        <v>1401</v>
      </c>
      <c r="AV539" s="12">
        <f t="shared" si="9806"/>
        <v>2401</v>
      </c>
      <c r="AW539" s="1">
        <f t="shared" si="9806"/>
        <v>1704</v>
      </c>
      <c r="AX539" s="12">
        <f t="shared" si="9806"/>
        <v>440</v>
      </c>
      <c r="AY539" s="1">
        <f t="shared" si="9806"/>
        <v>943</v>
      </c>
      <c r="AZ539" s="12">
        <f t="shared" si="9806"/>
        <v>1374</v>
      </c>
      <c r="BA539" s="1">
        <f t="shared" si="9806"/>
        <v>2190</v>
      </c>
      <c r="BB539" s="12">
        <f t="shared" si="9806"/>
        <v>1701</v>
      </c>
      <c r="BC539" s="1">
        <f t="shared" si="9806"/>
        <v>1527</v>
      </c>
      <c r="BD539" s="12">
        <f t="shared" si="9806"/>
        <v>4631</v>
      </c>
      <c r="BE539" s="1">
        <f t="shared" si="9806"/>
        <v>3534</v>
      </c>
      <c r="BF539" s="51">
        <f t="shared" si="9806"/>
        <v>25781</v>
      </c>
      <c r="BG539" s="47">
        <f t="shared" si="9806"/>
        <v>24016</v>
      </c>
      <c r="BI539" s="133" t="s">
        <v>22</v>
      </c>
      <c r="BJ539" s="125">
        <f>B539/B560</f>
        <v>6.0160997974197675E-2</v>
      </c>
      <c r="BK539" s="126">
        <f t="shared" ref="BK539" si="9807">C539/C560</f>
        <v>1.1824024429215638E-2</v>
      </c>
      <c r="BL539" s="127">
        <f t="shared" ref="BL539" si="9808">D539/D560</f>
        <v>6.0606060606060608E-2</v>
      </c>
      <c r="BM539" s="128">
        <f t="shared" ref="BM539" si="9809">E539/E560</f>
        <v>2.1387504791107705E-2</v>
      </c>
      <c r="BN539" s="125">
        <f t="shared" ref="BN539" si="9810">F539/F560</f>
        <v>4.6937707206421216E-2</v>
      </c>
      <c r="BO539" s="126">
        <f t="shared" ref="BO539" si="9811">G539/G560</f>
        <v>2.3692003948667325E-2</v>
      </c>
      <c r="BP539" s="127">
        <f t="shared" ref="BP539" si="9812">H539/H560</f>
        <v>3.3722272086164892E-2</v>
      </c>
      <c r="BQ539" s="128">
        <f t="shared" ref="BQ539" si="9813">I539/I560</f>
        <v>1.9477176524425124E-2</v>
      </c>
      <c r="BR539" s="125">
        <f t="shared" ref="BR539" si="9814">J539/J560</f>
        <v>2.2560975609756097E-2</v>
      </c>
      <c r="BS539" s="126">
        <f t="shared" ref="BS539" si="9815">K539/K560</f>
        <v>4.0961098398169339E-2</v>
      </c>
      <c r="BT539" s="127">
        <f t="shared" ref="BT539" si="9816">L539/L560</f>
        <v>2.264720684448918E-2</v>
      </c>
      <c r="BU539" s="125">
        <f t="shared" ref="BU539" si="9817">M539/M560</f>
        <v>3.0663283798477711E-2</v>
      </c>
      <c r="BV539" s="129">
        <f t="shared" ref="BV539" si="9818">N539/N560</f>
        <v>3.6203179060321916E-2</v>
      </c>
      <c r="BW539" s="130">
        <f t="shared" ref="BW539" si="9819">O539/O560</f>
        <v>3.8103269827883618E-2</v>
      </c>
      <c r="BX539" s="125">
        <f t="shared" ref="BX539" si="9820">P539/P560</f>
        <v>4.1128084606345476E-2</v>
      </c>
      <c r="BY539" s="126">
        <f t="shared" ref="BY539" si="9821">Q539/Q560</f>
        <v>3.6129568106312293E-2</v>
      </c>
      <c r="BZ539" s="127">
        <f t="shared" ref="BZ539" si="9822">R539/R560</f>
        <v>4.4782469950005316E-2</v>
      </c>
      <c r="CA539" s="128">
        <f t="shared" ref="CA539" si="9823">S539/S560</f>
        <v>3.2967032967032968E-2</v>
      </c>
      <c r="CB539" s="125">
        <f t="shared" ref="CB539" si="9824">T539/T560</f>
        <v>3.6827195467422094E-2</v>
      </c>
      <c r="CC539" s="126">
        <f t="shared" ref="CC539" si="9825">U539/U560</f>
        <v>7.0175438596491224E-2</v>
      </c>
      <c r="CD539" s="127">
        <f t="shared" ref="CD539" si="9826">V539/V560</f>
        <v>2.929833649916537E-2</v>
      </c>
      <c r="CE539" s="128">
        <f t="shared" ref="CE539" si="9827">W539/W560</f>
        <v>4.3405386660501678E-2</v>
      </c>
      <c r="CF539" s="125">
        <f t="shared" ref="CF539" si="9828">X539/X560</f>
        <v>4.0222922219529923E-2</v>
      </c>
      <c r="CG539" s="126">
        <f t="shared" ref="CG539" si="9829">Y539/Y560</f>
        <v>5.3869323447636702E-2</v>
      </c>
      <c r="CH539" s="127">
        <f t="shared" ref="CH539" si="9830">Z539/Z560</f>
        <v>3.8217788380442902E-2</v>
      </c>
      <c r="CI539" s="125">
        <f t="shared" ref="CI539" si="9831">AA539/AA560</f>
        <v>3.3295539393268993E-2</v>
      </c>
      <c r="CJ539" s="131">
        <f t="shared" ref="CJ539" si="9832">AB539/AB560</f>
        <v>4.2518257229592273E-2</v>
      </c>
      <c r="CK539" s="132">
        <f t="shared" ref="CK539" si="9833">AC539/AC560</f>
        <v>3.0474219163100117E-2</v>
      </c>
    </row>
    <row r="540" spans="1:89" ht="14.1" thickTop="1">
      <c r="A540" s="142" t="s">
        <v>23</v>
      </c>
      <c r="B540" s="192">
        <v>2833</v>
      </c>
      <c r="C540" s="193">
        <v>832</v>
      </c>
      <c r="D540" s="194">
        <v>985</v>
      </c>
      <c r="E540" s="195">
        <v>709</v>
      </c>
      <c r="F540" s="192">
        <v>287</v>
      </c>
      <c r="G540" s="196">
        <v>311</v>
      </c>
      <c r="H540" s="194">
        <v>997</v>
      </c>
      <c r="I540" s="195">
        <v>1538</v>
      </c>
      <c r="J540" s="192">
        <v>127</v>
      </c>
      <c r="K540" s="196">
        <v>360</v>
      </c>
      <c r="L540" s="194">
        <v>199</v>
      </c>
      <c r="M540" s="192">
        <v>795</v>
      </c>
      <c r="N540" s="197">
        <v>1025</v>
      </c>
      <c r="O540" s="198">
        <v>1445</v>
      </c>
      <c r="P540" s="192">
        <v>758</v>
      </c>
      <c r="Q540" s="196">
        <v>694</v>
      </c>
      <c r="R540" s="194">
        <v>1137</v>
      </c>
      <c r="S540" s="195">
        <v>844</v>
      </c>
      <c r="T540" s="192">
        <v>237</v>
      </c>
      <c r="U540" s="196">
        <v>379</v>
      </c>
      <c r="V540" s="194">
        <v>696</v>
      </c>
      <c r="W540" s="195">
        <v>951</v>
      </c>
      <c r="X540" s="192">
        <v>847</v>
      </c>
      <c r="Y540" s="196">
        <v>770</v>
      </c>
      <c r="Z540" s="194">
        <v>2168</v>
      </c>
      <c r="AA540" s="192">
        <v>1749</v>
      </c>
      <c r="AB540" s="168">
        <f t="shared" ref="AB540:AB556" si="9834">B540+D540+F540+H540+J540+L540+N540+P540+R540+T540+V540+X540+Z540</f>
        <v>12296</v>
      </c>
      <c r="AC540" s="169">
        <f t="shared" si="9751"/>
        <v>11377</v>
      </c>
      <c r="BI540" s="142" t="s">
        <v>23</v>
      </c>
      <c r="BJ540" s="125">
        <f>B540/B560</f>
        <v>7.5514447169207799E-2</v>
      </c>
      <c r="BK540" s="126">
        <f t="shared" ref="BK540" si="9835">C540/C560</f>
        <v>2.9542307282604836E-2</v>
      </c>
      <c r="BL540" s="127">
        <f t="shared" ref="BL540" si="9836">D540/D560</f>
        <v>6.4888010540184449E-2</v>
      </c>
      <c r="BM540" s="128">
        <f t="shared" ref="BM540" si="9837">E540/E560</f>
        <v>5.4350325795323881E-2</v>
      </c>
      <c r="BN540" s="125">
        <f t="shared" ref="BN540" si="9838">F540/F560</f>
        <v>5.0078520328040485E-2</v>
      </c>
      <c r="BO540" s="126">
        <f t="shared" ref="BO540" si="9839">G540/G560</f>
        <v>6.1401776900296148E-2</v>
      </c>
      <c r="BP540" s="127">
        <f t="shared" ref="BP540" si="9840">H540/H560</f>
        <v>4.2612300722314825E-2</v>
      </c>
      <c r="BQ540" s="128">
        <f t="shared" ref="BQ540" si="9841">I540/I560</f>
        <v>4.3988102047820617E-2</v>
      </c>
      <c r="BR540" s="125">
        <f t="shared" ref="BR540" si="9842">J540/J560</f>
        <v>3.8719512195121951E-2</v>
      </c>
      <c r="BS540" s="126">
        <f t="shared" ref="BS540" si="9843">K540/K560</f>
        <v>8.2379862700228831E-2</v>
      </c>
      <c r="BT540" s="127">
        <f t="shared" ref="BT540" si="9844">L540/L560</f>
        <v>3.3383660459654421E-2</v>
      </c>
      <c r="BU540" s="125">
        <f t="shared" ref="BU540" si="9845">M540/M560</f>
        <v>5.7629575933309168E-2</v>
      </c>
      <c r="BV540" s="129">
        <f t="shared" ref="BV540" si="9846">N540/N560</f>
        <v>5.139647996790854E-2</v>
      </c>
      <c r="BW540" s="130">
        <f t="shared" ref="BW540" si="9847">O540/O560</f>
        <v>5.5391574347376085E-2</v>
      </c>
      <c r="BX540" s="125">
        <f t="shared" ref="BX540" si="9848">P540/P560</f>
        <v>6.3622628840020151E-2</v>
      </c>
      <c r="BY540" s="126">
        <f t="shared" ref="BY540" si="9849">Q540/Q560</f>
        <v>5.7641196013289035E-2</v>
      </c>
      <c r="BZ540" s="127">
        <f t="shared" ref="BZ540" si="9850">R540/R560</f>
        <v>6.0472290181895545E-2</v>
      </c>
      <c r="CA540" s="128">
        <f t="shared" ref="CA540" si="9851">S540/S560</f>
        <v>4.9072620501191933E-2</v>
      </c>
      <c r="CB540" s="125">
        <f t="shared" ref="CB540" si="9852">T540/T560</f>
        <v>5.1645238614077139E-2</v>
      </c>
      <c r="CC540" s="126">
        <f t="shared" ref="CC540" si="9853">U540/U560</f>
        <v>8.5245164192532613E-2</v>
      </c>
      <c r="CD540" s="127">
        <f t="shared" ref="CD540" si="9854">V540/V560</f>
        <v>4.0062165429114144E-2</v>
      </c>
      <c r="CE540" s="128">
        <f t="shared" ref="CE540" si="9855">W540/W560</f>
        <v>5.4964743960235811E-2</v>
      </c>
      <c r="CF540" s="125">
        <f t="shared" ref="CF540" si="9856">X540/X560</f>
        <v>5.1308456505936517E-2</v>
      </c>
      <c r="CG540" s="126">
        <f t="shared" ref="CG540" si="9857">Y540/Y560</f>
        <v>8.9202965708989806E-2</v>
      </c>
      <c r="CH540" s="127">
        <f t="shared" ref="CH540" si="9858">Z540/Z560</f>
        <v>5.2242222704161546E-2</v>
      </c>
      <c r="CI540" s="125">
        <f t="shared" ref="CI540" si="9859">AA540/AA560</f>
        <v>4.8367025248195569E-2</v>
      </c>
      <c r="CJ540" s="131">
        <f t="shared" ref="CJ540" si="9860">AB540/AB560</f>
        <v>5.5464087724916893E-2</v>
      </c>
      <c r="CK540" s="132">
        <f t="shared" ref="CK540" si="9861">AC540/AC560</f>
        <v>5.1417053450777107E-2</v>
      </c>
    </row>
    <row r="541" spans="1:89" ht="14.1" thickBot="1">
      <c r="A541" s="133" t="s">
        <v>24</v>
      </c>
      <c r="B541" s="185">
        <v>3228</v>
      </c>
      <c r="C541" s="186">
        <v>1025</v>
      </c>
      <c r="D541" s="187">
        <v>1095</v>
      </c>
      <c r="E541" s="188">
        <v>664</v>
      </c>
      <c r="F541" s="185">
        <v>334</v>
      </c>
      <c r="G541" s="189">
        <v>339</v>
      </c>
      <c r="H541" s="187">
        <v>1113</v>
      </c>
      <c r="I541" s="188">
        <v>1515</v>
      </c>
      <c r="J541" s="185">
        <v>141</v>
      </c>
      <c r="K541" s="189">
        <v>410</v>
      </c>
      <c r="L541" s="187">
        <v>206</v>
      </c>
      <c r="M541" s="185">
        <v>1070</v>
      </c>
      <c r="N541" s="190">
        <v>1173</v>
      </c>
      <c r="O541" s="191">
        <v>1704</v>
      </c>
      <c r="P541" s="185">
        <v>733</v>
      </c>
      <c r="Q541" s="189">
        <v>707</v>
      </c>
      <c r="R541" s="187">
        <v>1264</v>
      </c>
      <c r="S541" s="188">
        <v>860</v>
      </c>
      <c r="T541" s="185">
        <v>203</v>
      </c>
      <c r="U541" s="189">
        <v>564</v>
      </c>
      <c r="V541" s="187">
        <v>678</v>
      </c>
      <c r="W541" s="188">
        <v>1239</v>
      </c>
      <c r="X541" s="185">
        <v>854</v>
      </c>
      <c r="Y541" s="189">
        <v>757</v>
      </c>
      <c r="Z541" s="187">
        <v>2463</v>
      </c>
      <c r="AA541" s="185">
        <v>1785</v>
      </c>
      <c r="AB541" s="168">
        <f t="shared" si="9834"/>
        <v>13485</v>
      </c>
      <c r="AC541" s="169">
        <f t="shared" si="9751"/>
        <v>12639</v>
      </c>
      <c r="AE541" t="s">
        <v>51</v>
      </c>
      <c r="BI541" s="133" t="s">
        <v>24</v>
      </c>
      <c r="BJ541" s="125">
        <f>B541/B560</f>
        <v>8.6043288197035925E-2</v>
      </c>
      <c r="BK541" s="126">
        <f t="shared" ref="BK541" si="9862">C541/C560</f>
        <v>3.6395270390228315E-2</v>
      </c>
      <c r="BL541" s="127">
        <f t="shared" ref="BL541" si="9863">D541/D560</f>
        <v>7.2134387351778656E-2</v>
      </c>
      <c r="BM541" s="128">
        <f t="shared" ref="BM541" si="9864">E541/E560</f>
        <v>5.0900728248371024E-2</v>
      </c>
      <c r="BN541" s="125">
        <f t="shared" ref="BN541" si="9865">F541/F560</f>
        <v>5.8279532367824113E-2</v>
      </c>
      <c r="BO541" s="126">
        <f t="shared" ref="BO541" si="9866">G541/G560</f>
        <v>6.6929911154985186E-2</v>
      </c>
      <c r="BP541" s="127">
        <f t="shared" ref="BP541" si="9867">H541/H560</f>
        <v>4.757020130785998E-2</v>
      </c>
      <c r="BQ541" s="128">
        <f t="shared" ref="BQ541" si="9868">I541/I560</f>
        <v>4.333028257636426E-2</v>
      </c>
      <c r="BR541" s="125">
        <f t="shared" ref="BR541" si="9869">J541/J560</f>
        <v>4.2987804878048777E-2</v>
      </c>
      <c r="BS541" s="126">
        <f t="shared" ref="BS541" si="9870">K541/K560</f>
        <v>9.3821510297482841E-2</v>
      </c>
      <c r="BT541" s="127">
        <f t="shared" ref="BT541" si="9871">L541/L560</f>
        <v>3.4557960073813121E-2</v>
      </c>
      <c r="BU541" s="125">
        <f t="shared" ref="BU541" si="9872">M541/M560</f>
        <v>7.7564334903950705E-2</v>
      </c>
      <c r="BV541" s="129">
        <f t="shared" ref="BV541" si="9873">N541/N560</f>
        <v>5.8817630246201673E-2</v>
      </c>
      <c r="BW541" s="130">
        <f t="shared" ref="BW541" si="9874">O541/O560</f>
        <v>6.5319891133514774E-2</v>
      </c>
      <c r="BX541" s="125">
        <f t="shared" ref="BX541" si="9875">P541/P560</f>
        <v>6.1524257176431091E-2</v>
      </c>
      <c r="BY541" s="126">
        <f t="shared" ref="BY541" si="9876">Q541/Q560</f>
        <v>5.8720930232558137E-2</v>
      </c>
      <c r="BZ541" s="127">
        <f t="shared" ref="BZ541" si="9877">R541/R560</f>
        <v>6.7226890756302518E-2</v>
      </c>
      <c r="CA541" s="128">
        <f t="shared" ref="CA541" si="9878">S541/S560</f>
        <v>5.0002907145764289E-2</v>
      </c>
      <c r="CB541" s="125">
        <f t="shared" ref="CB541" si="9879">T541/T560</f>
        <v>4.423621704074962E-2</v>
      </c>
      <c r="CC541" s="126">
        <f t="shared" ref="CC541" si="9880">U541/U560</f>
        <v>0.12685560053981107</v>
      </c>
      <c r="CD541" s="127">
        <f t="shared" ref="CD541" si="9881">V541/V560</f>
        <v>3.9026074943878435E-2</v>
      </c>
      <c r="CE541" s="128">
        <f t="shared" ref="CE541" si="9882">W541/W560</f>
        <v>7.1610218471852963E-2</v>
      </c>
      <c r="CF541" s="125">
        <f t="shared" ref="CF541" si="9883">X541/X560</f>
        <v>5.1732493336564093E-2</v>
      </c>
      <c r="CG541" s="126">
        <f t="shared" ref="CG541" si="9884">Y541/Y560</f>
        <v>8.7696941612604259E-2</v>
      </c>
      <c r="CH541" s="127">
        <f t="shared" ref="CH541" si="9885">Z541/Z560</f>
        <v>5.9350827730788695E-2</v>
      </c>
      <c r="CI541" s="125">
        <f t="shared" ref="CI541" si="9886">AA541/AA560</f>
        <v>4.9362572937695304E-2</v>
      </c>
      <c r="CJ541" s="131">
        <f t="shared" ref="CJ541" si="9887">AB541/AB560</f>
        <v>6.0827360358694231E-2</v>
      </c>
      <c r="CK541" s="132">
        <f t="shared" ref="CK541" si="9888">AC541/AC560</f>
        <v>5.7120518463951116E-2</v>
      </c>
    </row>
    <row r="542" spans="1:89" ht="15" thickTop="1" thickBot="1">
      <c r="A542" s="142" t="s">
        <v>25</v>
      </c>
      <c r="B542" s="192">
        <v>2888</v>
      </c>
      <c r="C542" s="193">
        <v>998</v>
      </c>
      <c r="D542" s="194">
        <v>1048</v>
      </c>
      <c r="E542" s="195">
        <v>695</v>
      </c>
      <c r="F542" s="192">
        <v>350</v>
      </c>
      <c r="G542" s="196">
        <v>336</v>
      </c>
      <c r="H542" s="194">
        <v>1152</v>
      </c>
      <c r="I542" s="195">
        <v>1736</v>
      </c>
      <c r="J542" s="192">
        <v>142</v>
      </c>
      <c r="K542" s="196">
        <v>487</v>
      </c>
      <c r="L542" s="194">
        <v>185</v>
      </c>
      <c r="M542" s="192">
        <v>1081</v>
      </c>
      <c r="N542" s="197">
        <v>1099</v>
      </c>
      <c r="O542" s="198">
        <v>1999</v>
      </c>
      <c r="P542" s="192">
        <v>688</v>
      </c>
      <c r="Q542" s="196">
        <v>690</v>
      </c>
      <c r="R542" s="194">
        <v>1303</v>
      </c>
      <c r="S542" s="195">
        <v>981</v>
      </c>
      <c r="T542" s="192">
        <v>196</v>
      </c>
      <c r="U542" s="196">
        <v>378</v>
      </c>
      <c r="V542" s="194">
        <v>704</v>
      </c>
      <c r="W542" s="195">
        <v>1414</v>
      </c>
      <c r="X542" s="192">
        <v>813</v>
      </c>
      <c r="Y542" s="196">
        <v>766</v>
      </c>
      <c r="Z542" s="194">
        <v>2386</v>
      </c>
      <c r="AA542" s="192">
        <v>2111</v>
      </c>
      <c r="AB542" s="168">
        <f t="shared" si="9834"/>
        <v>12954</v>
      </c>
      <c r="AC542" s="169">
        <f t="shared" si="9751"/>
        <v>13672</v>
      </c>
      <c r="AE542" s="309" t="s">
        <v>2</v>
      </c>
      <c r="AF542" s="303" t="s">
        <v>3</v>
      </c>
      <c r="AG542" s="304"/>
      <c r="AH542" s="303" t="s">
        <v>4</v>
      </c>
      <c r="AI542" s="304"/>
      <c r="AJ542" s="303" t="s">
        <v>5</v>
      </c>
      <c r="AK542" s="304"/>
      <c r="AL542" s="303" t="s">
        <v>6</v>
      </c>
      <c r="AM542" s="304"/>
      <c r="AN542" s="303" t="s">
        <v>7</v>
      </c>
      <c r="AO542" s="304"/>
      <c r="AP542" s="303" t="s">
        <v>8</v>
      </c>
      <c r="AQ542" s="304"/>
      <c r="AR542" s="303" t="s">
        <v>9</v>
      </c>
      <c r="AS542" s="304"/>
      <c r="AT542" s="303" t="s">
        <v>10</v>
      </c>
      <c r="AU542" s="304"/>
      <c r="AV542" s="303" t="s">
        <v>11</v>
      </c>
      <c r="AW542" s="304"/>
      <c r="AX542" s="303" t="s">
        <v>12</v>
      </c>
      <c r="AY542" s="304"/>
      <c r="AZ542" s="303" t="s">
        <v>13</v>
      </c>
      <c r="BA542" s="304"/>
      <c r="BB542" s="303" t="s">
        <v>14</v>
      </c>
      <c r="BC542" s="304"/>
      <c r="BD542" s="305" t="s">
        <v>15</v>
      </c>
      <c r="BE542" s="306"/>
      <c r="BF542" s="307" t="s">
        <v>16</v>
      </c>
      <c r="BG542" s="308"/>
      <c r="BI542" s="142" t="s">
        <v>25</v>
      </c>
      <c r="BJ542" s="125">
        <f>B542/B560</f>
        <v>7.6980488324981347E-2</v>
      </c>
      <c r="BK542" s="126">
        <f t="shared" ref="BK542" si="9889">C542/C560</f>
        <v>3.5436565706778396E-2</v>
      </c>
      <c r="BL542" s="127">
        <f t="shared" ref="BL542" si="9890">D542/D560</f>
        <v>6.9038208168642951E-2</v>
      </c>
      <c r="BM542" s="128">
        <f t="shared" ref="BM542" si="9891">E542/E560</f>
        <v>5.327711766960521E-2</v>
      </c>
      <c r="BN542" s="125">
        <f t="shared" ref="BN542" si="9892">F542/F560</f>
        <v>6.1071366253707904E-2</v>
      </c>
      <c r="BO542" s="126">
        <f t="shared" ref="BO542" si="9893">G542/G560</f>
        <v>6.6337611056268508E-2</v>
      </c>
      <c r="BP542" s="127">
        <f t="shared" ref="BP542" si="9894">H542/H560</f>
        <v>4.9237081677138098E-2</v>
      </c>
      <c r="BQ542" s="128">
        <f t="shared" ref="BQ542" si="9895">I542/I560</f>
        <v>4.965106967166228E-2</v>
      </c>
      <c r="BR542" s="125">
        <f t="shared" ref="BR542" si="9896">J542/J560</f>
        <v>4.3292682926829265E-2</v>
      </c>
      <c r="BS542" s="126">
        <f t="shared" ref="BS542" si="9897">K542/K560</f>
        <v>0.111441647597254</v>
      </c>
      <c r="BT542" s="127">
        <f t="shared" ref="BT542" si="9898">L542/L560</f>
        <v>3.1035061231337025E-2</v>
      </c>
      <c r="BU542" s="125">
        <f t="shared" ref="BU542" si="9899">M542/M560</f>
        <v>7.8361725262776363E-2</v>
      </c>
      <c r="BV542" s="129">
        <f t="shared" ref="BV542" si="9900">N542/N560</f>
        <v>5.510705510705511E-2</v>
      </c>
      <c r="BW542" s="130">
        <f t="shared" ref="BW542" si="9901">O542/O560</f>
        <v>7.6628205619657302E-2</v>
      </c>
      <c r="BX542" s="125">
        <f t="shared" ref="BX542" si="9902">P542/P560</f>
        <v>5.7747188181970791E-2</v>
      </c>
      <c r="BY542" s="126">
        <f t="shared" ref="BY542" si="9903">Q542/Q560</f>
        <v>5.7308970099667775E-2</v>
      </c>
      <c r="BZ542" s="127">
        <f t="shared" ref="BZ542" si="9904">R542/R560</f>
        <v>6.9301138176789706E-2</v>
      </c>
      <c r="CA542" s="128">
        <f t="shared" ref="CA542" si="9905">S542/S560</f>
        <v>5.7038199895342749E-2</v>
      </c>
      <c r="CB542" s="125">
        <f t="shared" ref="CB542" si="9906">T542/T560</f>
        <v>4.2710830246241012E-2</v>
      </c>
      <c r="CC542" s="126">
        <f t="shared" ref="CC542" si="9907">U542/U560</f>
        <v>8.5020242914979755E-2</v>
      </c>
      <c r="CD542" s="127">
        <f t="shared" ref="CD542" si="9908">V542/V560</f>
        <v>4.0522650089218903E-2</v>
      </c>
      <c r="CE542" s="128">
        <f t="shared" ref="CE542" si="9909">W542/W560</f>
        <v>8.1724656109120331E-2</v>
      </c>
      <c r="CF542" s="125">
        <f t="shared" ref="CF542" si="9910">X542/X560</f>
        <v>4.9248849042888294E-2</v>
      </c>
      <c r="CG542" s="126">
        <f t="shared" ref="CG542" si="9911">Y542/Y560</f>
        <v>8.8739573679332717E-2</v>
      </c>
      <c r="CH542" s="127">
        <f t="shared" ref="CH542" si="9912">Z542/Z560</f>
        <v>5.7495361334008045E-2</v>
      </c>
      <c r="CI542" s="125">
        <f t="shared" ref="CI542" si="9913">AA542/AA560</f>
        <v>5.8377810348165152E-2</v>
      </c>
      <c r="CJ542" s="131">
        <f t="shared" ref="CJ542" si="9914">AB542/AB560</f>
        <v>5.8432156179942532E-2</v>
      </c>
      <c r="CK542" s="132">
        <f t="shared" ref="CK542" si="9915">AC542/AC560</f>
        <v>6.1789044104687052E-2</v>
      </c>
    </row>
    <row r="543" spans="1:89" ht="15" thickTop="1" thickBot="1">
      <c r="A543" s="133" t="s">
        <v>26</v>
      </c>
      <c r="B543" s="185">
        <v>2463</v>
      </c>
      <c r="C543" s="186">
        <v>1295</v>
      </c>
      <c r="D543" s="187">
        <v>953</v>
      </c>
      <c r="E543" s="188">
        <v>700</v>
      </c>
      <c r="F543" s="185">
        <v>331</v>
      </c>
      <c r="G543" s="189">
        <v>309</v>
      </c>
      <c r="H543" s="187">
        <v>1342</v>
      </c>
      <c r="I543" s="188">
        <v>1794</v>
      </c>
      <c r="J543" s="185">
        <v>134</v>
      </c>
      <c r="K543" s="189">
        <v>435</v>
      </c>
      <c r="L543" s="187">
        <v>205</v>
      </c>
      <c r="M543" s="185">
        <v>979</v>
      </c>
      <c r="N543" s="190">
        <v>1065</v>
      </c>
      <c r="O543" s="191">
        <v>1636</v>
      </c>
      <c r="P543" s="185">
        <v>713</v>
      </c>
      <c r="Q543" s="189">
        <v>598</v>
      </c>
      <c r="R543" s="187">
        <v>1285</v>
      </c>
      <c r="S543" s="188">
        <v>830</v>
      </c>
      <c r="T543" s="185">
        <v>207</v>
      </c>
      <c r="U543" s="189">
        <v>333</v>
      </c>
      <c r="V543" s="187">
        <v>761</v>
      </c>
      <c r="W543" s="188">
        <v>1217</v>
      </c>
      <c r="X543" s="185">
        <v>816</v>
      </c>
      <c r="Y543" s="189">
        <v>478</v>
      </c>
      <c r="Z543" s="187">
        <v>2307</v>
      </c>
      <c r="AA543" s="185">
        <v>1997</v>
      </c>
      <c r="AB543" s="168">
        <f t="shared" si="9834"/>
        <v>12582</v>
      </c>
      <c r="AC543" s="169">
        <f t="shared" si="9751"/>
        <v>12601</v>
      </c>
      <c r="AE543" s="310"/>
      <c r="AF543" s="235" t="s">
        <v>17</v>
      </c>
      <c r="AG543" s="236" t="s">
        <v>18</v>
      </c>
      <c r="AH543" s="237" t="s">
        <v>17</v>
      </c>
      <c r="AI543" s="238" t="s">
        <v>18</v>
      </c>
      <c r="AJ543" s="235" t="s">
        <v>17</v>
      </c>
      <c r="AK543" s="236" t="s">
        <v>18</v>
      </c>
      <c r="AL543" s="237" t="s">
        <v>17</v>
      </c>
      <c r="AM543" s="238" t="s">
        <v>18</v>
      </c>
      <c r="AN543" s="235" t="s">
        <v>17</v>
      </c>
      <c r="AO543" s="236" t="s">
        <v>18</v>
      </c>
      <c r="AP543" s="237" t="s">
        <v>17</v>
      </c>
      <c r="AQ543" s="235" t="s">
        <v>18</v>
      </c>
      <c r="AR543" s="239" t="s">
        <v>17</v>
      </c>
      <c r="AS543" s="240" t="s">
        <v>18</v>
      </c>
      <c r="AT543" s="235" t="s">
        <v>17</v>
      </c>
      <c r="AU543" s="236" t="s">
        <v>18</v>
      </c>
      <c r="AV543" s="237" t="s">
        <v>17</v>
      </c>
      <c r="AW543" s="238" t="s">
        <v>18</v>
      </c>
      <c r="AX543" s="235" t="s">
        <v>17</v>
      </c>
      <c r="AY543" s="236" t="s">
        <v>18</v>
      </c>
      <c r="AZ543" s="237" t="s">
        <v>17</v>
      </c>
      <c r="BA543" s="238" t="s">
        <v>18</v>
      </c>
      <c r="BB543" s="235" t="s">
        <v>17</v>
      </c>
      <c r="BC543" s="236" t="s">
        <v>18</v>
      </c>
      <c r="BD543" s="241" t="s">
        <v>17</v>
      </c>
      <c r="BE543" s="242" t="s">
        <v>18</v>
      </c>
      <c r="BF543" s="243" t="s">
        <v>17</v>
      </c>
      <c r="BG543" s="244" t="s">
        <v>18</v>
      </c>
      <c r="BI543" s="133" t="s">
        <v>26</v>
      </c>
      <c r="BJ543" s="125">
        <f>B543/B560</f>
        <v>6.5651988484913104E-2</v>
      </c>
      <c r="BK543" s="126">
        <f t="shared" ref="BK543" si="9916">C543/C560</f>
        <v>4.5982317224727481E-2</v>
      </c>
      <c r="BL543" s="127">
        <f t="shared" ref="BL543" si="9917">D543/D560</f>
        <v>6.277997364953887E-2</v>
      </c>
      <c r="BM543" s="128">
        <f t="shared" ref="BM543" si="9918">E543/E560</f>
        <v>5.3660406285933306E-2</v>
      </c>
      <c r="BN543" s="125">
        <f t="shared" ref="BN543" si="9919">F543/F560</f>
        <v>5.7756063514220905E-2</v>
      </c>
      <c r="BO543" s="126">
        <f t="shared" ref="BO543" si="9920">G543/G560</f>
        <v>6.1006910167818361E-2</v>
      </c>
      <c r="BP543" s="127">
        <f t="shared" ref="BP543" si="9921">H543/H560</f>
        <v>5.7357780912082747E-2</v>
      </c>
      <c r="BQ543" s="128">
        <f t="shared" ref="BQ543" si="9922">I543/I560</f>
        <v>5.1309918773595697E-2</v>
      </c>
      <c r="BR543" s="125">
        <f t="shared" ref="BR543" si="9923">J543/J560</f>
        <v>4.0853658536585367E-2</v>
      </c>
      <c r="BS543" s="126">
        <f t="shared" ref="BS543" si="9924">K543/K560</f>
        <v>9.9542334096109839E-2</v>
      </c>
      <c r="BT543" s="127">
        <f t="shared" ref="BT543" si="9925">L543/L560</f>
        <v>3.439020298607616E-2</v>
      </c>
      <c r="BU543" s="125">
        <f t="shared" ref="BU543" si="9926">M543/M560</f>
        <v>7.0967741935483872E-2</v>
      </c>
      <c r="BV543" s="129">
        <f t="shared" ref="BV543" si="9927">N543/N560</f>
        <v>5.3402196259339119E-2</v>
      </c>
      <c r="BW543" s="130">
        <f t="shared" ref="BW543" si="9928">O543/O560</f>
        <v>6.2713228811285313E-2</v>
      </c>
      <c r="BX543" s="125">
        <f t="shared" ref="BX543" si="9929">P543/P560</f>
        <v>5.9845559845559844E-2</v>
      </c>
      <c r="BY543" s="126">
        <f t="shared" ref="BY543" si="9930">Q543/Q560</f>
        <v>4.9667774086378735E-2</v>
      </c>
      <c r="BZ543" s="127">
        <f t="shared" ref="BZ543" si="9931">R543/R560</f>
        <v>6.8343793213487922E-2</v>
      </c>
      <c r="CA543" s="128">
        <f t="shared" ref="CA543" si="9932">S543/S560</f>
        <v>4.8258619687191119E-2</v>
      </c>
      <c r="CB543" s="125">
        <f t="shared" ref="CB543" si="9933">T543/T560</f>
        <v>4.5107866637611682E-2</v>
      </c>
      <c r="CC543" s="126">
        <f t="shared" ref="CC543" si="9934">U543/U560</f>
        <v>7.4898785425101214E-2</v>
      </c>
      <c r="CD543" s="127">
        <f t="shared" ref="CD543" si="9935">V543/V560</f>
        <v>4.3803603292465319E-2</v>
      </c>
      <c r="CE543" s="128">
        <f t="shared" ref="CE543" si="9936">W543/W560</f>
        <v>7.033868916888221E-2</v>
      </c>
      <c r="CF543" s="125">
        <f t="shared" ref="CF543" si="9937">X543/X560</f>
        <v>4.9430579113157257E-2</v>
      </c>
      <c r="CG543" s="126">
        <f t="shared" ref="CG543" si="9938">Y543/Y560</f>
        <v>5.5375347544022242E-2</v>
      </c>
      <c r="CH543" s="127">
        <f t="shared" ref="CH543" si="9939">Z543/Z560</f>
        <v>5.5591701004843487E-2</v>
      </c>
      <c r="CI543" s="125">
        <f t="shared" ref="CI543" si="9940">AA543/AA560</f>
        <v>5.5225242664749319E-2</v>
      </c>
      <c r="CJ543" s="131">
        <f t="shared" ref="CJ543" si="9941">AB543/AB560</f>
        <v>5.6754160032116488E-2</v>
      </c>
      <c r="CK543" s="132">
        <f t="shared" ref="CK543" si="9942">AC543/AC560</f>
        <v>5.6948781799529079E-2</v>
      </c>
    </row>
    <row r="544" spans="1:89" ht="14.1" thickTop="1">
      <c r="A544" s="142" t="s">
        <v>27</v>
      </c>
      <c r="B544" s="199">
        <v>2673</v>
      </c>
      <c r="C544" s="193">
        <v>1678</v>
      </c>
      <c r="D544" s="194">
        <v>1031</v>
      </c>
      <c r="E544" s="195">
        <v>641</v>
      </c>
      <c r="F544" s="192">
        <v>358</v>
      </c>
      <c r="G544" s="196">
        <v>250</v>
      </c>
      <c r="H544" s="194">
        <v>1485</v>
      </c>
      <c r="I544" s="195">
        <v>1851</v>
      </c>
      <c r="J544" s="192">
        <v>179</v>
      </c>
      <c r="K544" s="196">
        <v>329</v>
      </c>
      <c r="L544" s="194">
        <v>218</v>
      </c>
      <c r="M544" s="192">
        <v>1104</v>
      </c>
      <c r="N544" s="197">
        <v>1147</v>
      </c>
      <c r="O544" s="200">
        <v>1715</v>
      </c>
      <c r="P544" s="192">
        <v>786</v>
      </c>
      <c r="Q544" s="196">
        <v>550</v>
      </c>
      <c r="R544" s="194">
        <v>1324</v>
      </c>
      <c r="S544" s="195">
        <v>894</v>
      </c>
      <c r="T544" s="192">
        <v>224</v>
      </c>
      <c r="U544" s="196">
        <v>257</v>
      </c>
      <c r="V544" s="194">
        <v>784</v>
      </c>
      <c r="W544" s="201">
        <v>1384</v>
      </c>
      <c r="X544" s="192">
        <v>844</v>
      </c>
      <c r="Y544" s="196">
        <v>502</v>
      </c>
      <c r="Z544" s="194">
        <v>2567</v>
      </c>
      <c r="AA544" s="192">
        <v>1887</v>
      </c>
      <c r="AB544" s="168">
        <f t="shared" si="9834"/>
        <v>13620</v>
      </c>
      <c r="AC544" s="169">
        <f t="shared" si="9751"/>
        <v>13042</v>
      </c>
      <c r="AE544" s="246" t="str">
        <f>$AE$17</f>
        <v>17:00 - 17:59</v>
      </c>
      <c r="AF544" s="247">
        <f t="shared" ref="AF544:AU546" si="9943">SUMIF($A$9:$A$32,$AE544,B$536:B$559)</f>
        <v>2234</v>
      </c>
      <c r="AG544" s="248">
        <f t="shared" si="9943"/>
        <v>2746</v>
      </c>
      <c r="AH544" s="249">
        <f t="shared" si="9943"/>
        <v>1115</v>
      </c>
      <c r="AI544" s="250">
        <f t="shared" si="9943"/>
        <v>1357</v>
      </c>
      <c r="AJ544" s="247">
        <f t="shared" si="9943"/>
        <v>536</v>
      </c>
      <c r="AK544" s="251">
        <f t="shared" si="9943"/>
        <v>526</v>
      </c>
      <c r="AL544" s="249">
        <f t="shared" si="9943"/>
        <v>1952</v>
      </c>
      <c r="AM544" s="250">
        <f t="shared" si="9943"/>
        <v>2825</v>
      </c>
      <c r="AN544" s="247">
        <f t="shared" si="9943"/>
        <v>399</v>
      </c>
      <c r="AO544" s="251">
        <f t="shared" si="9943"/>
        <v>236</v>
      </c>
      <c r="AP544" s="249">
        <f t="shared" si="9943"/>
        <v>694</v>
      </c>
      <c r="AQ544" s="247">
        <f t="shared" si="9943"/>
        <v>875</v>
      </c>
      <c r="AR544" s="252">
        <f t="shared" si="9943"/>
        <v>1661</v>
      </c>
      <c r="AS544" s="253">
        <f t="shared" si="9943"/>
        <v>1883</v>
      </c>
      <c r="AT544" s="247">
        <f t="shared" si="9943"/>
        <v>943</v>
      </c>
      <c r="AU544" s="251">
        <f t="shared" si="9943"/>
        <v>906</v>
      </c>
      <c r="AV544" s="249">
        <f t="shared" ref="AP544:BE546" si="9944">SUMIF($A$9:$A$32,$AE544,R$536:R$559)</f>
        <v>1372</v>
      </c>
      <c r="AW544" s="250">
        <f t="shared" si="9944"/>
        <v>1522</v>
      </c>
      <c r="AX544" s="247">
        <f t="shared" si="9944"/>
        <v>455</v>
      </c>
      <c r="AY544" s="251">
        <f t="shared" si="9944"/>
        <v>262</v>
      </c>
      <c r="AZ544" s="249">
        <f t="shared" si="9944"/>
        <v>1461</v>
      </c>
      <c r="BA544" s="250">
        <f t="shared" si="9944"/>
        <v>1040</v>
      </c>
      <c r="BB544" s="247">
        <f t="shared" si="9944"/>
        <v>1764</v>
      </c>
      <c r="BC544" s="251">
        <f t="shared" si="9944"/>
        <v>518</v>
      </c>
      <c r="BD544" s="20">
        <f t="shared" si="9944"/>
        <v>3561</v>
      </c>
      <c r="BE544" s="254">
        <f t="shared" si="9944"/>
        <v>2903</v>
      </c>
      <c r="BF544" s="255">
        <f>AF544+AH544+AJ544+AL544+AN544+AP544+AR544+AT544+AV544+AX544+AZ544+BB544+BD544</f>
        <v>18147</v>
      </c>
      <c r="BG544" s="256">
        <f>AG544+AI544+AK544+AM544+AO544+AQ544+AS544+AU544+AW544+AY544+BA544+BC544+BE544</f>
        <v>17599</v>
      </c>
      <c r="BI544" s="142" t="s">
        <v>27</v>
      </c>
      <c r="BJ544" s="125">
        <f>B544/B560</f>
        <v>7.1249600170593883E-2</v>
      </c>
      <c r="BK544" s="126">
        <f t="shared" ref="BK544" si="9945">C544/C560</f>
        <v>5.958172069736889E-2</v>
      </c>
      <c r="BL544" s="127">
        <f t="shared" ref="BL544" si="9946">D544/D560</f>
        <v>6.7918313570487485E-2</v>
      </c>
      <c r="BM544" s="128">
        <f t="shared" ref="BM544" si="9947">E544/E560</f>
        <v>4.9137600613261785E-2</v>
      </c>
      <c r="BN544" s="125">
        <f t="shared" ref="BN544" si="9948">F544/F560</f>
        <v>6.2467283196649799E-2</v>
      </c>
      <c r="BO544" s="126">
        <f t="shared" ref="BO544" si="9949">G544/G560</f>
        <v>4.9358341559723594E-2</v>
      </c>
      <c r="BP544" s="127">
        <f t="shared" ref="BP544" si="9950">H544/H560</f>
        <v>6.3469675599435824E-2</v>
      </c>
      <c r="BQ544" s="128">
        <f t="shared" ref="BQ544" si="9951">I544/I560</f>
        <v>5.2940167028944059E-2</v>
      </c>
      <c r="BR544" s="125">
        <f t="shared" ref="BR544" si="9952">J544/J560</f>
        <v>5.4573170731707317E-2</v>
      </c>
      <c r="BS544" s="126">
        <f t="shared" ref="BS544" si="9953">K544/K560</f>
        <v>7.5286041189931346E-2</v>
      </c>
      <c r="BT544" s="127">
        <f t="shared" ref="BT544" si="9954">L544/L560</f>
        <v>3.6571045126656598E-2</v>
      </c>
      <c r="BU544" s="125">
        <f t="shared" ref="BU544" si="9955">M544/M560</f>
        <v>8.0028996013048206E-2</v>
      </c>
      <c r="BV544" s="129">
        <f t="shared" ref="BV544" si="9956">N544/N560</f>
        <v>5.7513914656771803E-2</v>
      </c>
      <c r="BW544" s="130">
        <f t="shared" ref="BW544" si="9957">O544/O560</f>
        <v>6.574155709740484E-2</v>
      </c>
      <c r="BX544" s="125">
        <f t="shared" ref="BX544" si="9958">P544/P560</f>
        <v>6.5972805103239884E-2</v>
      </c>
      <c r="BY544" s="126">
        <f t="shared" ref="BY544" si="9959">Q544/Q560</f>
        <v>4.5681063122923589E-2</v>
      </c>
      <c r="BZ544" s="127">
        <f t="shared" ref="BZ544" si="9960">R544/R560</f>
        <v>7.041804063397511E-2</v>
      </c>
      <c r="CA544" s="128">
        <f t="shared" ref="CA544" si="9961">S544/S560</f>
        <v>5.1979766265480551E-2</v>
      </c>
      <c r="CB544" s="125">
        <f t="shared" ref="CB544" si="9962">T544/T560</f>
        <v>4.8812377424275438E-2</v>
      </c>
      <c r="CC544" s="126">
        <f t="shared" ref="CC544" si="9963">U544/U560</f>
        <v>5.7804768331084118E-2</v>
      </c>
      <c r="CD544" s="127">
        <f t="shared" ref="CD544" si="9964">V544/V560</f>
        <v>4.5127496690266507E-2</v>
      </c>
      <c r="CE544" s="128">
        <f t="shared" ref="CE544" si="9965">W544/W560</f>
        <v>7.9990752514160213E-2</v>
      </c>
      <c r="CF544" s="125">
        <f t="shared" ref="CF544" si="9966">X544/X560</f>
        <v>5.1126726435667555E-2</v>
      </c>
      <c r="CG544" s="126">
        <f t="shared" ref="CG544" si="9967">Y544/Y560</f>
        <v>5.8155699721964785E-2</v>
      </c>
      <c r="CH544" s="127">
        <f t="shared" ref="CH544" si="9968">Z544/Z560</f>
        <v>6.1856912214752161E-2</v>
      </c>
      <c r="CI544" s="125">
        <f t="shared" ref="CI544" si="9969">AA544/AA560</f>
        <v>5.2183291391277899E-2</v>
      </c>
      <c r="CJ544" s="131">
        <f t="shared" ref="CJ544" si="9970">AB544/AB560</f>
        <v>6.1436310573631102E-2</v>
      </c>
      <c r="CK544" s="132">
        <f t="shared" ref="CK544" si="9971">AC544/AC560</f>
        <v>5.8941830984005891E-2</v>
      </c>
    </row>
    <row r="545" spans="1:89">
      <c r="A545" s="133" t="s">
        <v>28</v>
      </c>
      <c r="B545" s="202">
        <v>3057</v>
      </c>
      <c r="C545" s="186">
        <v>1785</v>
      </c>
      <c r="D545" s="187">
        <v>1378</v>
      </c>
      <c r="E545" s="188">
        <v>620</v>
      </c>
      <c r="F545" s="185">
        <v>451</v>
      </c>
      <c r="G545" s="189">
        <v>239</v>
      </c>
      <c r="H545" s="187">
        <v>1615</v>
      </c>
      <c r="I545" s="188">
        <v>2162</v>
      </c>
      <c r="J545" s="185">
        <v>237</v>
      </c>
      <c r="K545" s="186">
        <v>322</v>
      </c>
      <c r="L545" s="187">
        <v>374</v>
      </c>
      <c r="M545" s="185">
        <v>1210</v>
      </c>
      <c r="N545" s="190">
        <v>1363</v>
      </c>
      <c r="O545" s="203">
        <v>1900</v>
      </c>
      <c r="P545" s="185">
        <v>980</v>
      </c>
      <c r="Q545" s="186">
        <v>700</v>
      </c>
      <c r="R545" s="187">
        <v>1489</v>
      </c>
      <c r="S545" s="188">
        <v>954</v>
      </c>
      <c r="T545" s="194">
        <v>312</v>
      </c>
      <c r="U545" s="185">
        <v>237</v>
      </c>
      <c r="V545" s="187">
        <v>932</v>
      </c>
      <c r="W545" s="204">
        <v>1430</v>
      </c>
      <c r="X545" s="185">
        <v>1145</v>
      </c>
      <c r="Y545" s="189">
        <v>433</v>
      </c>
      <c r="Z545" s="187">
        <v>2812</v>
      </c>
      <c r="AA545" s="185">
        <v>2349</v>
      </c>
      <c r="AB545" s="168">
        <f t="shared" si="9834"/>
        <v>16145</v>
      </c>
      <c r="AC545" s="169">
        <f t="shared" si="9751"/>
        <v>14341</v>
      </c>
      <c r="AE545" s="258" t="str">
        <f>$AE$18</f>
        <v>18:00 - 18:59</v>
      </c>
      <c r="AF545" s="247">
        <f t="shared" si="9943"/>
        <v>2135</v>
      </c>
      <c r="AG545" s="259">
        <f t="shared" si="9943"/>
        <v>2990</v>
      </c>
      <c r="AH545" s="260">
        <f t="shared" si="9943"/>
        <v>846</v>
      </c>
      <c r="AI545" s="261">
        <f t="shared" si="9943"/>
        <v>1167</v>
      </c>
      <c r="AJ545" s="262">
        <f t="shared" si="9943"/>
        <v>411</v>
      </c>
      <c r="AK545" s="263">
        <f t="shared" si="9943"/>
        <v>447</v>
      </c>
      <c r="AL545" s="260">
        <f t="shared" si="9943"/>
        <v>1781</v>
      </c>
      <c r="AM545" s="261">
        <f t="shared" si="9943"/>
        <v>3440</v>
      </c>
      <c r="AN545" s="262">
        <f t="shared" si="9943"/>
        <v>276</v>
      </c>
      <c r="AO545" s="263">
        <f t="shared" si="9943"/>
        <v>167</v>
      </c>
      <c r="AP545" s="260">
        <f t="shared" si="9944"/>
        <v>546</v>
      </c>
      <c r="AQ545" s="262">
        <f t="shared" si="9944"/>
        <v>756</v>
      </c>
      <c r="AR545" s="264">
        <f t="shared" si="9944"/>
        <v>1491</v>
      </c>
      <c r="AS545" s="265">
        <f t="shared" si="9944"/>
        <v>1833</v>
      </c>
      <c r="AT545" s="262">
        <f t="shared" si="9944"/>
        <v>794</v>
      </c>
      <c r="AU545" s="263">
        <f t="shared" si="9944"/>
        <v>1023</v>
      </c>
      <c r="AV545" s="260">
        <f t="shared" si="9944"/>
        <v>1173</v>
      </c>
      <c r="AW545" s="261">
        <f t="shared" si="9944"/>
        <v>1536</v>
      </c>
      <c r="AX545" s="262">
        <f t="shared" si="9944"/>
        <v>352</v>
      </c>
      <c r="AY545" s="263">
        <f t="shared" si="9944"/>
        <v>214</v>
      </c>
      <c r="AZ545" s="260">
        <f t="shared" si="9944"/>
        <v>1518</v>
      </c>
      <c r="BA545" s="261">
        <f t="shared" si="9944"/>
        <v>956</v>
      </c>
      <c r="BB545" s="262">
        <f t="shared" si="9944"/>
        <v>1393</v>
      </c>
      <c r="BC545" s="263">
        <f t="shared" si="9944"/>
        <v>448</v>
      </c>
      <c r="BD545" s="260">
        <f t="shared" si="9944"/>
        <v>3252</v>
      </c>
      <c r="BE545" s="262">
        <f t="shared" si="9944"/>
        <v>3003</v>
      </c>
      <c r="BF545" s="266">
        <f>SUM(AF545,AH545,AJ545,AL545,AN545,AP545,AR545,AT545,AV545,AX545,AZ545,BB545,BD545)</f>
        <v>15968</v>
      </c>
      <c r="BG545" s="16">
        <f>SUM(AG545,AI545,AK545,AM545,AO545,AQ545,AS545,AU545,AW545,AY545,BA545,BC545,BE545)</f>
        <v>17980</v>
      </c>
      <c r="BI545" s="133" t="s">
        <v>28</v>
      </c>
      <c r="BJ545" s="125">
        <f>B545/B560</f>
        <v>8.1485232967267299E-2</v>
      </c>
      <c r="BK545" s="126">
        <f t="shared" ref="BK545" si="9972">C545/C560</f>
        <v>6.3381031850300043E-2</v>
      </c>
      <c r="BL545" s="127">
        <f t="shared" ref="BL545" si="9973">D545/D560</f>
        <v>9.0777338603425559E-2</v>
      </c>
      <c r="BM545" s="128">
        <f t="shared" ref="BM545" si="9974">E545/E560</f>
        <v>4.752778842468379E-2</v>
      </c>
      <c r="BN545" s="125">
        <f t="shared" ref="BN545" si="9975">F545/F560</f>
        <v>7.8694817658349334E-2</v>
      </c>
      <c r="BO545" s="126">
        <f t="shared" ref="BO545" si="9976">G545/G560</f>
        <v>4.7186574531095753E-2</v>
      </c>
      <c r="BP545" s="127">
        <f t="shared" ref="BP545" si="9977">H545/H560</f>
        <v>6.9025943497029535E-2</v>
      </c>
      <c r="BQ545" s="128">
        <f t="shared" ref="BQ545" si="9978">I545/I560</f>
        <v>6.1835030316897382E-2</v>
      </c>
      <c r="BR545" s="125">
        <f t="shared" ref="BR545" si="9979">J545/J560</f>
        <v>7.2256097560975605E-2</v>
      </c>
      <c r="BS545" s="126">
        <f t="shared" ref="BS545" si="9980">K545/K560</f>
        <v>7.3684210526315783E-2</v>
      </c>
      <c r="BT545" s="127">
        <f t="shared" ref="BT545" si="9981">L545/L560</f>
        <v>6.2741150813621874E-2</v>
      </c>
      <c r="BU545" s="125">
        <f t="shared" ref="BU545" si="9982">M545/M560</f>
        <v>8.7712939470822759E-2</v>
      </c>
      <c r="BV545" s="129">
        <f t="shared" ref="BV545" si="9983">N545/N560</f>
        <v>6.8344782630496911E-2</v>
      </c>
      <c r="BW545" s="130">
        <f t="shared" ref="BW545" si="9984">O545/O560</f>
        <v>7.2833211944646759E-2</v>
      </c>
      <c r="BX545" s="125">
        <f t="shared" ref="BX545" si="9985">P545/P560</f>
        <v>8.2256169212690952E-2</v>
      </c>
      <c r="BY545" s="126">
        <f t="shared" ref="BY545" si="9986">Q545/Q560</f>
        <v>5.8139534883720929E-2</v>
      </c>
      <c r="BZ545" s="127">
        <f t="shared" ref="BZ545" si="9987">R545/R560</f>
        <v>7.9193702797574719E-2</v>
      </c>
      <c r="CA545" s="128">
        <f t="shared" ref="CA545" si="9988">S545/S560</f>
        <v>5.5468341182626897E-2</v>
      </c>
      <c r="CB545" s="125">
        <f t="shared" ref="CB545" si="9989">T545/T560</f>
        <v>6.79886685552408E-2</v>
      </c>
      <c r="CC545" s="126">
        <f t="shared" ref="CC545" si="9990">U545/U560</f>
        <v>5.3306342780026994E-2</v>
      </c>
      <c r="CD545" s="127">
        <f t="shared" ref="CD545" si="9991">V545/V560</f>
        <v>5.3646462902204567E-2</v>
      </c>
      <c r="CE545" s="128">
        <f t="shared" ref="CE545" si="9992">W545/W560</f>
        <v>8.264940469309906E-2</v>
      </c>
      <c r="CF545" s="125">
        <f t="shared" ref="CF545" si="9993">X545/X560</f>
        <v>6.9360310152653259E-2</v>
      </c>
      <c r="CG545" s="126">
        <f t="shared" ref="CG545" si="9994">Y545/Y560</f>
        <v>5.0162187210379981E-2</v>
      </c>
      <c r="CH545" s="127">
        <f t="shared" ref="CH545" si="9995">Z545/Z560</f>
        <v>6.7760668931781495E-2</v>
      </c>
      <c r="CI545" s="125">
        <f t="shared" ref="CI545" si="9996">AA545/AA560</f>
        <v>6.4959486739857852E-2</v>
      </c>
      <c r="CJ545" s="131">
        <f t="shared" ref="CJ545" si="9997">AB545/AB560</f>
        <v>7.2825934964117045E-2</v>
      </c>
      <c r="CK545" s="132">
        <f t="shared" ref="CK545" si="9998">AC545/AC560</f>
        <v>6.4812513275696093E-2</v>
      </c>
    </row>
    <row r="546" spans="1:89" ht="14.1" thickBot="1">
      <c r="A546" s="142" t="s">
        <v>29</v>
      </c>
      <c r="B546" s="199">
        <v>2423</v>
      </c>
      <c r="C546" s="193">
        <v>1822</v>
      </c>
      <c r="D546" s="194">
        <v>998</v>
      </c>
      <c r="E546" s="195">
        <v>864</v>
      </c>
      <c r="F546" s="192">
        <v>371</v>
      </c>
      <c r="G546" s="196">
        <v>320</v>
      </c>
      <c r="H546" s="194">
        <v>1701</v>
      </c>
      <c r="I546" s="195">
        <v>2414</v>
      </c>
      <c r="J546" s="192">
        <v>222</v>
      </c>
      <c r="K546" s="193">
        <v>315</v>
      </c>
      <c r="L546" s="194">
        <v>407</v>
      </c>
      <c r="M546" s="192">
        <v>1408</v>
      </c>
      <c r="N546" s="197">
        <v>1344</v>
      </c>
      <c r="O546" s="200">
        <v>2042</v>
      </c>
      <c r="P546" s="192">
        <v>918</v>
      </c>
      <c r="Q546" s="193">
        <v>797</v>
      </c>
      <c r="R546" s="194">
        <v>1382</v>
      </c>
      <c r="S546" s="195">
        <v>997</v>
      </c>
      <c r="T546" s="192">
        <v>316</v>
      </c>
      <c r="U546" s="196">
        <v>269</v>
      </c>
      <c r="V546" s="194">
        <v>1081</v>
      </c>
      <c r="W546" s="201">
        <v>1493</v>
      </c>
      <c r="X546" s="192">
        <v>1046</v>
      </c>
      <c r="Y546" s="196">
        <v>627</v>
      </c>
      <c r="Z546" s="194">
        <v>2603</v>
      </c>
      <c r="AA546" s="192">
        <v>2356</v>
      </c>
      <c r="AB546" s="168">
        <f t="shared" si="9834"/>
        <v>14812</v>
      </c>
      <c r="AC546" s="169">
        <f t="shared" si="9751"/>
        <v>15724</v>
      </c>
      <c r="AE546" s="246" t="str">
        <f>$AE$19</f>
        <v>-</v>
      </c>
      <c r="AF546" s="247">
        <f t="shared" si="9943"/>
        <v>0</v>
      </c>
      <c r="AG546" s="267">
        <f t="shared" si="9943"/>
        <v>0</v>
      </c>
      <c r="AH546" s="268">
        <f t="shared" si="9943"/>
        <v>0</v>
      </c>
      <c r="AI546" s="269">
        <f t="shared" si="9943"/>
        <v>0</v>
      </c>
      <c r="AJ546" s="270">
        <f t="shared" si="9943"/>
        <v>0</v>
      </c>
      <c r="AK546" s="271">
        <f t="shared" si="9943"/>
        <v>0</v>
      </c>
      <c r="AL546" s="268">
        <f t="shared" si="9943"/>
        <v>0</v>
      </c>
      <c r="AM546" s="269">
        <f t="shared" si="9943"/>
        <v>0</v>
      </c>
      <c r="AN546" s="270">
        <f t="shared" si="9943"/>
        <v>0</v>
      </c>
      <c r="AO546" s="271">
        <f t="shared" si="9943"/>
        <v>0</v>
      </c>
      <c r="AP546" s="268">
        <f t="shared" si="9944"/>
        <v>0</v>
      </c>
      <c r="AQ546" s="270">
        <f t="shared" si="9944"/>
        <v>0</v>
      </c>
      <c r="AR546" s="272">
        <f t="shared" si="9944"/>
        <v>0</v>
      </c>
      <c r="AS546" s="273">
        <f t="shared" si="9944"/>
        <v>0</v>
      </c>
      <c r="AT546" s="270">
        <f t="shared" si="9944"/>
        <v>0</v>
      </c>
      <c r="AU546" s="271">
        <f t="shared" si="9944"/>
        <v>0</v>
      </c>
      <c r="AV546" s="268">
        <f t="shared" si="9944"/>
        <v>0</v>
      </c>
      <c r="AW546" s="269">
        <f t="shared" si="9944"/>
        <v>0</v>
      </c>
      <c r="AX546" s="270">
        <f t="shared" si="9944"/>
        <v>0</v>
      </c>
      <c r="AY546" s="271">
        <f t="shared" si="9944"/>
        <v>0</v>
      </c>
      <c r="AZ546" s="268">
        <f t="shared" si="9944"/>
        <v>0</v>
      </c>
      <c r="BA546" s="269">
        <f t="shared" si="9944"/>
        <v>0</v>
      </c>
      <c r="BB546" s="270">
        <f t="shared" si="9944"/>
        <v>0</v>
      </c>
      <c r="BC546" s="271">
        <f t="shared" si="9944"/>
        <v>0</v>
      </c>
      <c r="BD546" s="268">
        <f t="shared" si="9944"/>
        <v>0</v>
      </c>
      <c r="BE546" s="270">
        <f t="shared" si="9944"/>
        <v>0</v>
      </c>
      <c r="BF546" s="266">
        <f>SUM(AF546,AH546,AJ546,AL546,AN546,AP546,AR546,AT546,AV546,AX546,AZ546,BB546,BD546)</f>
        <v>0</v>
      </c>
      <c r="BG546" s="16">
        <f>SUM(AG546,AI546,AK546,AM546,AO546,AQ546,AS546,AU546,AW546,AY546,BA546,BC546,BE546)</f>
        <v>0</v>
      </c>
      <c r="BI546" s="142" t="s">
        <v>29</v>
      </c>
      <c r="BJ546" s="125">
        <f>B546/B560</f>
        <v>6.4585776735259628E-2</v>
      </c>
      <c r="BK546" s="126">
        <f t="shared" ref="BK546" si="9999">C546/C560</f>
        <v>6.4694812342435112E-2</v>
      </c>
      <c r="BL546" s="127">
        <f t="shared" ref="BL546" si="10000">D546/D560</f>
        <v>6.5744400527009222E-2</v>
      </c>
      <c r="BM546" s="128">
        <f t="shared" ref="BM546" si="10001">E546/E560</f>
        <v>6.6232272901494832E-2</v>
      </c>
      <c r="BN546" s="125">
        <f t="shared" ref="BN546" si="10002">F546/F560</f>
        <v>6.4735648228930381E-2</v>
      </c>
      <c r="BO546" s="126">
        <f t="shared" ref="BO546" si="10003">G546/G560</f>
        <v>6.3178677196446195E-2</v>
      </c>
      <c r="BP546" s="127">
        <f t="shared" ref="BP546" si="10004">H546/H560</f>
        <v>7.2701628413899225E-2</v>
      </c>
      <c r="BQ546" s="128">
        <f t="shared" ref="BQ546" si="10005">I546/I560</f>
        <v>6.9042443656332234E-2</v>
      </c>
      <c r="BR546" s="125">
        <f t="shared" ref="BR546" si="10006">J546/J560</f>
        <v>6.7682926829268297E-2</v>
      </c>
      <c r="BS546" s="126">
        <f t="shared" ref="BS546" si="10007">K546/K560</f>
        <v>7.2082379862700233E-2</v>
      </c>
      <c r="BT546" s="127">
        <f t="shared" ref="BT546" si="10008">L546/L560</f>
        <v>6.827713470894145E-2</v>
      </c>
      <c r="BU546" s="125">
        <f t="shared" ref="BU546" si="10009">M546/M560</f>
        <v>0.10206596592968467</v>
      </c>
      <c r="BV546" s="129">
        <f t="shared" ref="BV546" si="10010">N546/N560</f>
        <v>6.7392067392067392E-2</v>
      </c>
      <c r="BW546" s="130">
        <f t="shared" ref="BW546" si="10011">O546/O560</f>
        <v>7.827653620577299E-2</v>
      </c>
      <c r="BX546" s="125">
        <f t="shared" ref="BX546" si="10012">P546/P560</f>
        <v>7.7052207486990099E-2</v>
      </c>
      <c r="BY546" s="126">
        <f t="shared" ref="BY546" si="10013">Q546/Q560</f>
        <v>6.6196013289036543E-2</v>
      </c>
      <c r="BZ546" s="127">
        <f t="shared" ref="BZ546" si="10014">R546/R560</f>
        <v>7.3502818849058613E-2</v>
      </c>
      <c r="CA546" s="128">
        <f t="shared" ref="CA546" si="10015">S546/S560</f>
        <v>5.7968486539915112E-2</v>
      </c>
      <c r="CB546" s="125">
        <f t="shared" ref="CB546" si="10016">T546/T560</f>
        <v>6.8860318152102848E-2</v>
      </c>
      <c r="CC546" s="126">
        <f t="shared" ref="CC546" si="10017">U546/U560</f>
        <v>6.0503823661718401E-2</v>
      </c>
      <c r="CD546" s="127">
        <f t="shared" ref="CD546" si="10018">V546/V560</f>
        <v>6.2222989696655732E-2</v>
      </c>
      <c r="CE546" s="128">
        <f t="shared" ref="CE546" si="10019">W546/W560</f>
        <v>8.6290602242515321E-2</v>
      </c>
      <c r="CF546" s="125">
        <f t="shared" ref="CF546" si="10020">X546/X560</f>
        <v>6.336321783377756E-2</v>
      </c>
      <c r="CG546" s="126">
        <f t="shared" ref="CG546" si="10021">Y546/Y560</f>
        <v>7.2636700648748845E-2</v>
      </c>
      <c r="CH546" s="127">
        <f t="shared" ref="CH546" si="10022">Z546/Z560</f>
        <v>6.272440299766259E-2</v>
      </c>
      <c r="CI546" s="125">
        <f t="shared" ref="CI546" si="10023">AA546/AA560</f>
        <v>6.5153065457260587E-2</v>
      </c>
      <c r="CJ546" s="131">
        <f t="shared" ref="CJ546" si="10024">AB546/AB560</f>
        <v>6.6813115434407044E-2</v>
      </c>
      <c r="CK546" s="132">
        <f t="shared" ref="CK546" si="10025">AC546/AC560</f>
        <v>7.106282398347713E-2</v>
      </c>
    </row>
    <row r="547" spans="1:89" ht="15" thickTop="1" thickBot="1">
      <c r="A547" s="133" t="s">
        <v>30</v>
      </c>
      <c r="B547" s="202">
        <v>2066</v>
      </c>
      <c r="C547" s="186">
        <v>2331</v>
      </c>
      <c r="D547" s="187">
        <v>863</v>
      </c>
      <c r="E547" s="188">
        <v>833</v>
      </c>
      <c r="F547" s="185">
        <v>369</v>
      </c>
      <c r="G547" s="189">
        <v>315</v>
      </c>
      <c r="H547" s="187">
        <v>1763</v>
      </c>
      <c r="I547" s="188">
        <v>2406</v>
      </c>
      <c r="J547" s="185">
        <v>268</v>
      </c>
      <c r="K547" s="186">
        <v>251</v>
      </c>
      <c r="L547" s="187">
        <v>481</v>
      </c>
      <c r="M547" s="185">
        <v>905</v>
      </c>
      <c r="N547" s="190">
        <v>1390</v>
      </c>
      <c r="O547" s="203">
        <v>1518</v>
      </c>
      <c r="P547" s="185">
        <v>855</v>
      </c>
      <c r="Q547" s="186">
        <v>713</v>
      </c>
      <c r="R547" s="187">
        <v>1377</v>
      </c>
      <c r="S547" s="188">
        <v>1131</v>
      </c>
      <c r="T547" s="185">
        <v>324</v>
      </c>
      <c r="U547" s="189">
        <v>226</v>
      </c>
      <c r="V547" s="187">
        <v>1200</v>
      </c>
      <c r="W547" s="204">
        <v>1167</v>
      </c>
      <c r="X547" s="185">
        <v>1036</v>
      </c>
      <c r="Y547" s="189">
        <v>504</v>
      </c>
      <c r="Z547" s="187">
        <v>2848</v>
      </c>
      <c r="AA547" s="185">
        <v>2673</v>
      </c>
      <c r="AB547" s="168">
        <f t="shared" si="9834"/>
        <v>14840</v>
      </c>
      <c r="AC547" s="169">
        <f t="shared" si="9751"/>
        <v>14973</v>
      </c>
      <c r="AE547" s="295" t="s">
        <v>42</v>
      </c>
      <c r="AF547" s="12">
        <f t="shared" ref="AF547:BG547" si="10026">SUM(AF544:AF546)</f>
        <v>4369</v>
      </c>
      <c r="AG547" s="1">
        <f t="shared" si="10026"/>
        <v>5736</v>
      </c>
      <c r="AH547" s="12">
        <f t="shared" si="10026"/>
        <v>1961</v>
      </c>
      <c r="AI547" s="1">
        <f t="shared" si="10026"/>
        <v>2524</v>
      </c>
      <c r="AJ547" s="12">
        <f t="shared" si="10026"/>
        <v>947</v>
      </c>
      <c r="AK547" s="1">
        <f t="shared" si="10026"/>
        <v>973</v>
      </c>
      <c r="AL547" s="12">
        <f t="shared" si="10026"/>
        <v>3733</v>
      </c>
      <c r="AM547" s="1">
        <f t="shared" si="10026"/>
        <v>6265</v>
      </c>
      <c r="AN547" s="12">
        <f t="shared" si="10026"/>
        <v>675</v>
      </c>
      <c r="AO547" s="1">
        <f t="shared" si="10026"/>
        <v>403</v>
      </c>
      <c r="AP547" s="12">
        <f t="shared" si="10026"/>
        <v>1240</v>
      </c>
      <c r="AQ547" s="1">
        <f t="shared" si="10026"/>
        <v>1631</v>
      </c>
      <c r="AR547" s="12">
        <f t="shared" si="10026"/>
        <v>3152</v>
      </c>
      <c r="AS547" s="1">
        <f t="shared" si="10026"/>
        <v>3716</v>
      </c>
      <c r="AT547" s="12">
        <f t="shared" si="10026"/>
        <v>1737</v>
      </c>
      <c r="AU547" s="1">
        <f t="shared" si="10026"/>
        <v>1929</v>
      </c>
      <c r="AV547" s="12">
        <f t="shared" si="10026"/>
        <v>2545</v>
      </c>
      <c r="AW547" s="1">
        <f t="shared" si="10026"/>
        <v>3058</v>
      </c>
      <c r="AX547" s="12">
        <f t="shared" si="10026"/>
        <v>807</v>
      </c>
      <c r="AY547" s="1">
        <f t="shared" si="10026"/>
        <v>476</v>
      </c>
      <c r="AZ547" s="12">
        <f t="shared" si="10026"/>
        <v>2979</v>
      </c>
      <c r="BA547" s="1">
        <f t="shared" si="10026"/>
        <v>1996</v>
      </c>
      <c r="BB547" s="12">
        <f t="shared" si="10026"/>
        <v>3157</v>
      </c>
      <c r="BC547" s="1">
        <f t="shared" si="10026"/>
        <v>966</v>
      </c>
      <c r="BD547" s="12">
        <f t="shared" si="10026"/>
        <v>6813</v>
      </c>
      <c r="BE547" s="1">
        <f t="shared" si="10026"/>
        <v>5906</v>
      </c>
      <c r="BF547" s="51">
        <f t="shared" si="10026"/>
        <v>34115</v>
      </c>
      <c r="BG547" s="47">
        <f t="shared" si="10026"/>
        <v>35579</v>
      </c>
      <c r="BI547" s="133" t="s">
        <v>30</v>
      </c>
      <c r="BJ547" s="125">
        <f>B547/B560</f>
        <v>5.5069836869602304E-2</v>
      </c>
      <c r="BK547" s="126">
        <f t="shared" ref="BK547" si="10027">C547/C560</f>
        <v>8.2768171004509464E-2</v>
      </c>
      <c r="BL547" s="127">
        <f t="shared" ref="BL547" si="10028">D547/D560</f>
        <v>5.6851119894598158E-2</v>
      </c>
      <c r="BM547" s="128">
        <f t="shared" ref="BM547" si="10029">E547/E560</f>
        <v>6.3855883480260639E-2</v>
      </c>
      <c r="BN547" s="125">
        <f t="shared" ref="BN547" si="10030">F547/F560</f>
        <v>6.4386668993194909E-2</v>
      </c>
      <c r="BO547" s="126">
        <f t="shared" ref="BO547" si="10031">G547/G560</f>
        <v>6.219151036525173E-2</v>
      </c>
      <c r="BP547" s="127">
        <f t="shared" ref="BP547" si="10032">H547/H560</f>
        <v>7.5351540795828523E-2</v>
      </c>
      <c r="BQ547" s="128">
        <f t="shared" ref="BQ547" si="10033">I547/I560</f>
        <v>6.881363688365176E-2</v>
      </c>
      <c r="BR547" s="125">
        <f t="shared" ref="BR547" si="10034">J547/J560</f>
        <v>8.1707317073170735E-2</v>
      </c>
      <c r="BS547" s="126">
        <f t="shared" ref="BS547" si="10035">K547/K560</f>
        <v>5.7437070938215103E-2</v>
      </c>
      <c r="BT547" s="127">
        <f t="shared" ref="BT547" si="10036">L547/L560</f>
        <v>8.0691159201476265E-2</v>
      </c>
      <c r="BU547" s="125">
        <f t="shared" ref="BU547" si="10037">M547/M560</f>
        <v>6.5603479521565783E-2</v>
      </c>
      <c r="BV547" s="129">
        <f t="shared" ref="BV547" si="10038">N547/N560</f>
        <v>6.9698641127212552E-2</v>
      </c>
      <c r="BW547" s="130">
        <f t="shared" ref="BW547" si="10039">O547/O560</f>
        <v>5.8189903016828304E-2</v>
      </c>
      <c r="BX547" s="125">
        <f t="shared" ref="BX547" si="10040">P547/P560</f>
        <v>7.1764310894745678E-2</v>
      </c>
      <c r="BY547" s="126">
        <f t="shared" ref="BY547" si="10041">Q547/Q560</f>
        <v>5.9219269102990031E-2</v>
      </c>
      <c r="BZ547" s="127">
        <f t="shared" ref="BZ547" si="10042">R547/R560</f>
        <v>7.3236889692585891E-2</v>
      </c>
      <c r="CA547" s="128">
        <f t="shared" ref="CA547" si="10043">S547/S560</f>
        <v>6.5759637188208611E-2</v>
      </c>
      <c r="CB547" s="125">
        <f t="shared" ref="CB547" si="10044">T547/T560</f>
        <v>7.0603617345826972E-2</v>
      </c>
      <c r="CC547" s="126">
        <f t="shared" ref="CC547" si="10045">U547/U560</f>
        <v>5.083220872694557E-2</v>
      </c>
      <c r="CD547" s="127">
        <f t="shared" ref="CD547" si="10046">V547/V560</f>
        <v>6.9072699015714042E-2</v>
      </c>
      <c r="CE547" s="128">
        <f t="shared" ref="CE547" si="10047">W547/W560</f>
        <v>6.744884984394868E-2</v>
      </c>
      <c r="CF547" s="125">
        <f t="shared" ref="CF547" si="10048">X547/X560</f>
        <v>6.2757450932881029E-2</v>
      </c>
      <c r="CG547" s="126">
        <f t="shared" ref="CG547" si="10049">Y547/Y560</f>
        <v>5.8387395736793329E-2</v>
      </c>
      <c r="CH547" s="127">
        <f t="shared" ref="CH547" si="10050">Z547/Z560</f>
        <v>6.8628159714691925E-2</v>
      </c>
      <c r="CI547" s="125">
        <f t="shared" ref="CI547" si="10051">AA547/AA560</f>
        <v>7.3919415945355491E-2</v>
      </c>
      <c r="CJ547" s="131">
        <f t="shared" ref="CJ547" si="10052">AB547/AB560</f>
        <v>6.693941621972728E-2</v>
      </c>
      <c r="CK547" s="132">
        <f t="shared" ref="CK547" si="10053">AC547/AC560</f>
        <v>6.7668765168188941E-2</v>
      </c>
    </row>
    <row r="548" spans="1:89" ht="14.1" thickTop="1">
      <c r="A548" s="142" t="s">
        <v>31</v>
      </c>
      <c r="B548" s="199">
        <v>2020</v>
      </c>
      <c r="C548" s="193">
        <v>2341</v>
      </c>
      <c r="D548" s="194">
        <v>961</v>
      </c>
      <c r="E548" s="195">
        <v>836</v>
      </c>
      <c r="F548" s="192">
        <v>391</v>
      </c>
      <c r="G548" s="196">
        <v>268</v>
      </c>
      <c r="H548" s="194">
        <v>1859</v>
      </c>
      <c r="I548" s="195">
        <v>2829</v>
      </c>
      <c r="J548" s="192">
        <v>248</v>
      </c>
      <c r="K548" s="193">
        <v>267</v>
      </c>
      <c r="L548" s="194">
        <v>579</v>
      </c>
      <c r="M548" s="192">
        <v>874</v>
      </c>
      <c r="N548" s="197">
        <v>1558</v>
      </c>
      <c r="O548" s="200">
        <v>1867</v>
      </c>
      <c r="P548" s="192">
        <v>902</v>
      </c>
      <c r="Q548" s="193">
        <v>717</v>
      </c>
      <c r="R548" s="194">
        <v>1224</v>
      </c>
      <c r="S548" s="195">
        <v>1168</v>
      </c>
      <c r="T548" s="192">
        <v>483</v>
      </c>
      <c r="U548" s="196">
        <v>200</v>
      </c>
      <c r="V548" s="194">
        <v>1447</v>
      </c>
      <c r="W548" s="201">
        <v>1060</v>
      </c>
      <c r="X548" s="192">
        <v>1157</v>
      </c>
      <c r="Y548" s="196">
        <v>388</v>
      </c>
      <c r="Z548" s="194">
        <v>2918</v>
      </c>
      <c r="AA548" s="192">
        <v>2350</v>
      </c>
      <c r="AB548" s="168">
        <f t="shared" si="9834"/>
        <v>15747</v>
      </c>
      <c r="AC548" s="169">
        <f t="shared" si="9751"/>
        <v>15165</v>
      </c>
      <c r="BI548" s="142" t="s">
        <v>31</v>
      </c>
      <c r="BJ548" s="125">
        <f>B548/B560</f>
        <v>5.3843693357500798E-2</v>
      </c>
      <c r="BK548" s="126">
        <f t="shared" ref="BK548" si="10054">C548/C560</f>
        <v>8.3123246813194621E-2</v>
      </c>
      <c r="BL548" s="127">
        <f t="shared" ref="BL548" si="10055">D548/D560</f>
        <v>6.3306982872200268E-2</v>
      </c>
      <c r="BM548" s="128">
        <f t="shared" ref="BM548" si="10056">E548/E560</f>
        <v>6.4085856650057491E-2</v>
      </c>
      <c r="BN548" s="125">
        <f t="shared" ref="BN548" si="10057">F548/F560</f>
        <v>6.8225440586285116E-2</v>
      </c>
      <c r="BO548" s="126">
        <f t="shared" ref="BO548" si="10058">G548/G560</f>
        <v>5.2912142152023695E-2</v>
      </c>
      <c r="BP548" s="127">
        <f t="shared" ref="BP548" si="10059">H548/H560</f>
        <v>7.9454630935590034E-2</v>
      </c>
      <c r="BQ548" s="128">
        <f t="shared" ref="BQ548" si="10060">I548/I560</f>
        <v>8.0911794989131675E-2</v>
      </c>
      <c r="BR548" s="125">
        <f t="shared" ref="BR548" si="10061">J548/J560</f>
        <v>7.5609756097560973E-2</v>
      </c>
      <c r="BS548" s="126">
        <f t="shared" ref="BS548" si="10062">K548/K560</f>
        <v>6.1098398169336383E-2</v>
      </c>
      <c r="BT548" s="127">
        <f t="shared" ref="BT548" si="10063">L548/L560</f>
        <v>9.7131353799698034E-2</v>
      </c>
      <c r="BU548" s="125">
        <f t="shared" ref="BU548" si="10064">M548/M560</f>
        <v>6.3356288510329831E-2</v>
      </c>
      <c r="BV548" s="129">
        <f t="shared" ref="BV548" si="10065">N548/N560</f>
        <v>7.8122649551220974E-2</v>
      </c>
      <c r="BW548" s="130">
        <f t="shared" ref="BW548" si="10066">O548/O560</f>
        <v>7.1568214052976573E-2</v>
      </c>
      <c r="BX548" s="125">
        <f t="shared" ref="BX548" si="10067">P548/P560</f>
        <v>7.5709249622293098E-2</v>
      </c>
      <c r="BY548" s="126">
        <f t="shared" ref="BY548" si="10068">Q548/Q560</f>
        <v>5.9551495016611299E-2</v>
      </c>
      <c r="BZ548" s="127">
        <f t="shared" ref="BZ548" si="10069">R548/R560</f>
        <v>6.50994575045208E-2</v>
      </c>
      <c r="CA548" s="128">
        <f t="shared" ref="CA548" si="10070">S548/S560</f>
        <v>6.7910925053782198E-2</v>
      </c>
      <c r="CB548" s="125">
        <f t="shared" ref="CB548" si="10071">T548/T560</f>
        <v>0.10525168882109392</v>
      </c>
      <c r="CC548" s="126">
        <f t="shared" ref="CC548" si="10072">U548/U560</f>
        <v>4.4984255510571301E-2</v>
      </c>
      <c r="CD548" s="127">
        <f t="shared" ref="CD548" si="10073">V548/V560</f>
        <v>8.3290162896448514E-2</v>
      </c>
      <c r="CE548" s="128">
        <f t="shared" ref="CE548" si="10074">W548/W560</f>
        <v>6.1264593688590913E-2</v>
      </c>
      <c r="CF548" s="125">
        <f t="shared" ref="CF548" si="10075">X548/X560</f>
        <v>7.0087230433729095E-2</v>
      </c>
      <c r="CG548" s="126">
        <f t="shared" ref="CG548" si="10076">Y548/Y560</f>
        <v>4.494902687673772E-2</v>
      </c>
      <c r="CH548" s="127">
        <f t="shared" ref="CH548" si="10077">Z548/Z560</f>
        <v>7.0314947348128876E-2</v>
      </c>
      <c r="CI548" s="125">
        <f t="shared" ref="CI548" si="10078">AA548/AA560</f>
        <v>6.4987140842343957E-2</v>
      </c>
      <c r="CJ548" s="131">
        <f t="shared" ref="CJ548" si="10079">AB548/AB560</f>
        <v>7.1030659515636488E-2</v>
      </c>
      <c r="CK548" s="132">
        <f t="shared" ref="CK548" si="10080">AC548/AC560</f>
        <v>6.8536487262110826E-2</v>
      </c>
    </row>
    <row r="549" spans="1:89">
      <c r="A549" s="133" t="s">
        <v>32</v>
      </c>
      <c r="B549" s="202">
        <v>2027</v>
      </c>
      <c r="C549" s="186">
        <v>2304</v>
      </c>
      <c r="D549" s="187">
        <v>1147</v>
      </c>
      <c r="E549" s="188">
        <v>914</v>
      </c>
      <c r="F549" s="185">
        <v>435</v>
      </c>
      <c r="G549" s="189">
        <v>356</v>
      </c>
      <c r="H549" s="187">
        <v>1916</v>
      </c>
      <c r="I549" s="188">
        <v>2791</v>
      </c>
      <c r="J549" s="185">
        <v>298</v>
      </c>
      <c r="K549" s="186">
        <v>195</v>
      </c>
      <c r="L549" s="187">
        <v>664</v>
      </c>
      <c r="M549" s="185">
        <v>886</v>
      </c>
      <c r="N549" s="190">
        <v>1696</v>
      </c>
      <c r="O549" s="203">
        <v>1620</v>
      </c>
      <c r="P549" s="185">
        <v>882</v>
      </c>
      <c r="Q549" s="186">
        <v>963</v>
      </c>
      <c r="R549" s="187">
        <v>1395</v>
      </c>
      <c r="S549" s="188">
        <v>1348</v>
      </c>
      <c r="T549" s="185">
        <v>531</v>
      </c>
      <c r="U549" s="189">
        <v>178</v>
      </c>
      <c r="V549" s="187">
        <v>1788</v>
      </c>
      <c r="W549" s="204">
        <v>1003</v>
      </c>
      <c r="X549" s="185">
        <v>1707</v>
      </c>
      <c r="Y549" s="189">
        <v>477</v>
      </c>
      <c r="Z549" s="187">
        <v>3724</v>
      </c>
      <c r="AA549" s="185">
        <v>3044</v>
      </c>
      <c r="AB549" s="168">
        <f t="shared" si="9834"/>
        <v>18210</v>
      </c>
      <c r="AC549" s="169">
        <f t="shared" si="9751"/>
        <v>16079</v>
      </c>
      <c r="BI549" s="133" t="s">
        <v>32</v>
      </c>
      <c r="BJ549" s="125">
        <f>B549/B560</f>
        <v>5.4030280413690158E-2</v>
      </c>
      <c r="BK549" s="126">
        <f t="shared" ref="BK549" si="10081">C549/C560</f>
        <v>8.1809466321059551E-2</v>
      </c>
      <c r="BL549" s="127">
        <f t="shared" ref="BL549" si="10082">D549/D560</f>
        <v>7.5559947299077737E-2</v>
      </c>
      <c r="BM549" s="128">
        <f t="shared" ref="BM549" si="10083">E549/E560</f>
        <v>7.006515906477577E-2</v>
      </c>
      <c r="BN549" s="125">
        <f t="shared" ref="BN549" si="10084">F549/F560</f>
        <v>7.5902983772465543E-2</v>
      </c>
      <c r="BO549" s="126">
        <f t="shared" ref="BO549" si="10085">G549/G560</f>
        <v>7.0286278381046396E-2</v>
      </c>
      <c r="BP549" s="127">
        <f t="shared" ref="BP549" si="10086">H549/H560</f>
        <v>8.1890840706073428E-2</v>
      </c>
      <c r="BQ549" s="128">
        <f t="shared" ref="BQ549" si="10087">I549/I560</f>
        <v>7.9824962818899434E-2</v>
      </c>
      <c r="BR549" s="125">
        <f t="shared" ref="BR549" si="10088">J549/J560</f>
        <v>9.0853658536585363E-2</v>
      </c>
      <c r="BS549" s="126">
        <f t="shared" ref="BS549" si="10089">K549/K560</f>
        <v>4.462242562929062E-2</v>
      </c>
      <c r="BT549" s="127">
        <f t="shared" ref="BT549" si="10090">L549/L560</f>
        <v>0.11139070625733938</v>
      </c>
      <c r="BU549" s="125">
        <f t="shared" ref="BU549" si="10091">M549/M560</f>
        <v>6.4226168901776001E-2</v>
      </c>
      <c r="BV549" s="129">
        <f t="shared" ref="BV549" si="10092">N549/N560</f>
        <v>8.5042370756656466E-2</v>
      </c>
      <c r="BW549" s="130">
        <f t="shared" ref="BW549" si="10093">O549/O560</f>
        <v>6.2099896500172502E-2</v>
      </c>
      <c r="BX549" s="125">
        <f t="shared" ref="BX549" si="10094">P549/P560</f>
        <v>7.4030552291421858E-2</v>
      </c>
      <c r="BY549" s="126">
        <f t="shared" ref="BY549" si="10095">Q549/Q560</f>
        <v>7.9983388704318939E-2</v>
      </c>
      <c r="BZ549" s="127">
        <f t="shared" ref="BZ549" si="10096">R549/R560</f>
        <v>7.4194234655887675E-2</v>
      </c>
      <c r="CA549" s="128">
        <f t="shared" ref="CA549" si="10097">S549/S560</f>
        <v>7.837664980522123E-2</v>
      </c>
      <c r="CB549" s="125">
        <f t="shared" ref="CB549" si="10098">T549/T560</f>
        <v>0.11571148398343865</v>
      </c>
      <c r="CC549" s="126">
        <f t="shared" ref="CC549" si="10099">U549/U560</f>
        <v>4.003598740440846E-2</v>
      </c>
      <c r="CD549" s="127">
        <f t="shared" ref="CD549" si="10100">V549/V560</f>
        <v>0.10291832153341392</v>
      </c>
      <c r="CE549" s="128">
        <f t="shared" ref="CE549" si="10101">W549/W560</f>
        <v>5.7970176858166689E-2</v>
      </c>
      <c r="CF549" s="125">
        <f t="shared" ref="CF549" si="10102">X549/X560</f>
        <v>0.10340440998303853</v>
      </c>
      <c r="CG549" s="126">
        <f t="shared" ref="CG549" si="10103">Y549/Y560</f>
        <v>5.525949953660797E-2</v>
      </c>
      <c r="CH549" s="127">
        <f t="shared" ref="CH549" si="10104">Z549/Z560</f>
        <v>8.973710209884575E-2</v>
      </c>
      <c r="CI549" s="125">
        <f t="shared" ref="CI549" si="10105">AA549/AA560</f>
        <v>8.4179087967700003E-2</v>
      </c>
      <c r="CJ549" s="131">
        <f t="shared" ref="CJ549" si="10106">AB549/AB560</f>
        <v>8.2140617881484759E-2</v>
      </c>
      <c r="CK549" s="132">
        <f t="shared" ref="CK549" si="10107">AC549/AC560</f>
        <v>7.2667205980051428E-2</v>
      </c>
    </row>
    <row r="550" spans="1:89">
      <c r="A550" s="142" t="s">
        <v>33</v>
      </c>
      <c r="B550" s="199">
        <v>2234</v>
      </c>
      <c r="C550" s="193">
        <v>2746</v>
      </c>
      <c r="D550" s="194">
        <v>1115</v>
      </c>
      <c r="E550" s="195">
        <v>1357</v>
      </c>
      <c r="F550" s="192">
        <v>536</v>
      </c>
      <c r="G550" s="196">
        <v>526</v>
      </c>
      <c r="H550" s="194">
        <v>1952</v>
      </c>
      <c r="I550" s="195">
        <v>2825</v>
      </c>
      <c r="J550" s="192">
        <v>399</v>
      </c>
      <c r="K550" s="193">
        <v>236</v>
      </c>
      <c r="L550" s="194">
        <v>694</v>
      </c>
      <c r="M550" s="192">
        <v>875</v>
      </c>
      <c r="N550" s="197">
        <v>1661</v>
      </c>
      <c r="O550" s="200">
        <v>1883</v>
      </c>
      <c r="P550" s="192">
        <v>943</v>
      </c>
      <c r="Q550" s="193">
        <v>906</v>
      </c>
      <c r="R550" s="194">
        <v>1372</v>
      </c>
      <c r="S550" s="195">
        <v>1522</v>
      </c>
      <c r="T550" s="192">
        <v>455</v>
      </c>
      <c r="U550" s="196">
        <v>262</v>
      </c>
      <c r="V550" s="194">
        <v>1461</v>
      </c>
      <c r="W550" s="201">
        <v>1040</v>
      </c>
      <c r="X550" s="192">
        <v>1764</v>
      </c>
      <c r="Y550" s="196">
        <v>518</v>
      </c>
      <c r="Z550" s="194">
        <v>3561</v>
      </c>
      <c r="AA550" s="192">
        <v>2903</v>
      </c>
      <c r="AB550" s="168">
        <f t="shared" si="9834"/>
        <v>18147</v>
      </c>
      <c r="AC550" s="169">
        <f t="shared" si="9751"/>
        <v>17599</v>
      </c>
      <c r="BI550" s="142" t="s">
        <v>33</v>
      </c>
      <c r="BJ550" s="125">
        <f>B550/B560</f>
        <v>5.9547926218146925E-2</v>
      </c>
      <c r="BK550" s="126">
        <f t="shared" ref="BK550" si="10108">C550/C560</f>
        <v>9.7503817064943363E-2</v>
      </c>
      <c r="BL550" s="127">
        <f t="shared" ref="BL550" si="10109">D550/D560</f>
        <v>7.3451910408432144E-2</v>
      </c>
      <c r="BM550" s="128">
        <f t="shared" ref="BM550" si="10110">E550/E560</f>
        <v>0.104024530471445</v>
      </c>
      <c r="BN550" s="125">
        <f t="shared" ref="BN550" si="10111">F550/F560</f>
        <v>9.3526435177106959E-2</v>
      </c>
      <c r="BO550" s="126">
        <f t="shared" ref="BO550" si="10112">G550/G560</f>
        <v>0.10384995064165845</v>
      </c>
      <c r="BP550" s="127">
        <f t="shared" ref="BP550" si="10113">H550/H560</f>
        <v>8.3429499508483995E-2</v>
      </c>
      <c r="BQ550" s="128">
        <f t="shared" ref="BQ550" si="10114">I550/I560</f>
        <v>8.0797391602791438E-2</v>
      </c>
      <c r="BR550" s="125">
        <f t="shared" ref="BR550" si="10115">J550/J560</f>
        <v>0.12164634146341463</v>
      </c>
      <c r="BS550" s="126">
        <f t="shared" ref="BS550" si="10116">K550/K560</f>
        <v>5.4004576659038898E-2</v>
      </c>
      <c r="BT550" s="127">
        <f t="shared" ref="BT550" si="10117">L550/L560</f>
        <v>0.11642341888944809</v>
      </c>
      <c r="BU550" s="125">
        <f t="shared" ref="BU550" si="10118">M550/M560</f>
        <v>6.3428778542950343E-2</v>
      </c>
      <c r="BV550" s="129">
        <f t="shared" ref="BV550" si="10119">N550/N560</f>
        <v>8.3287369001654718E-2</v>
      </c>
      <c r="BW550" s="130">
        <f t="shared" ref="BW550" si="10120">O550/O560</f>
        <v>7.2181546364089397E-2</v>
      </c>
      <c r="BX550" s="125">
        <f t="shared" ref="BX550" si="10121">P550/P560</f>
        <v>7.9150579150579145E-2</v>
      </c>
      <c r="BY550" s="126">
        <f t="shared" ref="BY550" si="10122">Q550/Q560</f>
        <v>7.5249169435215951E-2</v>
      </c>
      <c r="BZ550" s="127">
        <f t="shared" ref="BZ550" si="10123">R550/R560</f>
        <v>7.2970960536113183E-2</v>
      </c>
      <c r="CA550" s="128">
        <f t="shared" ref="CA550" si="10124">S550/S560</f>
        <v>8.849351706494564E-2</v>
      </c>
      <c r="CB550" s="125">
        <f t="shared" ref="CB550" si="10125">T550/T560</f>
        <v>9.9150141643059492E-2</v>
      </c>
      <c r="CC550" s="126">
        <f t="shared" ref="CC550" si="10126">U550/U560</f>
        <v>5.8929374718848404E-2</v>
      </c>
      <c r="CD550" s="127">
        <f t="shared" ref="CD550" si="10127">V550/V560</f>
        <v>8.4096011051631836E-2</v>
      </c>
      <c r="CE550" s="128">
        <f t="shared" ref="CE550" si="10128">W550/W560</f>
        <v>6.0108657958617501E-2</v>
      </c>
      <c r="CF550" s="125">
        <f t="shared" ref="CF550" si="10129">X550/X560</f>
        <v>0.10685728131814877</v>
      </c>
      <c r="CG550" s="126">
        <f t="shared" ref="CG550" si="10130">Y550/Y560</f>
        <v>6.0009267840593142E-2</v>
      </c>
      <c r="CH550" s="127">
        <f t="shared" ref="CH550" si="10131">Z550/Z560</f>
        <v>8.5809296609556857E-2</v>
      </c>
      <c r="CI550" s="125">
        <f t="shared" ref="CI550" si="10132">AA550/AA560</f>
        <v>8.0279859517159366E-2</v>
      </c>
      <c r="CJ550" s="131">
        <f t="shared" ref="CJ550" si="10133">AB550/AB560</f>
        <v>8.185644111451422E-2</v>
      </c>
      <c r="CK550" s="132">
        <f t="shared" ref="CK550" si="10134">AC550/AC560</f>
        <v>7.9536672556932961E-2</v>
      </c>
    </row>
    <row r="551" spans="1:89">
      <c r="A551" s="133" t="s">
        <v>34</v>
      </c>
      <c r="B551" s="202">
        <v>2135</v>
      </c>
      <c r="C551" s="186">
        <v>2990</v>
      </c>
      <c r="D551" s="187">
        <v>846</v>
      </c>
      <c r="E551" s="188">
        <v>1167</v>
      </c>
      <c r="F551" s="185">
        <v>411</v>
      </c>
      <c r="G551" s="189">
        <v>447</v>
      </c>
      <c r="H551" s="187">
        <v>1781</v>
      </c>
      <c r="I551" s="188">
        <v>3440</v>
      </c>
      <c r="J551" s="185">
        <v>276</v>
      </c>
      <c r="K551" s="186">
        <v>167</v>
      </c>
      <c r="L551" s="187">
        <v>546</v>
      </c>
      <c r="M551" s="185">
        <v>756</v>
      </c>
      <c r="N551" s="190">
        <v>1491</v>
      </c>
      <c r="O551" s="203">
        <v>1833</v>
      </c>
      <c r="P551" s="185">
        <v>794</v>
      </c>
      <c r="Q551" s="186">
        <v>1023</v>
      </c>
      <c r="R551" s="187">
        <v>1173</v>
      </c>
      <c r="S551" s="188">
        <v>1536</v>
      </c>
      <c r="T551" s="185">
        <v>352</v>
      </c>
      <c r="U551" s="189">
        <v>214</v>
      </c>
      <c r="V551" s="187">
        <v>1518</v>
      </c>
      <c r="W551" s="204">
        <v>956</v>
      </c>
      <c r="X551" s="185">
        <v>1393</v>
      </c>
      <c r="Y551" s="189">
        <v>448</v>
      </c>
      <c r="Z551" s="187">
        <v>3252</v>
      </c>
      <c r="AA551" s="185">
        <v>3003</v>
      </c>
      <c r="AB551" s="168">
        <f t="shared" si="9834"/>
        <v>15968</v>
      </c>
      <c r="AC551" s="169">
        <f t="shared" si="9751"/>
        <v>17980</v>
      </c>
      <c r="BI551" s="133" t="s">
        <v>34</v>
      </c>
      <c r="BJ551" s="125">
        <f>B551/B560</f>
        <v>5.6909052137754559E-2</v>
      </c>
      <c r="BK551" s="126">
        <f t="shared" ref="BK551" si="10135">C551/C560</f>
        <v>0.10616766679686113</v>
      </c>
      <c r="BL551" s="127">
        <f t="shared" ref="BL551" si="10136">D551/D560</f>
        <v>5.5731225296442685E-2</v>
      </c>
      <c r="BM551" s="128">
        <f t="shared" ref="BM551" si="10137">E551/E560</f>
        <v>8.9459563050977381E-2</v>
      </c>
      <c r="BN551" s="125">
        <f t="shared" ref="BN551" si="10138">F551/F560</f>
        <v>7.1715232943639851E-2</v>
      </c>
      <c r="BO551" s="126">
        <f t="shared" ref="BO551" si="10139">G551/G560</f>
        <v>8.825271470878579E-2</v>
      </c>
      <c r="BP551" s="127">
        <f t="shared" ref="BP551" si="10140">H551/H560</f>
        <v>7.6120870197033813E-2</v>
      </c>
      <c r="BQ551" s="128">
        <f t="shared" ref="BQ551" si="10141">I551/I560</f>
        <v>9.8386912252602682E-2</v>
      </c>
      <c r="BR551" s="125">
        <f t="shared" ref="BR551" si="10142">J551/J560</f>
        <v>8.4146341463414639E-2</v>
      </c>
      <c r="BS551" s="126">
        <f t="shared" ref="BS551" si="10143">K551/K560</f>
        <v>3.8215102974828379E-2</v>
      </c>
      <c r="BT551" s="127">
        <f t="shared" ref="BT551" si="10144">L551/L560</f>
        <v>9.1595369904378457E-2</v>
      </c>
      <c r="BU551" s="125">
        <f t="shared" ref="BU551" si="10145">M551/M560</f>
        <v>5.48024646611091E-2</v>
      </c>
      <c r="BV551" s="129">
        <f t="shared" ref="BV551" si="10146">N551/N560</f>
        <v>7.4763074763074769E-2</v>
      </c>
      <c r="BW551" s="130">
        <f t="shared" ref="BW551" si="10147">O551/O560</f>
        <v>7.0264882891861849E-2</v>
      </c>
      <c r="BX551" s="125">
        <f t="shared" ref="BX551" si="10148">P551/P560</f>
        <v>6.6644284035588378E-2</v>
      </c>
      <c r="BY551" s="126">
        <f t="shared" ref="BY551" si="10149">Q551/Q560</f>
        <v>8.4966777408637867E-2</v>
      </c>
      <c r="BZ551" s="127">
        <f t="shared" ref="BZ551" si="10150">R551/R560</f>
        <v>6.2386980108499093E-2</v>
      </c>
      <c r="CA551" s="128">
        <f t="shared" ref="CA551" si="10151">S551/S560</f>
        <v>8.9307517878946446E-2</v>
      </c>
      <c r="CB551" s="125">
        <f t="shared" ref="CB551" si="10152">T551/T560</f>
        <v>7.6705164523861405E-2</v>
      </c>
      <c r="CC551" s="126">
        <f t="shared" ref="CC551" si="10153">U551/U560</f>
        <v>4.8133153396311294E-2</v>
      </c>
      <c r="CD551" s="127">
        <f t="shared" ref="CD551" si="10154">V551/V560</f>
        <v>8.7376964254878259E-2</v>
      </c>
      <c r="CE551" s="128">
        <f t="shared" ref="CE551" si="10155">W551/W560</f>
        <v>5.5253727892729164E-2</v>
      </c>
      <c r="CF551" s="125">
        <f t="shared" ref="CF551" si="10156">X551/X560</f>
        <v>8.438332929488733E-2</v>
      </c>
      <c r="CG551" s="126">
        <f t="shared" ref="CG551" si="10157">Y551/Y560</f>
        <v>5.1899907321594066E-2</v>
      </c>
      <c r="CH551" s="127">
        <f t="shared" ref="CH551" si="10158">Z551/Z560</f>
        <v>7.8363334056242323E-2</v>
      </c>
      <c r="CI551" s="125">
        <f t="shared" ref="CI551" si="10159">AA551/AA560</f>
        <v>8.3045269765769758E-2</v>
      </c>
      <c r="CJ551" s="131">
        <f t="shared" ref="CJ551" si="10160">AB551/AB560</f>
        <v>7.2027533571199814E-2</v>
      </c>
      <c r="CK551" s="132">
        <f t="shared" ref="CK551" si="10161">AC551/AC560</f>
        <v>8.1258558587059188E-2</v>
      </c>
    </row>
    <row r="552" spans="1:89">
      <c r="A552" s="142" t="s">
        <v>35</v>
      </c>
      <c r="B552" s="199">
        <v>1930</v>
      </c>
      <c r="C552" s="193">
        <v>2027</v>
      </c>
      <c r="D552" s="194">
        <v>725</v>
      </c>
      <c r="E552" s="195">
        <v>1124</v>
      </c>
      <c r="F552" s="192">
        <v>370</v>
      </c>
      <c r="G552" s="196">
        <v>403</v>
      </c>
      <c r="H552" s="194">
        <v>1529</v>
      </c>
      <c r="I552" s="195">
        <v>2700</v>
      </c>
      <c r="J552" s="192">
        <v>245</v>
      </c>
      <c r="K552" s="193">
        <v>162</v>
      </c>
      <c r="L552" s="194">
        <v>450</v>
      </c>
      <c r="M552" s="192">
        <v>568</v>
      </c>
      <c r="N552" s="197">
        <v>1306</v>
      </c>
      <c r="O552" s="200">
        <v>1662</v>
      </c>
      <c r="P552" s="192">
        <v>582</v>
      </c>
      <c r="Q552" s="193">
        <v>1000</v>
      </c>
      <c r="R552" s="194">
        <v>867</v>
      </c>
      <c r="S552" s="195">
        <v>1449</v>
      </c>
      <c r="T552" s="192">
        <v>249</v>
      </c>
      <c r="U552" s="196">
        <v>200</v>
      </c>
      <c r="V552" s="194">
        <v>1387</v>
      </c>
      <c r="W552" s="201">
        <v>890</v>
      </c>
      <c r="X552" s="192">
        <v>956</v>
      </c>
      <c r="Y552" s="196">
        <v>552</v>
      </c>
      <c r="Z552" s="194">
        <v>2497</v>
      </c>
      <c r="AA552" s="192">
        <v>2825</v>
      </c>
      <c r="AB552" s="168">
        <f t="shared" si="9834"/>
        <v>13093</v>
      </c>
      <c r="AC552" s="169">
        <f t="shared" si="9751"/>
        <v>15562</v>
      </c>
      <c r="BI552" s="142" t="s">
        <v>35</v>
      </c>
      <c r="BJ552" s="125">
        <f>B552/B560</f>
        <v>5.1444716920780467E-2</v>
      </c>
      <c r="BK552" s="126">
        <f t="shared" ref="BK552" si="10162">C552/C560</f>
        <v>7.1973866420480773E-2</v>
      </c>
      <c r="BL552" s="127">
        <f t="shared" ref="BL552" si="10163">D552/D560</f>
        <v>4.7760210803689064E-2</v>
      </c>
      <c r="BM552" s="128">
        <f t="shared" ref="BM552" si="10164">E552/E560</f>
        <v>8.6163280950555768E-2</v>
      </c>
      <c r="BN552" s="125">
        <f t="shared" ref="BN552" si="10165">F552/F560</f>
        <v>6.4561158611062638E-2</v>
      </c>
      <c r="BO552" s="126">
        <f t="shared" ref="BO552" si="10166">G552/G560</f>
        <v>7.9565646594274439E-2</v>
      </c>
      <c r="BP552" s="127">
        <f t="shared" ref="BP552" si="10167">H552/H560</f>
        <v>6.5350258580159845E-2</v>
      </c>
      <c r="BQ552" s="128">
        <f t="shared" ref="BQ552" si="10168">I552/I560</f>
        <v>7.7222285779659075E-2</v>
      </c>
      <c r="BR552" s="125">
        <f t="shared" ref="BR552" si="10169">J552/J560</f>
        <v>7.4695121951219509E-2</v>
      </c>
      <c r="BS552" s="126">
        <f t="shared" ref="BS552" si="10170">K552/K560</f>
        <v>3.7070938215102975E-2</v>
      </c>
      <c r="BT552" s="127">
        <f t="shared" ref="BT552" si="10171">L552/L560</f>
        <v>7.5490689481630596E-2</v>
      </c>
      <c r="BU552" s="125">
        <f t="shared" ref="BU552" si="10172">M552/M560</f>
        <v>4.1174338528452335E-2</v>
      </c>
      <c r="BV552" s="129">
        <f t="shared" ref="BV552" si="10173">N552/N560</f>
        <v>6.5486636915208341E-2</v>
      </c>
      <c r="BW552" s="130">
        <f t="shared" ref="BW552" si="10174">O552/O560</f>
        <v>6.3709893816843638E-2</v>
      </c>
      <c r="BX552" s="125">
        <f t="shared" ref="BX552" si="10175">P552/P560</f>
        <v>4.8850092328353197E-2</v>
      </c>
      <c r="BY552" s="126">
        <f t="shared" ref="BY552" si="10176">Q552/Q560</f>
        <v>8.3056478405315617E-2</v>
      </c>
      <c r="BZ552" s="127">
        <f t="shared" ref="BZ552" si="10177">R552/R560</f>
        <v>4.6112115732368897E-2</v>
      </c>
      <c r="CA552" s="128">
        <f t="shared" ref="CA552" si="10178">S552/S560</f>
        <v>8.4249084249084255E-2</v>
      </c>
      <c r="CB552" s="125">
        <f t="shared" ref="CB552" si="10179">T552/T560</f>
        <v>5.4260187404663325E-2</v>
      </c>
      <c r="CC552" s="126">
        <f t="shared" ref="CC552" si="10180">U552/U560</f>
        <v>4.4984255510571301E-2</v>
      </c>
      <c r="CD552" s="127">
        <f t="shared" ref="CD552" si="10181">V552/V560</f>
        <v>7.9836527945662816E-2</v>
      </c>
      <c r="CE552" s="128">
        <f t="shared" ref="CE552" si="10182">W552/W560</f>
        <v>5.1439139983816898E-2</v>
      </c>
      <c r="CF552" s="125">
        <f t="shared" ref="CF552" si="10183">X552/X560</f>
        <v>5.7911315725708748E-2</v>
      </c>
      <c r="CG552" s="126">
        <f t="shared" ref="CG552" si="10184">Y552/Y560</f>
        <v>6.39481000926784E-2</v>
      </c>
      <c r="CH552" s="127">
        <f t="shared" ref="CH552" si="10185">Z552/Z560</f>
        <v>6.017012458131521E-2</v>
      </c>
      <c r="CI552" s="125">
        <f t="shared" ref="CI552" si="10186">AA552/AA560</f>
        <v>7.8122839523243268E-2</v>
      </c>
      <c r="CJ552" s="131">
        <f t="shared" ref="CJ552" si="10187">AB552/AB560</f>
        <v>5.9059149364210868E-2</v>
      </c>
      <c r="CK552" s="132">
        <f t="shared" ref="CK552" si="10188">AC552/AC560</f>
        <v>7.0330683466730534E-2</v>
      </c>
    </row>
    <row r="553" spans="1:89">
      <c r="A553" s="133" t="s">
        <v>36</v>
      </c>
      <c r="B553" s="202">
        <v>1588</v>
      </c>
      <c r="C553" s="186">
        <v>1856</v>
      </c>
      <c r="D553" s="187">
        <v>484</v>
      </c>
      <c r="E553" s="188">
        <v>771</v>
      </c>
      <c r="F553" s="185">
        <v>210</v>
      </c>
      <c r="G553" s="189">
        <v>267</v>
      </c>
      <c r="H553" s="187">
        <v>1233</v>
      </c>
      <c r="I553" s="188">
        <v>2080</v>
      </c>
      <c r="J553" s="185">
        <v>123</v>
      </c>
      <c r="K553" s="186">
        <v>109</v>
      </c>
      <c r="L553" s="187">
        <v>346</v>
      </c>
      <c r="M553" s="185">
        <v>444</v>
      </c>
      <c r="N553" s="190">
        <v>948</v>
      </c>
      <c r="O553" s="203">
        <v>1090</v>
      </c>
      <c r="P553" s="185">
        <v>386</v>
      </c>
      <c r="Q553" s="186">
        <v>739</v>
      </c>
      <c r="R553" s="187">
        <v>647</v>
      </c>
      <c r="S553" s="188">
        <v>1074</v>
      </c>
      <c r="T553" s="185">
        <v>137</v>
      </c>
      <c r="U553" s="189">
        <v>150</v>
      </c>
      <c r="V553" s="187">
        <v>1061</v>
      </c>
      <c r="W553" s="204">
        <v>615</v>
      </c>
      <c r="X553" s="185">
        <v>740</v>
      </c>
      <c r="Y553" s="189">
        <v>409</v>
      </c>
      <c r="Z553" s="187">
        <v>1938</v>
      </c>
      <c r="AA553" s="185">
        <v>1973</v>
      </c>
      <c r="AB553" s="168">
        <f t="shared" si="9834"/>
        <v>9841</v>
      </c>
      <c r="AC553" s="169">
        <f t="shared" si="9751"/>
        <v>11577</v>
      </c>
      <c r="BI553" s="133" t="s">
        <v>36</v>
      </c>
      <c r="BJ553" s="125">
        <f>B553/B560</f>
        <v>4.2328606461243201E-2</v>
      </c>
      <c r="BK553" s="126">
        <f t="shared" ref="BK553" si="10189">C553/C560</f>
        <v>6.5902070091964637E-2</v>
      </c>
      <c r="BL553" s="127">
        <f t="shared" ref="BL553" si="10190">D553/D560</f>
        <v>3.1884057971014491E-2</v>
      </c>
      <c r="BM553" s="128">
        <f t="shared" ref="BM553" si="10191">E553/E560</f>
        <v>5.910310463779226E-2</v>
      </c>
      <c r="BN553" s="125">
        <f t="shared" ref="BN553" si="10192">F553/F560</f>
        <v>3.6642819752224741E-2</v>
      </c>
      <c r="BO553" s="126">
        <f t="shared" ref="BO553" si="10193">G553/G560</f>
        <v>5.2714708785784797E-2</v>
      </c>
      <c r="BP553" s="127">
        <f t="shared" ref="BP553" si="10194">H553/H560</f>
        <v>5.269906398256187E-2</v>
      </c>
      <c r="BQ553" s="128">
        <f t="shared" ref="BQ553" si="10195">I553/I560</f>
        <v>5.9489760896922546E-2</v>
      </c>
      <c r="BR553" s="125">
        <f t="shared" ref="BR553" si="10196">J553/J560</f>
        <v>3.7499999999999999E-2</v>
      </c>
      <c r="BS553" s="126">
        <f t="shared" ref="BS553" si="10197">K553/K560</f>
        <v>2.4942791762013729E-2</v>
      </c>
      <c r="BT553" s="127">
        <f t="shared" ref="BT553" si="10198">L553/L560</f>
        <v>5.8043952356987082E-2</v>
      </c>
      <c r="BU553" s="125">
        <f t="shared" ref="BU553" si="10199">M553/M560</f>
        <v>3.2185574483508519E-2</v>
      </c>
      <c r="BV553" s="129">
        <f t="shared" ref="BV553" si="10200">N553/N560</f>
        <v>4.753547610690468E-2</v>
      </c>
      <c r="BW553" s="130">
        <f t="shared" ref="BW553" si="10201">O553/O560</f>
        <v>4.1783263694560507E-2</v>
      </c>
      <c r="BX553" s="125">
        <f t="shared" ref="BX553" si="10202">P553/P560</f>
        <v>3.2398858485815009E-2</v>
      </c>
      <c r="BY553" s="126">
        <f t="shared" ref="BY553" si="10203">Q553/Q560</f>
        <v>6.1378737541528242E-2</v>
      </c>
      <c r="BZ553" s="127">
        <f t="shared" ref="BZ553" si="10204">R553/R560</f>
        <v>3.441123284756941E-2</v>
      </c>
      <c r="CA553" s="128">
        <f t="shared" ref="CA553" si="10205">S553/S560</f>
        <v>6.244549101691959E-2</v>
      </c>
      <c r="CB553" s="125">
        <f t="shared" ref="CB553" si="10206">T553/T560</f>
        <v>2.9853998692525606E-2</v>
      </c>
      <c r="CC553" s="126">
        <f t="shared" ref="CC553" si="10207">U553/U560</f>
        <v>3.3738191632928474E-2</v>
      </c>
      <c r="CD553" s="127">
        <f t="shared" ref="CD553" si="10208">V553/V560</f>
        <v>6.1071778046393826E-2</v>
      </c>
      <c r="CE553" s="128">
        <f t="shared" ref="CE553" si="10209">W553/W560</f>
        <v>3.5545023696682464E-2</v>
      </c>
      <c r="CF553" s="125">
        <f t="shared" ref="CF553" si="10210">X553/X560</f>
        <v>4.482675066634359E-2</v>
      </c>
      <c r="CG553" s="126">
        <f t="shared" ref="CG553" si="10211">Y553/Y560</f>
        <v>4.7381835032437439E-2</v>
      </c>
      <c r="CH553" s="127">
        <f t="shared" ref="CH553" si="10212">Z553/Z560</f>
        <v>4.6699920480011564E-2</v>
      </c>
      <c r="CI553" s="125">
        <f t="shared" ref="CI553" si="10213">AA553/AA560</f>
        <v>5.4561544205082822E-2</v>
      </c>
      <c r="CJ553" s="131">
        <f t="shared" ref="CJ553" si="10214">AB553/AB560</f>
        <v>4.4390215297731545E-2</v>
      </c>
      <c r="CK553" s="132">
        <f t="shared" ref="CK553" si="10215">AC553/AC560</f>
        <v>5.2320930631945733E-2</v>
      </c>
    </row>
    <row r="554" spans="1:89">
      <c r="A554" s="142" t="s">
        <v>37</v>
      </c>
      <c r="B554" s="199">
        <v>199</v>
      </c>
      <c r="C554" s="193">
        <v>974</v>
      </c>
      <c r="D554" s="194">
        <v>100</v>
      </c>
      <c r="E554" s="195">
        <v>473</v>
      </c>
      <c r="F554" s="192">
        <v>58</v>
      </c>
      <c r="G554" s="196">
        <v>113</v>
      </c>
      <c r="H554" s="194">
        <v>322</v>
      </c>
      <c r="I554" s="195">
        <v>1286</v>
      </c>
      <c r="J554" s="192">
        <v>91</v>
      </c>
      <c r="K554" s="193">
        <v>69</v>
      </c>
      <c r="L554" s="194">
        <v>191</v>
      </c>
      <c r="M554" s="192">
        <v>222</v>
      </c>
      <c r="N554" s="197">
        <v>489</v>
      </c>
      <c r="O554" s="200">
        <v>791</v>
      </c>
      <c r="P554" s="192">
        <v>287</v>
      </c>
      <c r="Q554" s="193">
        <v>507</v>
      </c>
      <c r="R554" s="194">
        <v>385</v>
      </c>
      <c r="S554" s="195">
        <v>719</v>
      </c>
      <c r="T554" s="192">
        <v>122</v>
      </c>
      <c r="U554" s="196">
        <v>156</v>
      </c>
      <c r="V554" s="194">
        <v>1021</v>
      </c>
      <c r="W554" s="201">
        <v>443</v>
      </c>
      <c r="X554" s="192">
        <v>422</v>
      </c>
      <c r="Y554" s="196">
        <v>311</v>
      </c>
      <c r="Z554" s="194">
        <v>1290</v>
      </c>
      <c r="AA554" s="192">
        <v>1440</v>
      </c>
      <c r="AB554" s="168">
        <f t="shared" si="9834"/>
        <v>4977</v>
      </c>
      <c r="AC554" s="169">
        <f t="shared" si="9751"/>
        <v>7504</v>
      </c>
      <c r="BI554" s="142" t="s">
        <v>37</v>
      </c>
      <c r="BJ554" s="125">
        <f>B554/B560</f>
        <v>5.3044034545260688E-3</v>
      </c>
      <c r="BK554" s="126">
        <f t="shared" ref="BK554" si="10216">C554/C560</f>
        <v>3.4584383765934028E-2</v>
      </c>
      <c r="BL554" s="127">
        <f t="shared" ref="BL554" si="10217">D554/D560</f>
        <v>6.587615283267457E-3</v>
      </c>
      <c r="BM554" s="128">
        <f t="shared" ref="BM554" si="10218">E554/E560</f>
        <v>3.6259103104637792E-2</v>
      </c>
      <c r="BN554" s="125">
        <f t="shared" ref="BN554" si="10219">F554/F560</f>
        <v>1.0120397836328739E-2</v>
      </c>
      <c r="BO554" s="126">
        <f t="shared" ref="BO554" si="10220">G554/G560</f>
        <v>2.2309970384995065E-2</v>
      </c>
      <c r="BP554" s="127">
        <f t="shared" ref="BP554" si="10221">H554/H560</f>
        <v>1.3762448177116724E-2</v>
      </c>
      <c r="BQ554" s="128">
        <f t="shared" ref="BQ554" si="10222">I554/I560</f>
        <v>3.6780688708385766E-2</v>
      </c>
      <c r="BR554" s="125">
        <f t="shared" ref="BR554" si="10223">J554/J560</f>
        <v>2.7743902439024391E-2</v>
      </c>
      <c r="BS554" s="126">
        <f t="shared" ref="BS554" si="10224">K554/K560</f>
        <v>1.5789473684210527E-2</v>
      </c>
      <c r="BT554" s="127">
        <f t="shared" ref="BT554" si="10225">L554/L560</f>
        <v>3.2041603757758767E-2</v>
      </c>
      <c r="BU554" s="125">
        <f t="shared" ref="BU554" si="10226">M554/M560</f>
        <v>1.609278724175426E-2</v>
      </c>
      <c r="BV554" s="129">
        <f t="shared" ref="BV554" si="10227">N554/N560</f>
        <v>2.4519881662738805E-2</v>
      </c>
      <c r="BW554" s="130">
        <f t="shared" ref="BW554" si="10228">O554/O560</f>
        <v>3.0321616130639783E-2</v>
      </c>
      <c r="BX554" s="125">
        <f t="shared" ref="BX554" si="10229">P554/P560</f>
        <v>2.4089306698002352E-2</v>
      </c>
      <c r="BY554" s="126">
        <f t="shared" ref="BY554" si="10230">Q554/Q560</f>
        <v>4.2109634551495016E-2</v>
      </c>
      <c r="BZ554" s="127">
        <f t="shared" ref="BZ554" si="10231">R554/R560</f>
        <v>2.0476545048399106E-2</v>
      </c>
      <c r="CA554" s="128">
        <f t="shared" ref="CA554" si="10232">S554/S560</f>
        <v>4.1804756090470373E-2</v>
      </c>
      <c r="CB554" s="125">
        <f t="shared" ref="CB554" si="10233">T554/T560</f>
        <v>2.6585312704292874E-2</v>
      </c>
      <c r="CC554" s="126">
        <f t="shared" ref="CC554" si="10234">U554/U560</f>
        <v>3.5087719298245612E-2</v>
      </c>
      <c r="CD554" s="127">
        <f t="shared" ref="CD554" si="10235">V554/V560</f>
        <v>5.8769354745870028E-2</v>
      </c>
      <c r="CE554" s="128">
        <f t="shared" ref="CE554" si="10236">W554/W560</f>
        <v>2.5603976418911108E-2</v>
      </c>
      <c r="CF554" s="125">
        <f t="shared" ref="CF554" si="10237">X554/X560</f>
        <v>2.5563363217833777E-2</v>
      </c>
      <c r="CG554" s="126">
        <f t="shared" ref="CG554" si="10238">Y554/Y560</f>
        <v>3.6028730305838738E-2</v>
      </c>
      <c r="CH554" s="127">
        <f t="shared" ref="CH554" si="10239">Z554/Z560</f>
        <v>3.1085086387623799E-2</v>
      </c>
      <c r="CI554" s="125">
        <f t="shared" ref="CI554" si="10240">AA554/AA560</f>
        <v>3.9821907579989491E-2</v>
      </c>
      <c r="CJ554" s="131">
        <f t="shared" ref="CJ554" si="10241">AB554/AB560</f>
        <v>2.2449964590672687E-2</v>
      </c>
      <c r="CK554" s="132">
        <f t="shared" ref="CK554" si="10242">AC554/AC560</f>
        <v>3.3913471837446731E-2</v>
      </c>
    </row>
    <row r="555" spans="1:89">
      <c r="A555" s="133" t="s">
        <v>38</v>
      </c>
      <c r="B555" s="202">
        <v>0</v>
      </c>
      <c r="C555" s="186">
        <v>748</v>
      </c>
      <c r="D555" s="187">
        <v>1</v>
      </c>
      <c r="E555" s="188">
        <v>349</v>
      </c>
      <c r="F555" s="185">
        <v>3</v>
      </c>
      <c r="G555" s="189">
        <v>145</v>
      </c>
      <c r="H555" s="187">
        <v>22</v>
      </c>
      <c r="I555" s="188">
        <v>849</v>
      </c>
      <c r="J555" s="185">
        <v>45</v>
      </c>
      <c r="K555" s="186">
        <v>50</v>
      </c>
      <c r="L555" s="187">
        <v>52</v>
      </c>
      <c r="M555" s="185">
        <v>44</v>
      </c>
      <c r="N555" s="190">
        <v>194</v>
      </c>
      <c r="O555" s="203">
        <v>173</v>
      </c>
      <c r="P555" s="185">
        <v>79</v>
      </c>
      <c r="Q555" s="186">
        <v>127</v>
      </c>
      <c r="R555" s="187">
        <v>83</v>
      </c>
      <c r="S555" s="188">
        <v>123</v>
      </c>
      <c r="T555" s="185">
        <v>39</v>
      </c>
      <c r="U555" s="189">
        <v>4</v>
      </c>
      <c r="V555" s="187">
        <v>236</v>
      </c>
      <c r="W555" s="204">
        <v>26</v>
      </c>
      <c r="X555" s="185">
        <v>132</v>
      </c>
      <c r="Y555" s="189">
        <v>24</v>
      </c>
      <c r="Z555" s="187">
        <v>61</v>
      </c>
      <c r="AA555" s="185">
        <v>210</v>
      </c>
      <c r="AB555" s="168">
        <f t="shared" si="9834"/>
        <v>947</v>
      </c>
      <c r="AC555" s="169">
        <f t="shared" si="9751"/>
        <v>2872</v>
      </c>
      <c r="BI555" s="133" t="s">
        <v>38</v>
      </c>
      <c r="BJ555" s="125">
        <f>B555/B560</f>
        <v>0</v>
      </c>
      <c r="BK555" s="126">
        <f t="shared" ref="BK555" si="10243">C555/C560</f>
        <v>2.655967048964954E-2</v>
      </c>
      <c r="BL555" s="127">
        <f t="shared" ref="BL555" si="10244">D555/D560</f>
        <v>6.5876152832674566E-5</v>
      </c>
      <c r="BM555" s="128">
        <f t="shared" ref="BM555" si="10245">E555/E560</f>
        <v>2.6753545419701034E-2</v>
      </c>
      <c r="BN555" s="125">
        <f t="shared" ref="BN555" si="10246">F555/F560</f>
        <v>5.234688536032106E-4</v>
      </c>
      <c r="BO555" s="126">
        <f t="shared" ref="BO555" si="10247">G555/G560</f>
        <v>2.8627838104639685E-2</v>
      </c>
      <c r="BP555" s="127">
        <f t="shared" ref="BP555" si="10248">H555/H560</f>
        <v>9.4029149036201217E-4</v>
      </c>
      <c r="BQ555" s="128">
        <f t="shared" ref="BQ555" si="10249">I555/I560</f>
        <v>2.428211875071502E-2</v>
      </c>
      <c r="BR555" s="125">
        <f t="shared" ref="BR555" si="10250">J555/J560</f>
        <v>1.3719512195121951E-2</v>
      </c>
      <c r="BS555" s="126">
        <f t="shared" ref="BS555" si="10251">K555/K560</f>
        <v>1.1441647597254004E-2</v>
      </c>
      <c r="BT555" s="127">
        <f t="shared" ref="BT555" si="10252">L555/L560</f>
        <v>8.7233685623217573E-3</v>
      </c>
      <c r="BU555" s="125">
        <f t="shared" ref="BU555" si="10253">M555/M560</f>
        <v>3.189561435302646E-3</v>
      </c>
      <c r="BV555" s="129">
        <f t="shared" ref="BV555" si="10254">N555/N560</f>
        <v>9.7277240134382992E-3</v>
      </c>
      <c r="BW555" s="130">
        <f t="shared" ref="BW555" si="10255">O555/O560</f>
        <v>6.6316556139073097E-3</v>
      </c>
      <c r="BX555" s="125">
        <f t="shared" ref="BX555" si="10256">P555/P560</f>
        <v>6.6308544569414138E-3</v>
      </c>
      <c r="BY555" s="126">
        <f t="shared" ref="BY555" si="10257">Q555/Q560</f>
        <v>1.0548172757475082E-2</v>
      </c>
      <c r="BZ555" s="127">
        <f t="shared" ref="BZ555" si="10258">R555/R560</f>
        <v>4.4144239974470804E-3</v>
      </c>
      <c r="CA555" s="128">
        <f t="shared" ref="CA555" si="10259">S555/S560</f>
        <v>7.1515785801500083E-3</v>
      </c>
      <c r="CB555" s="125">
        <f t="shared" ref="CB555" si="10260">T555/T560</f>
        <v>8.4985835694051E-3</v>
      </c>
      <c r="CC555" s="126">
        <f t="shared" ref="CC555" si="10261">U555/U560</f>
        <v>8.9968511021142603E-4</v>
      </c>
      <c r="CD555" s="127">
        <f t="shared" ref="CD555" si="10262">V555/V560</f>
        <v>1.3584297473090428E-2</v>
      </c>
      <c r="CE555" s="128">
        <f t="shared" ref="CE555" si="10263">W555/W560</f>
        <v>1.5027164489654376E-3</v>
      </c>
      <c r="CF555" s="125">
        <f t="shared" ref="CF555" si="10264">X555/X560</f>
        <v>7.9961230918342615E-3</v>
      </c>
      <c r="CG555" s="126">
        <f t="shared" ref="CG555" si="10265">Y555/Y560</f>
        <v>2.7803521779425394E-3</v>
      </c>
      <c r="CH555" s="127">
        <f t="shared" ref="CH555" si="10266">Z555/Z560</f>
        <v>1.4699149377093424E-3</v>
      </c>
      <c r="CI555" s="125">
        <f t="shared" ref="CI555" si="10267">AA555/AA560</f>
        <v>5.807361522081801E-3</v>
      </c>
      <c r="CJ555" s="131">
        <f t="shared" ref="CJ555" si="10268">AB555/AB560</f>
        <v>4.2716729892238363E-3</v>
      </c>
      <c r="CK555" s="132">
        <f t="shared" ref="CK555" si="10269">AC555/AC560</f>
        <v>1.2979676321581424E-2</v>
      </c>
    </row>
    <row r="556" spans="1:89">
      <c r="A556" s="142" t="s">
        <v>39</v>
      </c>
      <c r="B556" s="199">
        <v>0</v>
      </c>
      <c r="C556" s="193">
        <v>77</v>
      </c>
      <c r="D556" s="194">
        <v>0</v>
      </c>
      <c r="E556" s="195">
        <v>48</v>
      </c>
      <c r="F556" s="192">
        <v>0</v>
      </c>
      <c r="G556" s="196">
        <v>0</v>
      </c>
      <c r="H556" s="194">
        <v>0</v>
      </c>
      <c r="I556" s="195">
        <v>0</v>
      </c>
      <c r="J556" s="192">
        <v>0</v>
      </c>
      <c r="K556" s="196">
        <v>0</v>
      </c>
      <c r="L556" s="194">
        <v>0</v>
      </c>
      <c r="M556" s="192">
        <v>0</v>
      </c>
      <c r="N556" s="197">
        <v>0</v>
      </c>
      <c r="O556" s="200">
        <v>0</v>
      </c>
      <c r="P556" s="192">
        <v>0</v>
      </c>
      <c r="Q556" s="196">
        <v>0</v>
      </c>
      <c r="R556" s="194">
        <v>0</v>
      </c>
      <c r="S556" s="195">
        <v>0</v>
      </c>
      <c r="T556" s="192">
        <v>0</v>
      </c>
      <c r="U556" s="196">
        <v>0</v>
      </c>
      <c r="V556" s="194">
        <v>0</v>
      </c>
      <c r="W556" s="195">
        <v>0</v>
      </c>
      <c r="X556" s="192">
        <v>0</v>
      </c>
      <c r="Y556" s="196">
        <v>0</v>
      </c>
      <c r="Z556" s="194">
        <v>0</v>
      </c>
      <c r="AA556" s="192">
        <v>0</v>
      </c>
      <c r="AB556" s="168">
        <f t="shared" si="9834"/>
        <v>0</v>
      </c>
      <c r="AC556" s="169">
        <f t="shared" si="9751"/>
        <v>125</v>
      </c>
      <c r="BI556" s="142" t="s">
        <v>39</v>
      </c>
      <c r="BJ556" s="125">
        <f>B556/B560</f>
        <v>0</v>
      </c>
      <c r="BK556" s="126">
        <f t="shared" ref="BK556" si="10270">C556/C560</f>
        <v>2.7340837268756881E-3</v>
      </c>
      <c r="BL556" s="127">
        <f t="shared" ref="BL556" si="10271">D556/D560</f>
        <v>0</v>
      </c>
      <c r="BM556" s="128">
        <f t="shared" ref="BM556" si="10272">E556/E560</f>
        <v>3.6795707167497126E-3</v>
      </c>
      <c r="BN556" s="125">
        <f t="shared" ref="BN556" si="10273">F556/F560</f>
        <v>0</v>
      </c>
      <c r="BO556" s="126">
        <f t="shared" ref="BO556" si="10274">G556/G560</f>
        <v>0</v>
      </c>
      <c r="BP556" s="127">
        <f t="shared" ref="BP556" si="10275">H556/H560</f>
        <v>0</v>
      </c>
      <c r="BQ556" s="128">
        <f t="shared" ref="BQ556" si="10276">I556/I560</f>
        <v>0</v>
      </c>
      <c r="BR556" s="125">
        <f t="shared" ref="BR556" si="10277">J556/J560</f>
        <v>0</v>
      </c>
      <c r="BS556" s="126">
        <f t="shared" ref="BS556" si="10278">K556/K560</f>
        <v>0</v>
      </c>
      <c r="BT556" s="127">
        <f t="shared" ref="BT556" si="10279">L556/L560</f>
        <v>0</v>
      </c>
      <c r="BU556" s="125">
        <f t="shared" ref="BU556" si="10280">M556/M560</f>
        <v>0</v>
      </c>
      <c r="BV556" s="129">
        <f t="shared" ref="BV556" si="10281">N556/N560</f>
        <v>0</v>
      </c>
      <c r="BW556" s="130">
        <f t="shared" ref="BW556" si="10282">O556/O560</f>
        <v>0</v>
      </c>
      <c r="BX556" s="125">
        <f t="shared" ref="BX556" si="10283">P556/P560</f>
        <v>0</v>
      </c>
      <c r="BY556" s="126">
        <f t="shared" ref="BY556" si="10284">Q556/Q560</f>
        <v>0</v>
      </c>
      <c r="BZ556" s="127">
        <f t="shared" ref="BZ556" si="10285">R556/R560</f>
        <v>0</v>
      </c>
      <c r="CA556" s="128">
        <f t="shared" ref="CA556" si="10286">S556/S560</f>
        <v>0</v>
      </c>
      <c r="CB556" s="125">
        <f t="shared" ref="CB556" si="10287">T556/T560</f>
        <v>0</v>
      </c>
      <c r="CC556" s="126">
        <f t="shared" ref="CC556" si="10288">U556/U560</f>
        <v>0</v>
      </c>
      <c r="CD556" s="127">
        <f t="shared" ref="CD556" si="10289">V556/V560</f>
        <v>0</v>
      </c>
      <c r="CE556" s="128">
        <f t="shared" ref="CE556" si="10290">W556/W560</f>
        <v>0</v>
      </c>
      <c r="CF556" s="125">
        <f t="shared" ref="CF556" si="10291">X556/X560</f>
        <v>0</v>
      </c>
      <c r="CG556" s="126">
        <f t="shared" ref="CG556" si="10292">Y556/Y560</f>
        <v>0</v>
      </c>
      <c r="CH556" s="127">
        <f t="shared" ref="CH556" si="10293">Z556/Z560</f>
        <v>0</v>
      </c>
      <c r="CI556" s="125">
        <f t="shared" ref="CI556" si="10294">AA556/AA560</f>
        <v>0</v>
      </c>
      <c r="CJ556" s="131">
        <f t="shared" ref="CJ556" si="10295">AB556/AB560</f>
        <v>0</v>
      </c>
      <c r="CK556" s="132">
        <f t="shared" ref="CK556" si="10296">AC556/AC560</f>
        <v>5.6492323823038924E-4</v>
      </c>
    </row>
    <row r="557" spans="1:89">
      <c r="A557" s="133" t="s">
        <v>40</v>
      </c>
      <c r="B557" s="57"/>
      <c r="C557" s="58"/>
      <c r="D557" s="135"/>
      <c r="E557" s="136"/>
      <c r="F557" s="134"/>
      <c r="G557" s="137"/>
      <c r="H557" s="135"/>
      <c r="I557" s="136"/>
      <c r="J557" s="134"/>
      <c r="K557" s="137"/>
      <c r="L557" s="135"/>
      <c r="M557" s="134"/>
      <c r="N557" s="138"/>
      <c r="O557" s="139"/>
      <c r="P557" s="134"/>
      <c r="Q557" s="137"/>
      <c r="R557" s="135"/>
      <c r="S557" s="136"/>
      <c r="T557" s="134"/>
      <c r="U557" s="137"/>
      <c r="V557" s="135"/>
      <c r="W557" s="136"/>
      <c r="X557" s="134"/>
      <c r="Y557" s="137"/>
      <c r="Z557" s="140"/>
      <c r="AA557" s="141"/>
      <c r="AB557" s="168">
        <f t="shared" ref="AB557" si="10297">B557+D557+F557+H557+J557+L557+N557+P557+R557+T557+V557+X557+Z557</f>
        <v>0</v>
      </c>
      <c r="AC557" s="169">
        <f t="shared" ref="AC557" si="10298">C557+E557+G557+I557+K557+M557+O557+Q557+S557+U557+W557+Y557+AA557</f>
        <v>0</v>
      </c>
      <c r="BI557" s="133" t="s">
        <v>40</v>
      </c>
      <c r="BJ557" s="125">
        <f>B557/B560</f>
        <v>0</v>
      </c>
      <c r="BK557" s="126">
        <f t="shared" ref="BK557" si="10299">C557/C560</f>
        <v>0</v>
      </c>
      <c r="BL557" s="127">
        <f t="shared" ref="BL557" si="10300">D557/D560</f>
        <v>0</v>
      </c>
      <c r="BM557" s="128">
        <f t="shared" ref="BM557" si="10301">E557/E560</f>
        <v>0</v>
      </c>
      <c r="BN557" s="125">
        <f t="shared" ref="BN557" si="10302">F557/F560</f>
        <v>0</v>
      </c>
      <c r="BO557" s="126">
        <f t="shared" ref="BO557" si="10303">G557/G560</f>
        <v>0</v>
      </c>
      <c r="BP557" s="127">
        <f t="shared" ref="BP557" si="10304">H557/H560</f>
        <v>0</v>
      </c>
      <c r="BQ557" s="128">
        <f t="shared" ref="BQ557" si="10305">I557/I560</f>
        <v>0</v>
      </c>
      <c r="BR557" s="125">
        <f t="shared" ref="BR557" si="10306">J557/J560</f>
        <v>0</v>
      </c>
      <c r="BS557" s="126">
        <f t="shared" ref="BS557" si="10307">K557/K560</f>
        <v>0</v>
      </c>
      <c r="BT557" s="127">
        <f t="shared" ref="BT557" si="10308">L557/L560</f>
        <v>0</v>
      </c>
      <c r="BU557" s="125">
        <f t="shared" ref="BU557" si="10309">M557/M560</f>
        <v>0</v>
      </c>
      <c r="BV557" s="129">
        <f t="shared" ref="BV557" si="10310">N557/N560</f>
        <v>0</v>
      </c>
      <c r="BW557" s="130">
        <f t="shared" ref="BW557" si="10311">O557/O560</f>
        <v>0</v>
      </c>
      <c r="BX557" s="125">
        <f t="shared" ref="BX557" si="10312">P557/P560</f>
        <v>0</v>
      </c>
      <c r="BY557" s="126">
        <f t="shared" ref="BY557" si="10313">Q557/Q560</f>
        <v>0</v>
      </c>
      <c r="BZ557" s="127">
        <f t="shared" ref="BZ557" si="10314">R557/R560</f>
        <v>0</v>
      </c>
      <c r="CA557" s="128">
        <f t="shared" ref="CA557" si="10315">S557/S560</f>
        <v>0</v>
      </c>
      <c r="CB557" s="125">
        <f t="shared" ref="CB557" si="10316">T557/T560</f>
        <v>0</v>
      </c>
      <c r="CC557" s="126">
        <f t="shared" ref="CC557" si="10317">U557/U560</f>
        <v>0</v>
      </c>
      <c r="CD557" s="127">
        <f t="shared" ref="CD557" si="10318">V557/V560</f>
        <v>0</v>
      </c>
      <c r="CE557" s="128">
        <f t="shared" ref="CE557" si="10319">W557/W560</f>
        <v>0</v>
      </c>
      <c r="CF557" s="125">
        <f t="shared" ref="CF557" si="10320">X557/X560</f>
        <v>0</v>
      </c>
      <c r="CG557" s="126">
        <f t="shared" ref="CG557" si="10321">Y557/Y560</f>
        <v>0</v>
      </c>
      <c r="CH557" s="127">
        <f t="shared" ref="CH557" si="10322">Z557/Z560</f>
        <v>0</v>
      </c>
      <c r="CI557" s="125">
        <f t="shared" ref="CI557" si="10323">AA557/AA560</f>
        <v>0</v>
      </c>
      <c r="CJ557" s="131">
        <f t="shared" ref="CJ557" si="10324">AB557/AB560</f>
        <v>0</v>
      </c>
      <c r="CK557" s="132">
        <f t="shared" ref="CK557" si="10325">AC557/AC560</f>
        <v>0</v>
      </c>
    </row>
    <row r="558" spans="1:89">
      <c r="A558" s="142" t="s">
        <v>41</v>
      </c>
      <c r="B558" s="55"/>
      <c r="C558" s="56"/>
      <c r="D558" s="148"/>
      <c r="E558" s="145"/>
      <c r="F558" s="146"/>
      <c r="G558" s="147"/>
      <c r="H558" s="148"/>
      <c r="I558" s="145"/>
      <c r="J558" s="146"/>
      <c r="K558" s="147"/>
      <c r="L558" s="148"/>
      <c r="M558" s="146"/>
      <c r="N558" s="150"/>
      <c r="O558" s="149"/>
      <c r="P558" s="146"/>
      <c r="Q558" s="147"/>
      <c r="R558" s="148"/>
      <c r="S558" s="145"/>
      <c r="T558" s="146"/>
      <c r="U558" s="147"/>
      <c r="V558" s="148"/>
      <c r="W558" s="145"/>
      <c r="X558" s="146"/>
      <c r="Y558" s="147"/>
      <c r="Z558" s="144"/>
      <c r="AA558" s="143"/>
      <c r="AB558" s="168"/>
      <c r="AC558" s="169"/>
      <c r="BI558" s="142" t="s">
        <v>41</v>
      </c>
      <c r="BJ558" s="125">
        <f>B558/B560</f>
        <v>0</v>
      </c>
      <c r="BK558" s="126">
        <f t="shared" ref="BK558" si="10326">C558/C560</f>
        <v>0</v>
      </c>
      <c r="BL558" s="127">
        <f t="shared" ref="BL558" si="10327">D558/D560</f>
        <v>0</v>
      </c>
      <c r="BM558" s="128">
        <f t="shared" ref="BM558" si="10328">E558/E560</f>
        <v>0</v>
      </c>
      <c r="BN558" s="125">
        <f t="shared" ref="BN558" si="10329">F558/F560</f>
        <v>0</v>
      </c>
      <c r="BO558" s="126">
        <f t="shared" ref="BO558" si="10330">G558/G560</f>
        <v>0</v>
      </c>
      <c r="BP558" s="127">
        <f t="shared" ref="BP558" si="10331">H558/H560</f>
        <v>0</v>
      </c>
      <c r="BQ558" s="128">
        <f t="shared" ref="BQ558" si="10332">I558/I560</f>
        <v>0</v>
      </c>
      <c r="BR558" s="125">
        <f t="shared" ref="BR558" si="10333">J558/J560</f>
        <v>0</v>
      </c>
      <c r="BS558" s="126">
        <f t="shared" ref="BS558" si="10334">K558/K560</f>
        <v>0</v>
      </c>
      <c r="BT558" s="127">
        <f t="shared" ref="BT558" si="10335">L558/L560</f>
        <v>0</v>
      </c>
      <c r="BU558" s="125">
        <f t="shared" ref="BU558" si="10336">M558/M560</f>
        <v>0</v>
      </c>
      <c r="BV558" s="129">
        <f t="shared" ref="BV558" si="10337">N558/N560</f>
        <v>0</v>
      </c>
      <c r="BW558" s="130">
        <f t="shared" ref="BW558" si="10338">O558/O560</f>
        <v>0</v>
      </c>
      <c r="BX558" s="125">
        <f t="shared" ref="BX558" si="10339">P558/P560</f>
        <v>0</v>
      </c>
      <c r="BY558" s="126">
        <f t="shared" ref="BY558" si="10340">Q558/Q560</f>
        <v>0</v>
      </c>
      <c r="BZ558" s="127">
        <f t="shared" ref="BZ558" si="10341">R558/R560</f>
        <v>0</v>
      </c>
      <c r="CA558" s="128">
        <f t="shared" ref="CA558" si="10342">S558/S560</f>
        <v>0</v>
      </c>
      <c r="CB558" s="125">
        <f t="shared" ref="CB558" si="10343">T558/T560</f>
        <v>0</v>
      </c>
      <c r="CC558" s="126">
        <f t="shared" ref="CC558" si="10344">U558/U560</f>
        <v>0</v>
      </c>
      <c r="CD558" s="127">
        <f t="shared" ref="CD558" si="10345">V558/V560</f>
        <v>0</v>
      </c>
      <c r="CE558" s="128">
        <f t="shared" ref="CE558" si="10346">W558/W560</f>
        <v>0</v>
      </c>
      <c r="CF558" s="125">
        <f t="shared" ref="CF558" si="10347">X558/X560</f>
        <v>0</v>
      </c>
      <c r="CG558" s="126">
        <f t="shared" ref="CG558" si="10348">Y558/Y560</f>
        <v>0</v>
      </c>
      <c r="CH558" s="127">
        <f t="shared" ref="CH558" si="10349">Z558/Z560</f>
        <v>0</v>
      </c>
      <c r="CI558" s="125">
        <f t="shared" ref="CI558" si="10350">AA558/AA560</f>
        <v>0</v>
      </c>
      <c r="CJ558" s="131">
        <f t="shared" ref="CJ558" si="10351">AB558/AB560</f>
        <v>0</v>
      </c>
      <c r="CK558" s="132">
        <f t="shared" ref="CK558" si="10352">AC558/AC560</f>
        <v>0</v>
      </c>
    </row>
    <row r="559" spans="1:89" ht="14.1" thickBot="1">
      <c r="A559" s="133" t="s">
        <v>45</v>
      </c>
      <c r="B559" s="57"/>
      <c r="C559" s="58"/>
      <c r="D559" s="135"/>
      <c r="E559" s="136"/>
      <c r="F559" s="134"/>
      <c r="G559" s="137"/>
      <c r="H559" s="135"/>
      <c r="I559" s="136"/>
      <c r="J559" s="134"/>
      <c r="K559" s="137"/>
      <c r="L559" s="135"/>
      <c r="M559" s="134"/>
      <c r="N559" s="138"/>
      <c r="O559" s="139"/>
      <c r="P559" s="134"/>
      <c r="Q559" s="137"/>
      <c r="R559" s="135"/>
      <c r="S559" s="136"/>
      <c r="T559" s="134"/>
      <c r="U559" s="137"/>
      <c r="V559" s="135"/>
      <c r="W559" s="136"/>
      <c r="X559" s="134"/>
      <c r="Y559" s="137"/>
      <c r="Z559" s="140"/>
      <c r="AA559" s="141"/>
      <c r="AB559" s="168"/>
      <c r="AC559" s="169"/>
      <c r="BI559" s="133" t="s">
        <v>45</v>
      </c>
      <c r="BJ559" s="125">
        <f>B559/B560</f>
        <v>0</v>
      </c>
      <c r="BK559" s="126">
        <f t="shared" ref="BK559" si="10353">C559/C560</f>
        <v>0</v>
      </c>
      <c r="BL559" s="127">
        <f t="shared" ref="BL559" si="10354">D559/D560</f>
        <v>0</v>
      </c>
      <c r="BM559" s="128">
        <f t="shared" ref="BM559" si="10355">E559/E560</f>
        <v>0</v>
      </c>
      <c r="BN559" s="125">
        <f t="shared" ref="BN559" si="10356">F559/F560</f>
        <v>0</v>
      </c>
      <c r="BO559" s="126">
        <f t="shared" ref="BO559" si="10357">G559/G560</f>
        <v>0</v>
      </c>
      <c r="BP559" s="127">
        <f t="shared" ref="BP559" si="10358">H559/H560</f>
        <v>0</v>
      </c>
      <c r="BQ559" s="128">
        <f t="shared" ref="BQ559" si="10359">I559/I560</f>
        <v>0</v>
      </c>
      <c r="BR559" s="125">
        <f t="shared" ref="BR559" si="10360">J559/J560</f>
        <v>0</v>
      </c>
      <c r="BS559" s="126">
        <f t="shared" ref="BS559" si="10361">K559/K560</f>
        <v>0</v>
      </c>
      <c r="BT559" s="127">
        <f t="shared" ref="BT559" si="10362">L559/L560</f>
        <v>0</v>
      </c>
      <c r="BU559" s="125">
        <f t="shared" ref="BU559" si="10363">M559/M560</f>
        <v>0</v>
      </c>
      <c r="BV559" s="129">
        <f t="shared" ref="BV559" si="10364">N559/N560</f>
        <v>0</v>
      </c>
      <c r="BW559" s="130">
        <f t="shared" ref="BW559" si="10365">O559/O560</f>
        <v>0</v>
      </c>
      <c r="BX559" s="125">
        <f t="shared" ref="BX559" si="10366">P559/P560</f>
        <v>0</v>
      </c>
      <c r="BY559" s="126">
        <f t="shared" ref="BY559" si="10367">Q559/Q560</f>
        <v>0</v>
      </c>
      <c r="BZ559" s="127">
        <f t="shared" ref="BZ559" si="10368">R559/R560</f>
        <v>0</v>
      </c>
      <c r="CA559" s="128">
        <f t="shared" ref="CA559" si="10369">S559/S560</f>
        <v>0</v>
      </c>
      <c r="CB559" s="125">
        <f t="shared" ref="CB559" si="10370">T559/T560</f>
        <v>0</v>
      </c>
      <c r="CC559" s="126">
        <f t="shared" ref="CC559" si="10371">U559/U560</f>
        <v>0</v>
      </c>
      <c r="CD559" s="127">
        <f t="shared" ref="CD559" si="10372">V559/V560</f>
        <v>0</v>
      </c>
      <c r="CE559" s="128">
        <f t="shared" ref="CE559" si="10373">W559/W560</f>
        <v>0</v>
      </c>
      <c r="CF559" s="125">
        <f t="shared" ref="CF559" si="10374">X559/X560</f>
        <v>0</v>
      </c>
      <c r="CG559" s="126">
        <f t="shared" ref="CG559" si="10375">Y559/Y560</f>
        <v>0</v>
      </c>
      <c r="CH559" s="127">
        <f t="shared" ref="CH559" si="10376">Z559/Z560</f>
        <v>0</v>
      </c>
      <c r="CI559" s="125">
        <f t="shared" ref="CI559" si="10377">AA559/AA560</f>
        <v>0</v>
      </c>
      <c r="CJ559" s="131">
        <f t="shared" ref="CJ559" si="10378">AB559/AB560</f>
        <v>0</v>
      </c>
      <c r="CK559" s="132">
        <f t="shared" ref="CK559" si="10379">AC559/AC560</f>
        <v>0</v>
      </c>
    </row>
    <row r="560" spans="1:89" ht="15" thickTop="1" thickBot="1">
      <c r="A560" s="294" t="s">
        <v>42</v>
      </c>
      <c r="B560" s="17">
        <f t="shared" ref="B560:AA560" si="10380">SUM(B537:B559)</f>
        <v>37516</v>
      </c>
      <c r="C560" s="18">
        <f t="shared" si="10380"/>
        <v>28163</v>
      </c>
      <c r="D560" s="17">
        <f t="shared" si="10380"/>
        <v>15180</v>
      </c>
      <c r="E560" s="18">
        <f t="shared" si="10380"/>
        <v>13045</v>
      </c>
      <c r="F560" s="17">
        <f t="shared" si="10380"/>
        <v>5731</v>
      </c>
      <c r="G560" s="18">
        <f t="shared" si="10380"/>
        <v>5065</v>
      </c>
      <c r="H560" s="17">
        <f t="shared" si="10380"/>
        <v>23397</v>
      </c>
      <c r="I560" s="18">
        <f t="shared" si="10380"/>
        <v>34964</v>
      </c>
      <c r="J560" s="17">
        <f t="shared" si="10380"/>
        <v>3280</v>
      </c>
      <c r="K560" s="18">
        <f t="shared" si="10380"/>
        <v>4370</v>
      </c>
      <c r="L560" s="17">
        <f t="shared" si="10380"/>
        <v>5961</v>
      </c>
      <c r="M560" s="18">
        <f t="shared" si="10380"/>
        <v>13795</v>
      </c>
      <c r="N560" s="17">
        <f t="shared" si="10380"/>
        <v>19943</v>
      </c>
      <c r="O560" s="18">
        <f t="shared" si="10380"/>
        <v>26087</v>
      </c>
      <c r="P560" s="17">
        <f t="shared" si="10380"/>
        <v>11914</v>
      </c>
      <c r="Q560" s="18">
        <f t="shared" si="10380"/>
        <v>12040</v>
      </c>
      <c r="R560" s="17">
        <f t="shared" si="10380"/>
        <v>18802</v>
      </c>
      <c r="S560" s="18">
        <f t="shared" si="10380"/>
        <v>17199</v>
      </c>
      <c r="T560" s="17">
        <f t="shared" si="10380"/>
        <v>4589</v>
      </c>
      <c r="U560" s="18">
        <f t="shared" si="10380"/>
        <v>4446</v>
      </c>
      <c r="V560" s="17">
        <f t="shared" si="10380"/>
        <v>17373</v>
      </c>
      <c r="W560" s="18">
        <f t="shared" si="10380"/>
        <v>17302</v>
      </c>
      <c r="X560" s="17">
        <f t="shared" si="10380"/>
        <v>16508</v>
      </c>
      <c r="Y560" s="18">
        <f t="shared" si="10380"/>
        <v>8632</v>
      </c>
      <c r="Z560" s="17">
        <f t="shared" si="10380"/>
        <v>41499</v>
      </c>
      <c r="AA560" s="18">
        <f t="shared" si="10380"/>
        <v>36161</v>
      </c>
      <c r="AB560" s="170">
        <f t="shared" ref="AB560:AC560" si="10381">SUM(AB536:AB559)</f>
        <v>221693</v>
      </c>
      <c r="AC560" s="171">
        <f t="shared" si="10381"/>
        <v>221269</v>
      </c>
      <c r="BI560" s="294" t="s">
        <v>42</v>
      </c>
      <c r="BJ560" s="151">
        <f>SUM(BJ536:BJ559)</f>
        <v>1</v>
      </c>
      <c r="BK560" s="152">
        <f t="shared" ref="BK560:CK560" si="10382">SUM(BK536:BK559)</f>
        <v>0.99999999999999989</v>
      </c>
      <c r="BL560" s="151">
        <f t="shared" si="10382"/>
        <v>1</v>
      </c>
      <c r="BM560" s="152">
        <f t="shared" si="10382"/>
        <v>0.99999999999999989</v>
      </c>
      <c r="BN560" s="151">
        <f t="shared" si="10382"/>
        <v>1</v>
      </c>
      <c r="BO560" s="152">
        <f t="shared" si="10382"/>
        <v>1</v>
      </c>
      <c r="BP560" s="151">
        <f t="shared" si="10382"/>
        <v>1.0000000000000002</v>
      </c>
      <c r="BQ560" s="152">
        <f t="shared" si="10382"/>
        <v>1</v>
      </c>
      <c r="BR560" s="151">
        <f t="shared" si="10382"/>
        <v>0.99999999999999989</v>
      </c>
      <c r="BS560" s="152">
        <f t="shared" si="10382"/>
        <v>1.0000000000000002</v>
      </c>
      <c r="BT560" s="151">
        <f t="shared" si="10382"/>
        <v>1</v>
      </c>
      <c r="BU560" s="152">
        <f t="shared" si="10382"/>
        <v>1</v>
      </c>
      <c r="BV560" s="151">
        <f t="shared" si="10382"/>
        <v>1</v>
      </c>
      <c r="BW560" s="152">
        <f t="shared" si="10382"/>
        <v>0.99999999999999989</v>
      </c>
      <c r="BX560" s="151">
        <f t="shared" si="10382"/>
        <v>1</v>
      </c>
      <c r="BY560" s="152">
        <f t="shared" si="10382"/>
        <v>1</v>
      </c>
      <c r="BZ560" s="151">
        <f t="shared" si="10382"/>
        <v>1.0000000000000002</v>
      </c>
      <c r="CA560" s="152">
        <f t="shared" si="10382"/>
        <v>1</v>
      </c>
      <c r="CB560" s="151">
        <f t="shared" si="10382"/>
        <v>1</v>
      </c>
      <c r="CC560" s="152">
        <f t="shared" si="10382"/>
        <v>1</v>
      </c>
      <c r="CD560" s="151">
        <f t="shared" si="10382"/>
        <v>1</v>
      </c>
      <c r="CE560" s="152">
        <f t="shared" si="10382"/>
        <v>1.0000000000000002</v>
      </c>
      <c r="CF560" s="151">
        <f t="shared" si="10382"/>
        <v>1</v>
      </c>
      <c r="CG560" s="152">
        <f t="shared" si="10382"/>
        <v>1</v>
      </c>
      <c r="CH560" s="151">
        <f t="shared" si="10382"/>
        <v>0.99999999999999989</v>
      </c>
      <c r="CI560" s="152">
        <f t="shared" si="10382"/>
        <v>1</v>
      </c>
      <c r="CJ560" s="151">
        <f t="shared" si="10382"/>
        <v>1</v>
      </c>
      <c r="CK560" s="152">
        <f t="shared" si="10382"/>
        <v>1</v>
      </c>
    </row>
    <row r="561" spans="1:89" ht="14.1" thickTop="1">
      <c r="A561" s="183"/>
    </row>
    <row r="563" spans="1:89">
      <c r="A563" s="318">
        <f>+A532+1</f>
        <v>43849</v>
      </c>
      <c r="B563" s="318"/>
      <c r="C563" s="318"/>
      <c r="D563" s="318"/>
      <c r="BI563" s="313">
        <f>+BI501+2</f>
        <v>43849</v>
      </c>
      <c r="BJ563" s="313"/>
      <c r="BK563" s="313"/>
      <c r="BL563" s="313"/>
    </row>
    <row r="564" spans="1:89" ht="14.1" thickBot="1">
      <c r="AE564" t="s">
        <v>49</v>
      </c>
    </row>
    <row r="565" spans="1:89" ht="15" thickTop="1" thickBot="1">
      <c r="A565" s="314" t="s">
        <v>2</v>
      </c>
      <c r="B565" s="311" t="s">
        <v>3</v>
      </c>
      <c r="C565" s="312"/>
      <c r="D565" s="311" t="s">
        <v>4</v>
      </c>
      <c r="E565" s="312"/>
      <c r="F565" s="311" t="s">
        <v>5</v>
      </c>
      <c r="G565" s="312"/>
      <c r="H565" s="311" t="s">
        <v>6</v>
      </c>
      <c r="I565" s="312"/>
      <c r="J565" s="311" t="s">
        <v>7</v>
      </c>
      <c r="K565" s="312"/>
      <c r="L565" s="311" t="s">
        <v>8</v>
      </c>
      <c r="M565" s="312"/>
      <c r="N565" s="311" t="s">
        <v>9</v>
      </c>
      <c r="O565" s="312"/>
      <c r="P565" s="311" t="s">
        <v>10</v>
      </c>
      <c r="Q565" s="312"/>
      <c r="R565" s="311" t="s">
        <v>11</v>
      </c>
      <c r="S565" s="312"/>
      <c r="T565" s="311" t="s">
        <v>12</v>
      </c>
      <c r="U565" s="312"/>
      <c r="V565" s="311" t="s">
        <v>13</v>
      </c>
      <c r="W565" s="312"/>
      <c r="X565" s="311" t="s">
        <v>14</v>
      </c>
      <c r="Y565" s="312"/>
      <c r="Z565" s="297" t="s">
        <v>15</v>
      </c>
      <c r="AA565" s="298"/>
      <c r="AB565" s="316" t="s">
        <v>16</v>
      </c>
      <c r="AC565" s="317"/>
      <c r="AE565" s="309" t="s">
        <v>2</v>
      </c>
      <c r="AF565" s="303" t="s">
        <v>3</v>
      </c>
      <c r="AG565" s="304"/>
      <c r="AH565" s="303" t="s">
        <v>4</v>
      </c>
      <c r="AI565" s="304"/>
      <c r="AJ565" s="303" t="s">
        <v>5</v>
      </c>
      <c r="AK565" s="304"/>
      <c r="AL565" s="303" t="s">
        <v>6</v>
      </c>
      <c r="AM565" s="304"/>
      <c r="AN565" s="303" t="s">
        <v>7</v>
      </c>
      <c r="AO565" s="304"/>
      <c r="AP565" s="303" t="s">
        <v>8</v>
      </c>
      <c r="AQ565" s="304"/>
      <c r="AR565" s="303" t="s">
        <v>9</v>
      </c>
      <c r="AS565" s="304"/>
      <c r="AT565" s="303" t="s">
        <v>10</v>
      </c>
      <c r="AU565" s="304"/>
      <c r="AV565" s="303" t="s">
        <v>11</v>
      </c>
      <c r="AW565" s="304"/>
      <c r="AX565" s="303" t="s">
        <v>12</v>
      </c>
      <c r="AY565" s="304"/>
      <c r="AZ565" s="303" t="s">
        <v>13</v>
      </c>
      <c r="BA565" s="304"/>
      <c r="BB565" s="303" t="s">
        <v>14</v>
      </c>
      <c r="BC565" s="304"/>
      <c r="BD565" s="305" t="s">
        <v>15</v>
      </c>
      <c r="BE565" s="306"/>
      <c r="BF565" s="307" t="s">
        <v>16</v>
      </c>
      <c r="BG565" s="308"/>
      <c r="BI565" s="314" t="s">
        <v>2</v>
      </c>
      <c r="BJ565" s="311" t="s">
        <v>3</v>
      </c>
      <c r="BK565" s="312"/>
      <c r="BL565" s="311" t="s">
        <v>4</v>
      </c>
      <c r="BM565" s="312"/>
      <c r="BN565" s="311" t="s">
        <v>5</v>
      </c>
      <c r="BO565" s="312"/>
      <c r="BP565" s="311" t="s">
        <v>6</v>
      </c>
      <c r="BQ565" s="312"/>
      <c r="BR565" s="311" t="s">
        <v>7</v>
      </c>
      <c r="BS565" s="312"/>
      <c r="BT565" s="311" t="s">
        <v>8</v>
      </c>
      <c r="BU565" s="312"/>
      <c r="BV565" s="311" t="s">
        <v>9</v>
      </c>
      <c r="BW565" s="312"/>
      <c r="BX565" s="311" t="s">
        <v>10</v>
      </c>
      <c r="BY565" s="312"/>
      <c r="BZ565" s="311" t="s">
        <v>11</v>
      </c>
      <c r="CA565" s="312"/>
      <c r="CB565" s="311" t="s">
        <v>12</v>
      </c>
      <c r="CC565" s="312"/>
      <c r="CD565" s="311" t="s">
        <v>13</v>
      </c>
      <c r="CE565" s="312"/>
      <c r="CF565" s="311" t="s">
        <v>14</v>
      </c>
      <c r="CG565" s="312"/>
      <c r="CH565" s="297" t="s">
        <v>15</v>
      </c>
      <c r="CI565" s="298"/>
      <c r="CJ565" s="311" t="s">
        <v>16</v>
      </c>
      <c r="CK565" s="312"/>
    </row>
    <row r="566" spans="1:89" ht="15" thickTop="1" thickBot="1">
      <c r="A566" s="315"/>
      <c r="B566" s="112" t="s">
        <v>17</v>
      </c>
      <c r="C566" s="113" t="s">
        <v>18</v>
      </c>
      <c r="D566" s="114" t="s">
        <v>17</v>
      </c>
      <c r="E566" s="115" t="s">
        <v>18</v>
      </c>
      <c r="F566" s="112" t="s">
        <v>17</v>
      </c>
      <c r="G566" s="113" t="s">
        <v>18</v>
      </c>
      <c r="H566" s="114" t="s">
        <v>17</v>
      </c>
      <c r="I566" s="115" t="s">
        <v>18</v>
      </c>
      <c r="J566" s="112" t="s">
        <v>17</v>
      </c>
      <c r="K566" s="113" t="s">
        <v>18</v>
      </c>
      <c r="L566" s="114" t="s">
        <v>17</v>
      </c>
      <c r="M566" s="112" t="s">
        <v>18</v>
      </c>
      <c r="N566" s="116" t="s">
        <v>17</v>
      </c>
      <c r="O566" s="117" t="s">
        <v>18</v>
      </c>
      <c r="P566" s="112" t="s">
        <v>17</v>
      </c>
      <c r="Q566" s="113" t="s">
        <v>18</v>
      </c>
      <c r="R566" s="114" t="s">
        <v>17</v>
      </c>
      <c r="S566" s="115" t="s">
        <v>18</v>
      </c>
      <c r="T566" s="112" t="s">
        <v>17</v>
      </c>
      <c r="U566" s="113" t="s">
        <v>18</v>
      </c>
      <c r="V566" s="114" t="s">
        <v>17</v>
      </c>
      <c r="W566" s="115" t="s">
        <v>18</v>
      </c>
      <c r="X566" s="112" t="s">
        <v>17</v>
      </c>
      <c r="Y566" s="113" t="s">
        <v>18</v>
      </c>
      <c r="Z566" s="25" t="s">
        <v>17</v>
      </c>
      <c r="AA566" s="118" t="s">
        <v>18</v>
      </c>
      <c r="AB566" s="172" t="s">
        <v>17</v>
      </c>
      <c r="AC566" s="173" t="s">
        <v>18</v>
      </c>
      <c r="AE566" s="310"/>
      <c r="AF566" s="235" t="s">
        <v>17</v>
      </c>
      <c r="AG566" s="236" t="s">
        <v>18</v>
      </c>
      <c r="AH566" s="237" t="s">
        <v>17</v>
      </c>
      <c r="AI566" s="238" t="s">
        <v>18</v>
      </c>
      <c r="AJ566" s="235" t="s">
        <v>17</v>
      </c>
      <c r="AK566" s="236" t="s">
        <v>18</v>
      </c>
      <c r="AL566" s="237" t="s">
        <v>17</v>
      </c>
      <c r="AM566" s="238" t="s">
        <v>18</v>
      </c>
      <c r="AN566" s="235" t="s">
        <v>17</v>
      </c>
      <c r="AO566" s="236" t="s">
        <v>18</v>
      </c>
      <c r="AP566" s="237" t="s">
        <v>17</v>
      </c>
      <c r="AQ566" s="235" t="s">
        <v>18</v>
      </c>
      <c r="AR566" s="239" t="s">
        <v>17</v>
      </c>
      <c r="AS566" s="240" t="s">
        <v>18</v>
      </c>
      <c r="AT566" s="235" t="s">
        <v>17</v>
      </c>
      <c r="AU566" s="236" t="s">
        <v>18</v>
      </c>
      <c r="AV566" s="237" t="s">
        <v>17</v>
      </c>
      <c r="AW566" s="238" t="s">
        <v>18</v>
      </c>
      <c r="AX566" s="235" t="s">
        <v>17</v>
      </c>
      <c r="AY566" s="236" t="s">
        <v>18</v>
      </c>
      <c r="AZ566" s="237" t="s">
        <v>17</v>
      </c>
      <c r="BA566" s="238" t="s">
        <v>18</v>
      </c>
      <c r="BB566" s="235" t="s">
        <v>17</v>
      </c>
      <c r="BC566" s="236" t="s">
        <v>18</v>
      </c>
      <c r="BD566" s="241" t="s">
        <v>17</v>
      </c>
      <c r="BE566" s="242" t="s">
        <v>18</v>
      </c>
      <c r="BF566" s="243" t="s">
        <v>17</v>
      </c>
      <c r="BG566" s="244" t="s">
        <v>18</v>
      </c>
      <c r="BI566" s="315"/>
      <c r="BJ566" s="112" t="s">
        <v>17</v>
      </c>
      <c r="BK566" s="113" t="s">
        <v>18</v>
      </c>
      <c r="BL566" s="114" t="s">
        <v>17</v>
      </c>
      <c r="BM566" s="115" t="s">
        <v>18</v>
      </c>
      <c r="BN566" s="112" t="s">
        <v>17</v>
      </c>
      <c r="BO566" s="113" t="s">
        <v>18</v>
      </c>
      <c r="BP566" s="114" t="s">
        <v>17</v>
      </c>
      <c r="BQ566" s="115" t="s">
        <v>18</v>
      </c>
      <c r="BR566" s="112" t="s">
        <v>17</v>
      </c>
      <c r="BS566" s="113" t="s">
        <v>18</v>
      </c>
      <c r="BT566" s="114" t="s">
        <v>17</v>
      </c>
      <c r="BU566" s="112" t="s">
        <v>18</v>
      </c>
      <c r="BV566" s="116" t="s">
        <v>17</v>
      </c>
      <c r="BW566" s="117" t="s">
        <v>18</v>
      </c>
      <c r="BX566" s="112" t="s">
        <v>17</v>
      </c>
      <c r="BY566" s="113" t="s">
        <v>18</v>
      </c>
      <c r="BZ566" s="114" t="s">
        <v>17</v>
      </c>
      <c r="CA566" s="115" t="s">
        <v>18</v>
      </c>
      <c r="CB566" s="112" t="s">
        <v>17</v>
      </c>
      <c r="CC566" s="113" t="s">
        <v>18</v>
      </c>
      <c r="CD566" s="114" t="s">
        <v>17</v>
      </c>
      <c r="CE566" s="115" t="s">
        <v>18</v>
      </c>
      <c r="CF566" s="112" t="s">
        <v>17</v>
      </c>
      <c r="CG566" s="113" t="s">
        <v>18</v>
      </c>
      <c r="CH566" s="25" t="s">
        <v>17</v>
      </c>
      <c r="CI566" s="118" t="s">
        <v>18</v>
      </c>
      <c r="CJ566" s="116" t="s">
        <v>17</v>
      </c>
      <c r="CK566" s="117" t="s">
        <v>18</v>
      </c>
    </row>
    <row r="567" spans="1:89" ht="14.1" thickTop="1">
      <c r="A567" s="121" t="s">
        <v>19</v>
      </c>
      <c r="B567" s="122"/>
      <c r="C567" s="182"/>
      <c r="D567" s="123"/>
      <c r="E567" s="176"/>
      <c r="F567" s="122"/>
      <c r="G567" s="124"/>
      <c r="H567" s="123"/>
      <c r="I567" s="176"/>
      <c r="J567" s="122"/>
      <c r="K567" s="124"/>
      <c r="L567" s="123"/>
      <c r="M567" s="122"/>
      <c r="N567" s="175"/>
      <c r="O567" s="177"/>
      <c r="P567" s="122"/>
      <c r="Q567" s="124"/>
      <c r="R567" s="123"/>
      <c r="S567" s="176"/>
      <c r="T567" s="122"/>
      <c r="U567" s="124"/>
      <c r="V567" s="123"/>
      <c r="W567" s="176"/>
      <c r="X567" s="122"/>
      <c r="Y567" s="124"/>
      <c r="Z567" s="180"/>
      <c r="AA567" s="181"/>
      <c r="AB567" s="166">
        <f>B567+D567+F567+H567+J567+L567+N567+P567+R567+T567+V567+X567+Z567</f>
        <v>0</v>
      </c>
      <c r="AC567" s="167">
        <f>C567+E567+G567+I567+K567+M567+O567+Q567+S567+U567+W567+Y567+AA567</f>
        <v>0</v>
      </c>
      <c r="AD567" s="227"/>
      <c r="AE567" s="246" t="str">
        <f>$AE$9</f>
        <v>07:00 - 07:59</v>
      </c>
      <c r="AF567" s="247">
        <f>SUMIF($A$9:$A$32,$AE567,B$567:B$590)</f>
        <v>1139</v>
      </c>
      <c r="AG567" s="248">
        <f t="shared" ref="AG567:AV569" si="10383">SUMIF($A$9:$A$32,$AE567,C$567:C$590)</f>
        <v>385</v>
      </c>
      <c r="AH567" s="249">
        <f t="shared" si="10383"/>
        <v>413</v>
      </c>
      <c r="AI567" s="250">
        <f t="shared" si="10383"/>
        <v>357</v>
      </c>
      <c r="AJ567" s="247">
        <f t="shared" si="10383"/>
        <v>151</v>
      </c>
      <c r="AK567" s="251">
        <f t="shared" si="10383"/>
        <v>130</v>
      </c>
      <c r="AL567" s="249">
        <f t="shared" si="10383"/>
        <v>636</v>
      </c>
      <c r="AM567" s="250">
        <f t="shared" si="10383"/>
        <v>800</v>
      </c>
      <c r="AN567" s="247">
        <f t="shared" si="10383"/>
        <v>41</v>
      </c>
      <c r="AO567" s="251">
        <f t="shared" si="10383"/>
        <v>99</v>
      </c>
      <c r="AP567" s="249">
        <f t="shared" si="10383"/>
        <v>77</v>
      </c>
      <c r="AQ567" s="247">
        <f t="shared" si="10383"/>
        <v>270</v>
      </c>
      <c r="AR567" s="252">
        <f t="shared" si="10383"/>
        <v>546</v>
      </c>
      <c r="AS567" s="253">
        <f t="shared" si="10383"/>
        <v>537</v>
      </c>
      <c r="AT567" s="247">
        <f t="shared" si="10383"/>
        <v>290</v>
      </c>
      <c r="AU567" s="251">
        <f t="shared" si="10383"/>
        <v>230</v>
      </c>
      <c r="AV567" s="249">
        <f t="shared" si="10383"/>
        <v>623</v>
      </c>
      <c r="AW567" s="250">
        <f t="shared" ref="AW567:BE569" si="10384">SUMIF($A$9:$A$32,$AE567,S$567:S$590)</f>
        <v>402</v>
      </c>
      <c r="AX567" s="247">
        <f t="shared" si="10384"/>
        <v>99</v>
      </c>
      <c r="AY567" s="251">
        <f t="shared" si="10384"/>
        <v>105</v>
      </c>
      <c r="AZ567" s="249">
        <f t="shared" si="10384"/>
        <v>317</v>
      </c>
      <c r="BA567" s="250">
        <f t="shared" si="10384"/>
        <v>388</v>
      </c>
      <c r="BB567" s="247">
        <f t="shared" si="10384"/>
        <v>412</v>
      </c>
      <c r="BC567" s="251">
        <f t="shared" si="10384"/>
        <v>234</v>
      </c>
      <c r="BD567" s="20">
        <f t="shared" si="10384"/>
        <v>1132</v>
      </c>
      <c r="BE567" s="254">
        <f t="shared" si="10384"/>
        <v>986</v>
      </c>
      <c r="BF567" s="255">
        <f>AF567+AH567+AJ567+AL567+AN567+AP567+AR567+AT567+AV567+AX567+AZ567+BB567+BD567</f>
        <v>5876</v>
      </c>
      <c r="BG567" s="256">
        <f>AG567+AI567+AK567+AM567+AO567+AQ567+AS567+AU567+AW567+AY567+BA567+BC567+BE567</f>
        <v>4923</v>
      </c>
      <c r="BH567" s="275"/>
      <c r="BI567" s="121" t="s">
        <v>19</v>
      </c>
      <c r="BJ567" s="125">
        <f>B567/B591</f>
        <v>0</v>
      </c>
      <c r="BK567" s="126">
        <f t="shared" ref="BK567" si="10385">C567/C591</f>
        <v>0</v>
      </c>
      <c r="BL567" s="127">
        <f t="shared" ref="BL567" si="10386">D567/D591</f>
        <v>0</v>
      </c>
      <c r="BM567" s="128">
        <f t="shared" ref="BM567" si="10387">E567/E591</f>
        <v>0</v>
      </c>
      <c r="BN567" s="125">
        <f t="shared" ref="BN567" si="10388">F567/F591</f>
        <v>0</v>
      </c>
      <c r="BO567" s="126">
        <f t="shared" ref="BO567" si="10389">G567/G591</f>
        <v>0</v>
      </c>
      <c r="BP567" s="127">
        <f t="shared" ref="BP567" si="10390">H567/H591</f>
        <v>0</v>
      </c>
      <c r="BQ567" s="128">
        <f t="shared" ref="BQ567" si="10391">I567/I591</f>
        <v>0</v>
      </c>
      <c r="BR567" s="125">
        <f t="shared" ref="BR567" si="10392">J567/J591</f>
        <v>0</v>
      </c>
      <c r="BS567" s="126">
        <f t="shared" ref="BS567" si="10393">K567/K591</f>
        <v>0</v>
      </c>
      <c r="BT567" s="127">
        <f t="shared" ref="BT567" si="10394">L567/L591</f>
        <v>0</v>
      </c>
      <c r="BU567" s="125">
        <f t="shared" ref="BU567" si="10395">M567/M591</f>
        <v>0</v>
      </c>
      <c r="BV567" s="129">
        <f t="shared" ref="BV567" si="10396">N567/N591</f>
        <v>0</v>
      </c>
      <c r="BW567" s="130">
        <f t="shared" ref="BW567" si="10397">O567/O591</f>
        <v>0</v>
      </c>
      <c r="BX567" s="125">
        <f t="shared" ref="BX567" si="10398">P567/P591</f>
        <v>0</v>
      </c>
      <c r="BY567" s="126">
        <f t="shared" ref="BY567" si="10399">Q567/Q591</f>
        <v>0</v>
      </c>
      <c r="BZ567" s="127">
        <f t="shared" ref="BZ567" si="10400">R567/R591</f>
        <v>0</v>
      </c>
      <c r="CA567" s="128">
        <f t="shared" ref="CA567" si="10401">S567/S591</f>
        <v>0</v>
      </c>
      <c r="CB567" s="125">
        <f t="shared" ref="CB567" si="10402">T567/T591</f>
        <v>0</v>
      </c>
      <c r="CC567" s="126">
        <f t="shared" ref="CC567" si="10403">U567/U591</f>
        <v>0</v>
      </c>
      <c r="CD567" s="127">
        <f t="shared" ref="CD567" si="10404">V567/V591</f>
        <v>0</v>
      </c>
      <c r="CE567" s="128">
        <f t="shared" ref="CE567" si="10405">W567/W591</f>
        <v>0</v>
      </c>
      <c r="CF567" s="125">
        <f t="shared" ref="CF567" si="10406">X567/X591</f>
        <v>0</v>
      </c>
      <c r="CG567" s="126">
        <f t="shared" ref="CG567" si="10407">Y567/Y591</f>
        <v>0</v>
      </c>
      <c r="CH567" s="127">
        <f t="shared" ref="CH567" si="10408">Z567/Z591</f>
        <v>0</v>
      </c>
      <c r="CI567" s="125">
        <f t="shared" ref="CI567" si="10409">AA567/AA591</f>
        <v>0</v>
      </c>
      <c r="CJ567" s="131">
        <f t="shared" ref="CJ567" si="10410">AB567/AB591</f>
        <v>0</v>
      </c>
      <c r="CK567" s="132">
        <f t="shared" ref="CK567" si="10411">AC567/AC591</f>
        <v>0</v>
      </c>
    </row>
    <row r="568" spans="1:89">
      <c r="A568" s="133" t="s">
        <v>20</v>
      </c>
      <c r="B568" s="185">
        <v>114</v>
      </c>
      <c r="C568" s="186">
        <v>0</v>
      </c>
      <c r="D568" s="187">
        <v>37</v>
      </c>
      <c r="E568" s="188">
        <v>0</v>
      </c>
      <c r="F568" s="185">
        <v>17</v>
      </c>
      <c r="G568" s="189">
        <v>0</v>
      </c>
      <c r="H568" s="187">
        <v>72</v>
      </c>
      <c r="I568" s="188">
        <v>1</v>
      </c>
      <c r="J568" s="185">
        <v>4</v>
      </c>
      <c r="K568" s="189">
        <v>0</v>
      </c>
      <c r="L568" s="187">
        <v>0</v>
      </c>
      <c r="M568" s="185">
        <v>0</v>
      </c>
      <c r="N568" s="190">
        <v>11</v>
      </c>
      <c r="O568" s="191">
        <v>0</v>
      </c>
      <c r="P568" s="185">
        <v>0</v>
      </c>
      <c r="Q568" s="189">
        <v>0</v>
      </c>
      <c r="R568" s="187">
        <v>0</v>
      </c>
      <c r="S568" s="188">
        <v>0</v>
      </c>
      <c r="T568" s="185">
        <v>0</v>
      </c>
      <c r="U568" s="189">
        <v>0</v>
      </c>
      <c r="V568" s="187">
        <v>0</v>
      </c>
      <c r="W568" s="188">
        <v>0</v>
      </c>
      <c r="X568" s="185">
        <v>0</v>
      </c>
      <c r="Y568" s="189">
        <v>0</v>
      </c>
      <c r="Z568" s="187">
        <v>0</v>
      </c>
      <c r="AA568" s="185">
        <v>0</v>
      </c>
      <c r="AB568" s="168">
        <f t="shared" ref="AB568:AB569" si="10412">B568+D568+F568+H568+J568+L568+N568+P568+R568+T568+V568+X568+Z568</f>
        <v>255</v>
      </c>
      <c r="AC568" s="169">
        <f t="shared" ref="AC568:AC587" si="10413">C568+E568+G568+I568+K568+M568+O568+Q568+S568+U568+W568+Y568+AA568</f>
        <v>1</v>
      </c>
      <c r="AE568" s="258" t="str">
        <f>$AE$10</f>
        <v>08:00 - 08:59</v>
      </c>
      <c r="AF568" s="247">
        <f>SUMIF($A$9:$A$32,$AE568,B$567:B$590)</f>
        <v>1747</v>
      </c>
      <c r="AG568" s="259">
        <f t="shared" si="10383"/>
        <v>587</v>
      </c>
      <c r="AH568" s="260">
        <f t="shared" si="10383"/>
        <v>576</v>
      </c>
      <c r="AI568" s="261">
        <f t="shared" si="10383"/>
        <v>334</v>
      </c>
      <c r="AJ568" s="262">
        <f t="shared" si="10383"/>
        <v>202</v>
      </c>
      <c r="AK568" s="263">
        <f t="shared" si="10383"/>
        <v>175</v>
      </c>
      <c r="AL568" s="260">
        <f t="shared" si="10383"/>
        <v>927</v>
      </c>
      <c r="AM568" s="261">
        <f t="shared" si="10383"/>
        <v>943</v>
      </c>
      <c r="AN568" s="262">
        <f t="shared" si="10383"/>
        <v>66</v>
      </c>
      <c r="AO568" s="263">
        <f t="shared" si="10383"/>
        <v>139</v>
      </c>
      <c r="AP568" s="260">
        <f t="shared" si="10383"/>
        <v>82</v>
      </c>
      <c r="AQ568" s="262">
        <f t="shared" si="10383"/>
        <v>454</v>
      </c>
      <c r="AR568" s="264">
        <f t="shared" si="10383"/>
        <v>661</v>
      </c>
      <c r="AS568" s="265">
        <f t="shared" si="10383"/>
        <v>925</v>
      </c>
      <c r="AT568" s="262">
        <f t="shared" si="10383"/>
        <v>372</v>
      </c>
      <c r="AU568" s="263">
        <f t="shared" si="10383"/>
        <v>331</v>
      </c>
      <c r="AV568" s="260">
        <f t="shared" si="10383"/>
        <v>788</v>
      </c>
      <c r="AW568" s="261">
        <f t="shared" si="10384"/>
        <v>564</v>
      </c>
      <c r="AX568" s="262">
        <f t="shared" si="10384"/>
        <v>85</v>
      </c>
      <c r="AY568" s="263">
        <f t="shared" si="10384"/>
        <v>107</v>
      </c>
      <c r="AZ568" s="260">
        <f t="shared" si="10384"/>
        <v>283</v>
      </c>
      <c r="BA568" s="261">
        <f t="shared" si="10384"/>
        <v>691</v>
      </c>
      <c r="BB568" s="262">
        <f t="shared" si="10384"/>
        <v>421</v>
      </c>
      <c r="BC568" s="263">
        <f t="shared" si="10384"/>
        <v>288</v>
      </c>
      <c r="BD568" s="260">
        <f t="shared" si="10384"/>
        <v>1624</v>
      </c>
      <c r="BE568" s="262">
        <f t="shared" si="10384"/>
        <v>1121</v>
      </c>
      <c r="BF568" s="266">
        <f>SUM(AF568,AH568,AJ568,AL568,AN568,AP568,AR568,AT568,AV568,AX568,AZ568,BB568,BD568)</f>
        <v>7834</v>
      </c>
      <c r="BG568" s="16">
        <f>SUM(AG568,AI568,AK568,AM568,AO568,AQ568,AS568,AU568,AW568,AY568,BA568,BC568,BE568)</f>
        <v>6659</v>
      </c>
      <c r="BI568" s="133" t="s">
        <v>20</v>
      </c>
      <c r="BJ568" s="125">
        <f>B568/B591</f>
        <v>4.0882194728348578E-3</v>
      </c>
      <c r="BK568" s="126">
        <f t="shared" ref="BK568" si="10414">C568/C591</f>
        <v>0</v>
      </c>
      <c r="BL568" s="127">
        <f t="shared" ref="BL568" si="10415">D568/D591</f>
        <v>3.9253129641417354E-3</v>
      </c>
      <c r="BM568" s="128">
        <f t="shared" ref="BM568" si="10416">E568/E591</f>
        <v>0</v>
      </c>
      <c r="BN568" s="125">
        <f t="shared" ref="BN568" si="10417">F568/F591</f>
        <v>4.3870967741935487E-3</v>
      </c>
      <c r="BO568" s="126">
        <f t="shared" ref="BO568" si="10418">G568/G591</f>
        <v>0</v>
      </c>
      <c r="BP568" s="127">
        <f t="shared" ref="BP568" si="10419">H568/H591</f>
        <v>3.8259206121472981E-3</v>
      </c>
      <c r="BQ568" s="128">
        <f t="shared" ref="BQ568" si="10420">I568/I591</f>
        <v>4.7557901745374997E-5</v>
      </c>
      <c r="BR568" s="125">
        <f t="shared" ref="BR568" si="10421">J568/J591</f>
        <v>2.257336343115124E-3</v>
      </c>
      <c r="BS568" s="126">
        <f t="shared" ref="BS568" si="10422">K568/K591</f>
        <v>0</v>
      </c>
      <c r="BT568" s="127">
        <f t="shared" ref="BT568" si="10423">L568/L591</f>
        <v>0</v>
      </c>
      <c r="BU568" s="125">
        <f t="shared" ref="BU568" si="10424">M568/M591</f>
        <v>0</v>
      </c>
      <c r="BV568" s="129">
        <f t="shared" ref="BV568" si="10425">N568/N591</f>
        <v>8.3510476768903737E-4</v>
      </c>
      <c r="BW568" s="130">
        <f t="shared" ref="BW568" si="10426">O568/O591</f>
        <v>0</v>
      </c>
      <c r="BX568" s="125">
        <f t="shared" ref="BX568" si="10427">P568/P591</f>
        <v>0</v>
      </c>
      <c r="BY568" s="126">
        <f t="shared" ref="BY568" si="10428">Q568/Q591</f>
        <v>0</v>
      </c>
      <c r="BZ568" s="127">
        <f t="shared" ref="BZ568" si="10429">R568/R591</f>
        <v>0</v>
      </c>
      <c r="CA568" s="128">
        <f t="shared" ref="CA568" si="10430">S568/S591</f>
        <v>0</v>
      </c>
      <c r="CB568" s="125">
        <f t="shared" ref="CB568" si="10431">T568/T591</f>
        <v>0</v>
      </c>
      <c r="CC568" s="126">
        <f t="shared" ref="CC568" si="10432">U568/U591</f>
        <v>0</v>
      </c>
      <c r="CD568" s="127">
        <f t="shared" ref="CD568" si="10433">V568/V591</f>
        <v>0</v>
      </c>
      <c r="CE568" s="128">
        <f t="shared" ref="CE568" si="10434">W568/W591</f>
        <v>0</v>
      </c>
      <c r="CF568" s="125">
        <f t="shared" ref="CF568" si="10435">X568/X591</f>
        <v>0</v>
      </c>
      <c r="CG568" s="126">
        <f t="shared" ref="CG568" si="10436">Y568/Y591</f>
        <v>0</v>
      </c>
      <c r="CH568" s="127">
        <f t="shared" ref="CH568" si="10437">Z568/Z591</f>
        <v>0</v>
      </c>
      <c r="CI568" s="125">
        <f t="shared" ref="CI568" si="10438">AA568/AA591</f>
        <v>0</v>
      </c>
      <c r="CJ568" s="131">
        <f t="shared" ref="CJ568" si="10439">AB568/AB591</f>
        <v>1.7399492344223368E-3</v>
      </c>
      <c r="CK568" s="132">
        <f t="shared" ref="CK568" si="10440">AC568/AC591</f>
        <v>6.8343357025697102E-6</v>
      </c>
    </row>
    <row r="569" spans="1:89" ht="14.1" thickBot="1">
      <c r="A569" s="142" t="s">
        <v>21</v>
      </c>
      <c r="B569" s="192">
        <v>580</v>
      </c>
      <c r="C569" s="193">
        <v>0</v>
      </c>
      <c r="D569" s="194">
        <v>199</v>
      </c>
      <c r="E569" s="195">
        <v>2</v>
      </c>
      <c r="F569" s="192">
        <v>89</v>
      </c>
      <c r="G569" s="196">
        <v>3</v>
      </c>
      <c r="H569" s="194">
        <v>363</v>
      </c>
      <c r="I569" s="195">
        <v>36</v>
      </c>
      <c r="J569" s="192">
        <v>19</v>
      </c>
      <c r="K569" s="196">
        <v>12</v>
      </c>
      <c r="L569" s="194">
        <v>13</v>
      </c>
      <c r="M569" s="192">
        <v>93</v>
      </c>
      <c r="N569" s="197">
        <v>144</v>
      </c>
      <c r="O569" s="198">
        <v>141</v>
      </c>
      <c r="P569" s="192">
        <v>60</v>
      </c>
      <c r="Q569" s="196">
        <v>77</v>
      </c>
      <c r="R569" s="194">
        <v>141</v>
      </c>
      <c r="S569" s="195">
        <v>119</v>
      </c>
      <c r="T569" s="192">
        <v>18</v>
      </c>
      <c r="U569" s="196">
        <v>50</v>
      </c>
      <c r="V569" s="194">
        <v>41</v>
      </c>
      <c r="W569" s="195">
        <v>119</v>
      </c>
      <c r="X569" s="192">
        <v>94</v>
      </c>
      <c r="Y569" s="196">
        <v>75</v>
      </c>
      <c r="Z569" s="194">
        <v>350</v>
      </c>
      <c r="AA569" s="192">
        <v>170</v>
      </c>
      <c r="AB569" s="168">
        <f t="shared" si="10412"/>
        <v>2111</v>
      </c>
      <c r="AC569" s="169">
        <f t="shared" si="10413"/>
        <v>897</v>
      </c>
      <c r="AE569" s="246" t="str">
        <f>$AE$11</f>
        <v>-</v>
      </c>
      <c r="AF569" s="247">
        <f>SUMIF($A$9:$A$32,$AE569,B$567:B$590)</f>
        <v>0</v>
      </c>
      <c r="AG569" s="267">
        <f t="shared" si="10383"/>
        <v>0</v>
      </c>
      <c r="AH569" s="268">
        <f t="shared" si="10383"/>
        <v>0</v>
      </c>
      <c r="AI569" s="269">
        <f t="shared" si="10383"/>
        <v>0</v>
      </c>
      <c r="AJ569" s="270">
        <f t="shared" si="10383"/>
        <v>0</v>
      </c>
      <c r="AK569" s="271">
        <f t="shared" si="10383"/>
        <v>0</v>
      </c>
      <c r="AL569" s="268">
        <f t="shared" si="10383"/>
        <v>0</v>
      </c>
      <c r="AM569" s="269">
        <f t="shared" si="10383"/>
        <v>0</v>
      </c>
      <c r="AN569" s="270">
        <f t="shared" si="10383"/>
        <v>0</v>
      </c>
      <c r="AO569" s="271">
        <f t="shared" si="10383"/>
        <v>0</v>
      </c>
      <c r="AP569" s="268">
        <f t="shared" si="10383"/>
        <v>0</v>
      </c>
      <c r="AQ569" s="270">
        <f t="shared" si="10383"/>
        <v>0</v>
      </c>
      <c r="AR569" s="272">
        <f t="shared" si="10383"/>
        <v>0</v>
      </c>
      <c r="AS569" s="273">
        <f t="shared" si="10383"/>
        <v>0</v>
      </c>
      <c r="AT569" s="270">
        <f t="shared" si="10383"/>
        <v>0</v>
      </c>
      <c r="AU569" s="271">
        <f t="shared" si="10383"/>
        <v>0</v>
      </c>
      <c r="AV569" s="268">
        <f t="shared" si="10383"/>
        <v>0</v>
      </c>
      <c r="AW569" s="269">
        <f t="shared" si="10384"/>
        <v>0</v>
      </c>
      <c r="AX569" s="270">
        <f t="shared" si="10384"/>
        <v>0</v>
      </c>
      <c r="AY569" s="271">
        <f t="shared" si="10384"/>
        <v>0</v>
      </c>
      <c r="AZ569" s="268">
        <f t="shared" si="10384"/>
        <v>0</v>
      </c>
      <c r="BA569" s="269">
        <f t="shared" si="10384"/>
        <v>0</v>
      </c>
      <c r="BB569" s="270">
        <f t="shared" si="10384"/>
        <v>0</v>
      </c>
      <c r="BC569" s="271">
        <f t="shared" si="10384"/>
        <v>0</v>
      </c>
      <c r="BD569" s="268">
        <f t="shared" si="10384"/>
        <v>0</v>
      </c>
      <c r="BE569" s="270">
        <f t="shared" si="10384"/>
        <v>0</v>
      </c>
      <c r="BF569" s="266">
        <f>SUM(AF569,AH569,AJ569,AL569,AN569,AP569,AR569,AT569,AV569,AX569,AZ569,BB569,BD569)</f>
        <v>0</v>
      </c>
      <c r="BG569" s="16">
        <f>SUM(AG569,AI569,AK569,AM569,AO569,AQ569,AS569,AU569,AW569,AY569,BA569,BC569,BE569)</f>
        <v>0</v>
      </c>
      <c r="BI569" s="142" t="s">
        <v>21</v>
      </c>
      <c r="BJ569" s="125">
        <f>B569/B591</f>
        <v>2.0799713107405415E-2</v>
      </c>
      <c r="BK569" s="126">
        <f t="shared" ref="BK569" si="10441">C569/C591</f>
        <v>0</v>
      </c>
      <c r="BL569" s="127">
        <f t="shared" ref="BL569" si="10442">D569/D591</f>
        <v>2.1111818374708255E-2</v>
      </c>
      <c r="BM569" s="128">
        <f t="shared" ref="BM569" si="10443">E569/E591</f>
        <v>2.7341079972658918E-4</v>
      </c>
      <c r="BN569" s="125">
        <f t="shared" ref="BN569" si="10444">F569/F591</f>
        <v>2.2967741935483871E-2</v>
      </c>
      <c r="BO569" s="126">
        <f t="shared" ref="BO569" si="10445">G569/G591</f>
        <v>1.0822510822510823E-3</v>
      </c>
      <c r="BP569" s="127">
        <f t="shared" ref="BP569" si="10446">H569/H591</f>
        <v>1.928901641957596E-2</v>
      </c>
      <c r="BQ569" s="128">
        <f t="shared" ref="BQ569" si="10447">I569/I591</f>
        <v>1.7120844628334998E-3</v>
      </c>
      <c r="BR569" s="125">
        <f t="shared" ref="BR569" si="10448">J569/J591</f>
        <v>1.072234762979684E-2</v>
      </c>
      <c r="BS569" s="126">
        <f t="shared" ref="BS569" si="10449">K569/K591</f>
        <v>4.7637951568082568E-3</v>
      </c>
      <c r="BT569" s="127">
        <f t="shared" ref="BT569" si="10450">L569/L591</f>
        <v>3.9646233607807261E-3</v>
      </c>
      <c r="BU569" s="125">
        <f t="shared" ref="BU569" si="10451">M569/M591</f>
        <v>1.1539893287008314E-2</v>
      </c>
      <c r="BV569" s="129">
        <f t="shared" ref="BV569" si="10452">N569/N591</f>
        <v>1.0932280595201944E-2</v>
      </c>
      <c r="BW569" s="130">
        <f t="shared" ref="BW569" si="10453">O569/O591</f>
        <v>8.1991044949700533E-3</v>
      </c>
      <c r="BX569" s="125">
        <f t="shared" ref="BX569" si="10454">P569/P591</f>
        <v>8.0688542227003758E-3</v>
      </c>
      <c r="BY569" s="126">
        <f t="shared" ref="BY569" si="10455">Q569/Q591</f>
        <v>9.0726994226464006E-3</v>
      </c>
      <c r="BZ569" s="127">
        <f t="shared" ref="BZ569" si="10456">R569/R591</f>
        <v>1.1448522247482948E-2</v>
      </c>
      <c r="CA569" s="128">
        <f t="shared" ref="CA569" si="10457">S569/S591</f>
        <v>8.6432306798373045E-3</v>
      </c>
      <c r="CB569" s="125">
        <f t="shared" ref="CB569" si="10458">T569/T591</f>
        <v>1.0532475131655939E-2</v>
      </c>
      <c r="CC569" s="126">
        <f t="shared" ref="CC569" si="10459">U569/U591</f>
        <v>1.9290123456790122E-2</v>
      </c>
      <c r="CD569" s="127">
        <f t="shared" ref="CD569" si="10460">V569/V591</f>
        <v>3.9613526570048312E-3</v>
      </c>
      <c r="CE569" s="128">
        <f t="shared" ref="CE569" si="10461">W569/W591</f>
        <v>9.6442175216792277E-3</v>
      </c>
      <c r="CF569" s="125">
        <f t="shared" ref="CF569" si="10462">X569/X591</f>
        <v>1.2490034546904066E-2</v>
      </c>
      <c r="CG569" s="126">
        <f t="shared" ref="CG569" si="10463">Y569/Y591</f>
        <v>1.4034431137724551E-2</v>
      </c>
      <c r="CH569" s="127">
        <f t="shared" ref="CH569" si="10464">Z569/Z591</f>
        <v>1.2072712221034114E-2</v>
      </c>
      <c r="CI569" s="125">
        <f t="shared" ref="CI569" si="10465">AA569/AA591</f>
        <v>6.1565204794843007E-3</v>
      </c>
      <c r="CJ569" s="131">
        <f t="shared" ref="CJ569" si="10466">AB569/AB591</f>
        <v>1.4404050328884522E-2</v>
      </c>
      <c r="CK569" s="132">
        <f t="shared" ref="CK569" si="10467">AC569/AC591</f>
        <v>6.1303991252050303E-3</v>
      </c>
    </row>
    <row r="570" spans="1:89" ht="15" thickTop="1" thickBot="1">
      <c r="A570" s="133" t="s">
        <v>22</v>
      </c>
      <c r="B570" s="185">
        <v>764</v>
      </c>
      <c r="C570" s="186">
        <v>174</v>
      </c>
      <c r="D570" s="187">
        <v>300</v>
      </c>
      <c r="E570" s="188">
        <v>163</v>
      </c>
      <c r="F570" s="185">
        <v>102</v>
      </c>
      <c r="G570" s="189">
        <v>64</v>
      </c>
      <c r="H570" s="187">
        <v>513</v>
      </c>
      <c r="I570" s="188">
        <v>418</v>
      </c>
      <c r="J570" s="185">
        <v>31</v>
      </c>
      <c r="K570" s="189">
        <v>58</v>
      </c>
      <c r="L570" s="187">
        <v>63</v>
      </c>
      <c r="M570" s="185">
        <v>172</v>
      </c>
      <c r="N570" s="190">
        <v>359</v>
      </c>
      <c r="O570" s="191">
        <v>443</v>
      </c>
      <c r="P570" s="185">
        <v>199</v>
      </c>
      <c r="Q570" s="189">
        <v>168</v>
      </c>
      <c r="R570" s="187">
        <v>431</v>
      </c>
      <c r="S570" s="188">
        <v>239</v>
      </c>
      <c r="T570" s="185">
        <v>81</v>
      </c>
      <c r="U570" s="189">
        <v>103</v>
      </c>
      <c r="V570" s="187">
        <v>192</v>
      </c>
      <c r="W570" s="188">
        <v>331</v>
      </c>
      <c r="X570" s="185">
        <v>289</v>
      </c>
      <c r="Y570" s="189">
        <v>218</v>
      </c>
      <c r="Z570" s="187">
        <v>867</v>
      </c>
      <c r="AA570" s="185">
        <v>786</v>
      </c>
      <c r="AB570" s="168">
        <f>B570+D570+F570+H570+J570+L570+N570+P570+R570+T570+V570+X570+Z570</f>
        <v>4191</v>
      </c>
      <c r="AC570" s="169">
        <f t="shared" si="10413"/>
        <v>3337</v>
      </c>
      <c r="AE570" s="295" t="s">
        <v>42</v>
      </c>
      <c r="AF570" s="12">
        <f t="shared" ref="AF570:BG570" si="10468">SUM(AF567:AF569)</f>
        <v>2886</v>
      </c>
      <c r="AG570" s="1">
        <f t="shared" si="10468"/>
        <v>972</v>
      </c>
      <c r="AH570" s="12">
        <f t="shared" si="10468"/>
        <v>989</v>
      </c>
      <c r="AI570" s="1">
        <f t="shared" si="10468"/>
        <v>691</v>
      </c>
      <c r="AJ570" s="12">
        <f t="shared" si="10468"/>
        <v>353</v>
      </c>
      <c r="AK570" s="1">
        <f t="shared" si="10468"/>
        <v>305</v>
      </c>
      <c r="AL570" s="12">
        <f t="shared" si="10468"/>
        <v>1563</v>
      </c>
      <c r="AM570" s="1">
        <f t="shared" si="10468"/>
        <v>1743</v>
      </c>
      <c r="AN570" s="12">
        <f t="shared" si="10468"/>
        <v>107</v>
      </c>
      <c r="AO570" s="1">
        <f t="shared" si="10468"/>
        <v>238</v>
      </c>
      <c r="AP570" s="12">
        <f t="shared" si="10468"/>
        <v>159</v>
      </c>
      <c r="AQ570" s="1">
        <f t="shared" si="10468"/>
        <v>724</v>
      </c>
      <c r="AR570" s="12">
        <f t="shared" si="10468"/>
        <v>1207</v>
      </c>
      <c r="AS570" s="1">
        <f t="shared" si="10468"/>
        <v>1462</v>
      </c>
      <c r="AT570" s="12">
        <f t="shared" si="10468"/>
        <v>662</v>
      </c>
      <c r="AU570" s="1">
        <f t="shared" si="10468"/>
        <v>561</v>
      </c>
      <c r="AV570" s="12">
        <f t="shared" si="10468"/>
        <v>1411</v>
      </c>
      <c r="AW570" s="1">
        <f t="shared" si="10468"/>
        <v>966</v>
      </c>
      <c r="AX570" s="12">
        <f t="shared" si="10468"/>
        <v>184</v>
      </c>
      <c r="AY570" s="1">
        <f t="shared" si="10468"/>
        <v>212</v>
      </c>
      <c r="AZ570" s="12">
        <f t="shared" si="10468"/>
        <v>600</v>
      </c>
      <c r="BA570" s="1">
        <f t="shared" si="10468"/>
        <v>1079</v>
      </c>
      <c r="BB570" s="12">
        <f t="shared" si="10468"/>
        <v>833</v>
      </c>
      <c r="BC570" s="1">
        <f t="shared" si="10468"/>
        <v>522</v>
      </c>
      <c r="BD570" s="12">
        <f t="shared" si="10468"/>
        <v>2756</v>
      </c>
      <c r="BE570" s="1">
        <f t="shared" si="10468"/>
        <v>2107</v>
      </c>
      <c r="BF570" s="51">
        <f t="shared" si="10468"/>
        <v>13710</v>
      </c>
      <c r="BG570" s="47">
        <f t="shared" si="10468"/>
        <v>11582</v>
      </c>
      <c r="BI570" s="133" t="s">
        <v>22</v>
      </c>
      <c r="BJ570" s="125">
        <f>B570/B591</f>
        <v>2.7398242782858167E-2</v>
      </c>
      <c r="BK570" s="126">
        <f t="shared" ref="BK570" si="10469">C570/C591</f>
        <v>1.0064784821841741E-2</v>
      </c>
      <c r="BL570" s="127">
        <f t="shared" ref="BL570" si="10470">D570/D591</f>
        <v>3.1826861871419476E-2</v>
      </c>
      <c r="BM570" s="128">
        <f t="shared" ref="BM570" si="10471">E570/E591</f>
        <v>2.2282980177717019E-2</v>
      </c>
      <c r="BN570" s="125">
        <f t="shared" ref="BN570" si="10472">F570/F591</f>
        <v>2.6322580645161291E-2</v>
      </c>
      <c r="BO570" s="126">
        <f t="shared" ref="BO570" si="10473">G570/G591</f>
        <v>2.3088023088023088E-2</v>
      </c>
      <c r="BP570" s="127">
        <f t="shared" ref="BP570" si="10474">H570/H591</f>
        <v>2.7259684361549498E-2</v>
      </c>
      <c r="BQ570" s="128">
        <f t="shared" ref="BQ570" si="10475">I570/I591</f>
        <v>1.9879202929566749E-2</v>
      </c>
      <c r="BR570" s="125">
        <f t="shared" ref="BR570" si="10476">J570/J591</f>
        <v>1.7494356659142212E-2</v>
      </c>
      <c r="BS570" s="126">
        <f t="shared" ref="BS570" si="10477">K570/K591</f>
        <v>2.3025009924573243E-2</v>
      </c>
      <c r="BT570" s="127">
        <f t="shared" ref="BT570" si="10478">L570/L591</f>
        <v>1.9213174748398901E-2</v>
      </c>
      <c r="BU570" s="125">
        <f t="shared" ref="BU570" si="10479">M570/M591</f>
        <v>2.1342598337262687E-2</v>
      </c>
      <c r="BV570" s="129">
        <f t="shared" ref="BV570" si="10480">N570/N591</f>
        <v>2.72547828727604E-2</v>
      </c>
      <c r="BW570" s="130">
        <f t="shared" ref="BW570" si="10481">O570/O591</f>
        <v>2.5760307030295981E-2</v>
      </c>
      <c r="BX570" s="125">
        <f t="shared" ref="BX570" si="10482">P570/P591</f>
        <v>2.6761699838622914E-2</v>
      </c>
      <c r="BY570" s="126">
        <f t="shared" ref="BY570" si="10483">Q570/Q591</f>
        <v>1.9794980558501239E-2</v>
      </c>
      <c r="BZ570" s="127">
        <f t="shared" ref="BZ570" si="10484">R570/R591</f>
        <v>3.4995128288405328E-2</v>
      </c>
      <c r="CA570" s="128">
        <f t="shared" ref="CA570" si="10485">S570/S591</f>
        <v>1.7359093550261474E-2</v>
      </c>
      <c r="CB570" s="125">
        <f t="shared" ref="CB570" si="10486">T570/T591</f>
        <v>4.7396138092451724E-2</v>
      </c>
      <c r="CC570" s="126">
        <f t="shared" ref="CC570" si="10487">U570/U591</f>
        <v>3.9737654320987657E-2</v>
      </c>
      <c r="CD570" s="127">
        <f t="shared" ref="CD570" si="10488">V570/V591</f>
        <v>1.8550724637681159E-2</v>
      </c>
      <c r="CE570" s="128">
        <f t="shared" ref="CE570" si="10489">W570/W591</f>
        <v>2.6825512602317855E-2</v>
      </c>
      <c r="CF570" s="125">
        <f t="shared" ref="CF570" si="10490">X570/X591</f>
        <v>3.8400212596332715E-2</v>
      </c>
      <c r="CG570" s="126">
        <f t="shared" ref="CG570" si="10491">Y570/Y591</f>
        <v>4.0793413173652697E-2</v>
      </c>
      <c r="CH570" s="127">
        <f t="shared" ref="CH570" si="10492">Z570/Z591</f>
        <v>2.9905832844675934E-2</v>
      </c>
      <c r="CI570" s="125">
        <f t="shared" ref="CI570" si="10493">AA570/AA591</f>
        <v>2.8464853511027413E-2</v>
      </c>
      <c r="CJ570" s="131">
        <f t="shared" ref="CJ570" si="10494">AB570/AB591</f>
        <v>2.8596577417505938E-2</v>
      </c>
      <c r="CK570" s="132">
        <f t="shared" ref="CK570" si="10495">AC570/AC591</f>
        <v>2.2806178239475124E-2</v>
      </c>
    </row>
    <row r="571" spans="1:89" ht="14.1" thickTop="1">
      <c r="A571" s="142" t="s">
        <v>23</v>
      </c>
      <c r="B571" s="192">
        <v>1139</v>
      </c>
      <c r="C571" s="193">
        <v>385</v>
      </c>
      <c r="D571" s="194">
        <v>413</v>
      </c>
      <c r="E571" s="195">
        <v>357</v>
      </c>
      <c r="F571" s="192">
        <v>151</v>
      </c>
      <c r="G571" s="196">
        <v>130</v>
      </c>
      <c r="H571" s="194">
        <v>636</v>
      </c>
      <c r="I571" s="195">
        <v>800</v>
      </c>
      <c r="J571" s="192">
        <v>41</v>
      </c>
      <c r="K571" s="196">
        <v>99</v>
      </c>
      <c r="L571" s="194">
        <v>77</v>
      </c>
      <c r="M571" s="192">
        <v>270</v>
      </c>
      <c r="N571" s="197">
        <v>546</v>
      </c>
      <c r="O571" s="198">
        <v>537</v>
      </c>
      <c r="P571" s="192">
        <v>290</v>
      </c>
      <c r="Q571" s="196">
        <v>230</v>
      </c>
      <c r="R571" s="194">
        <v>623</v>
      </c>
      <c r="S571" s="195">
        <v>402</v>
      </c>
      <c r="T571" s="192">
        <v>99</v>
      </c>
      <c r="U571" s="196">
        <v>105</v>
      </c>
      <c r="V571" s="194">
        <v>317</v>
      </c>
      <c r="W571" s="195">
        <v>388</v>
      </c>
      <c r="X571" s="192">
        <v>412</v>
      </c>
      <c r="Y571" s="196">
        <v>234</v>
      </c>
      <c r="Z571" s="194">
        <v>1132</v>
      </c>
      <c r="AA571" s="192">
        <v>986</v>
      </c>
      <c r="AB571" s="168">
        <f t="shared" ref="AB571:AB587" si="10496">B571+D571+F571+H571+J571+L571+N571+P571+R571+T571+V571+X571+Z571</f>
        <v>5876</v>
      </c>
      <c r="AC571" s="169">
        <f t="shared" si="10413"/>
        <v>4923</v>
      </c>
      <c r="BI571" s="142" t="s">
        <v>23</v>
      </c>
      <c r="BJ571" s="125">
        <f>B571/B591</f>
        <v>4.0846333154025465E-2</v>
      </c>
      <c r="BK571" s="126">
        <f t="shared" ref="BK571" si="10497">C571/C591</f>
        <v>2.2269782508098104E-2</v>
      </c>
      <c r="BL571" s="127">
        <f t="shared" ref="BL571" si="10498">D571/D591</f>
        <v>4.3814979842987482E-2</v>
      </c>
      <c r="BM571" s="128">
        <f t="shared" ref="BM571" si="10499">E571/E591</f>
        <v>4.8803827751196169E-2</v>
      </c>
      <c r="BN571" s="125">
        <f t="shared" ref="BN571" si="10500">F571/F591</f>
        <v>3.8967741935483871E-2</v>
      </c>
      <c r="BO571" s="126">
        <f t="shared" ref="BO571" si="10501">G571/G591</f>
        <v>4.6897546897546896E-2</v>
      </c>
      <c r="BP571" s="127">
        <f t="shared" ref="BP571" si="10502">H571/H591</f>
        <v>3.3795632073967796E-2</v>
      </c>
      <c r="BQ571" s="128">
        <f t="shared" ref="BQ571" si="10503">I571/I591</f>
        <v>3.8046321396299994E-2</v>
      </c>
      <c r="BR571" s="125">
        <f t="shared" ref="BR571" si="10504">J571/J591</f>
        <v>2.3137697516930022E-2</v>
      </c>
      <c r="BS571" s="126">
        <f t="shared" ref="BS571" si="10505">K571/K591</f>
        <v>3.9301310043668124E-2</v>
      </c>
      <c r="BT571" s="127">
        <f t="shared" ref="BT571" si="10506">L571/L591</f>
        <v>2.3482769136931991E-2</v>
      </c>
      <c r="BU571" s="125">
        <f t="shared" ref="BU571" si="10507">M571/M591</f>
        <v>3.3502915994540264E-2</v>
      </c>
      <c r="BV571" s="129">
        <f t="shared" ref="BV571" si="10508">N571/N591</f>
        <v>4.1451563923474037E-2</v>
      </c>
      <c r="BW571" s="130">
        <f t="shared" ref="BW571" si="10509">O571/O591</f>
        <v>3.1226376693609351E-2</v>
      </c>
      <c r="BX571" s="125">
        <f t="shared" ref="BX571" si="10510">P571/P591</f>
        <v>3.8999462076385154E-2</v>
      </c>
      <c r="BY571" s="126">
        <f t="shared" ref="BY571" si="10511">Q571/Q591</f>
        <v>2.7100271002710029E-2</v>
      </c>
      <c r="BZ571" s="127">
        <f t="shared" ref="BZ571" si="10512">R571/R591</f>
        <v>5.058460539136083E-2</v>
      </c>
      <c r="CA571" s="128">
        <f t="shared" ref="CA571" si="10513">S571/S591</f>
        <v>2.9198140615920975E-2</v>
      </c>
      <c r="CB571" s="125">
        <f t="shared" ref="CB571" si="10514">T571/T591</f>
        <v>5.7928613224107667E-2</v>
      </c>
      <c r="CC571" s="126">
        <f t="shared" ref="CC571" si="10515">U571/U591</f>
        <v>4.0509259259259259E-2</v>
      </c>
      <c r="CD571" s="127">
        <f t="shared" ref="CD571" si="10516">V571/V591</f>
        <v>3.0628019323671499E-2</v>
      </c>
      <c r="CE571" s="128">
        <f t="shared" ref="CE571" si="10517">W571/W591</f>
        <v>3.1445011751357485E-2</v>
      </c>
      <c r="CF571" s="125">
        <f t="shared" ref="CF571" si="10518">X571/X591</f>
        <v>5.474355567366463E-2</v>
      </c>
      <c r="CG571" s="126">
        <f t="shared" ref="CG571" si="10519">Y571/Y591</f>
        <v>4.3787425149700597E-2</v>
      </c>
      <c r="CH571" s="127">
        <f t="shared" ref="CH571" si="10520">Z571/Z591</f>
        <v>3.904660066917319E-2</v>
      </c>
      <c r="CI571" s="125">
        <f t="shared" ref="CI571" si="10521">AA571/AA591</f>
        <v>3.5707818781008947E-2</v>
      </c>
      <c r="CJ571" s="131">
        <f t="shared" ref="CJ571" si="10522">AB571/AB591</f>
        <v>4.0093889025355496E-2</v>
      </c>
      <c r="CK571" s="132">
        <f t="shared" ref="CK571" si="10523">AC571/AC591</f>
        <v>3.3645434663750681E-2</v>
      </c>
    </row>
    <row r="572" spans="1:89" ht="14.1" thickBot="1">
      <c r="A572" s="133" t="s">
        <v>24</v>
      </c>
      <c r="B572" s="185">
        <v>1747</v>
      </c>
      <c r="C572" s="186">
        <v>587</v>
      </c>
      <c r="D572" s="187">
        <v>576</v>
      </c>
      <c r="E572" s="188">
        <v>334</v>
      </c>
      <c r="F572" s="185">
        <v>202</v>
      </c>
      <c r="G572" s="189">
        <v>175</v>
      </c>
      <c r="H572" s="187">
        <v>927</v>
      </c>
      <c r="I572" s="188">
        <v>943</v>
      </c>
      <c r="J572" s="185">
        <v>66</v>
      </c>
      <c r="K572" s="189">
        <v>139</v>
      </c>
      <c r="L572" s="187">
        <v>82</v>
      </c>
      <c r="M572" s="185">
        <v>454</v>
      </c>
      <c r="N572" s="190">
        <v>661</v>
      </c>
      <c r="O572" s="191">
        <v>925</v>
      </c>
      <c r="P572" s="185">
        <v>372</v>
      </c>
      <c r="Q572" s="189">
        <v>331</v>
      </c>
      <c r="R572" s="187">
        <v>788</v>
      </c>
      <c r="S572" s="188">
        <v>564</v>
      </c>
      <c r="T572" s="185">
        <v>85</v>
      </c>
      <c r="U572" s="189">
        <v>107</v>
      </c>
      <c r="V572" s="187">
        <v>283</v>
      </c>
      <c r="W572" s="188">
        <v>691</v>
      </c>
      <c r="X572" s="185">
        <v>421</v>
      </c>
      <c r="Y572" s="189">
        <v>288</v>
      </c>
      <c r="Z572" s="187">
        <v>1624</v>
      </c>
      <c r="AA572" s="185">
        <v>1121</v>
      </c>
      <c r="AB572" s="168">
        <f t="shared" si="10496"/>
        <v>7834</v>
      </c>
      <c r="AC572" s="169">
        <f t="shared" si="10413"/>
        <v>6659</v>
      </c>
      <c r="AE572" t="s">
        <v>51</v>
      </c>
      <c r="BI572" s="133" t="s">
        <v>24</v>
      </c>
      <c r="BJ572" s="125">
        <f>B572/B591</f>
        <v>6.2650170342478037E-2</v>
      </c>
      <c r="BK572" s="126">
        <f t="shared" ref="BK572" si="10524">C572/C591</f>
        <v>3.3954187875983338E-2</v>
      </c>
      <c r="BL572" s="127">
        <f t="shared" ref="BL572" si="10525">D572/D591</f>
        <v>6.1107574793125397E-2</v>
      </c>
      <c r="BM572" s="128">
        <f t="shared" ref="BM572" si="10526">E572/E591</f>
        <v>4.5659603554340393E-2</v>
      </c>
      <c r="BN572" s="125">
        <f t="shared" ref="BN572" si="10527">F572/F591</f>
        <v>5.2129032258064513E-2</v>
      </c>
      <c r="BO572" s="126">
        <f t="shared" ref="BO572" si="10528">G572/G591</f>
        <v>6.3131313131313135E-2</v>
      </c>
      <c r="BP572" s="127">
        <f t="shared" ref="BP572" si="10529">H572/H591</f>
        <v>4.9258727881396458E-2</v>
      </c>
      <c r="BQ572" s="128">
        <f t="shared" ref="BQ572" si="10530">I572/I591</f>
        <v>4.4847101345888617E-2</v>
      </c>
      <c r="BR572" s="125">
        <f t="shared" ref="BR572" si="10531">J572/J591</f>
        <v>3.724604966139955E-2</v>
      </c>
      <c r="BS572" s="126">
        <f t="shared" ref="BS572" si="10532">K572/K591</f>
        <v>5.5180627233028981E-2</v>
      </c>
      <c r="BT572" s="127">
        <f t="shared" ref="BT572" si="10533">L572/L591</f>
        <v>2.5007624275693811E-2</v>
      </c>
      <c r="BU572" s="125">
        <f t="shared" ref="BU572" si="10534">M572/M591</f>
        <v>5.6334532820449187E-2</v>
      </c>
      <c r="BV572" s="129">
        <f t="shared" ref="BV572" si="10535">N572/N591</f>
        <v>5.0182204676586697E-2</v>
      </c>
      <c r="BW572" s="130">
        <f t="shared" ref="BW572" si="10536">O572/O591</f>
        <v>5.378845147409432E-2</v>
      </c>
      <c r="BX572" s="125">
        <f t="shared" ref="BX572" si="10537">P572/P591</f>
        <v>5.0026896180742332E-2</v>
      </c>
      <c r="BY572" s="126">
        <f t="shared" ref="BY572" si="10538">Q572/Q591</f>
        <v>3.9000824790856606E-2</v>
      </c>
      <c r="BZ572" s="127">
        <f t="shared" ref="BZ572" si="10539">R572/R591</f>
        <v>6.3981812276713221E-2</v>
      </c>
      <c r="CA572" s="128">
        <f t="shared" ref="CA572" si="10540">S572/S591</f>
        <v>4.0964555490993607E-2</v>
      </c>
      <c r="CB572" s="125">
        <f t="shared" ref="CB572" si="10541">T572/T591</f>
        <v>4.9736688121708603E-2</v>
      </c>
      <c r="CC572" s="126">
        <f t="shared" ref="CC572" si="10542">U572/U591</f>
        <v>4.1280864197530867E-2</v>
      </c>
      <c r="CD572" s="127">
        <f t="shared" ref="CD572" si="10543">V572/V591</f>
        <v>2.7342995169082125E-2</v>
      </c>
      <c r="CE572" s="128">
        <f t="shared" ref="CE572" si="10544">W572/W591</f>
        <v>5.6001296701515518E-2</v>
      </c>
      <c r="CF572" s="125">
        <f t="shared" ref="CF572" si="10545">X572/X591</f>
        <v>5.5939410045176718E-2</v>
      </c>
      <c r="CG572" s="126">
        <f t="shared" ref="CG572" si="10546">Y572/Y591</f>
        <v>5.3892215568862277E-2</v>
      </c>
      <c r="CH572" s="127">
        <f t="shared" ref="CH572" si="10547">Z572/Z591</f>
        <v>5.6017384705598292E-2</v>
      </c>
      <c r="CI572" s="125">
        <f t="shared" ref="CI572" si="10548">AA572/AA591</f>
        <v>4.0596820338246478E-2</v>
      </c>
      <c r="CJ572" s="131">
        <f t="shared" ref="CJ572" si="10549">AB572/AB591</f>
        <v>5.3453969813586619E-2</v>
      </c>
      <c r="CK572" s="132">
        <f t="shared" ref="CK572" si="10550">AC572/AC591</f>
        <v>4.5509841443411699E-2</v>
      </c>
    </row>
    <row r="573" spans="1:89" ht="15" thickTop="1" thickBot="1">
      <c r="A573" s="142" t="s">
        <v>25</v>
      </c>
      <c r="B573" s="192">
        <v>1876</v>
      </c>
      <c r="C573" s="193">
        <v>803</v>
      </c>
      <c r="D573" s="194">
        <v>603</v>
      </c>
      <c r="E573" s="195">
        <v>392</v>
      </c>
      <c r="F573" s="192">
        <v>249</v>
      </c>
      <c r="G573" s="196">
        <v>186</v>
      </c>
      <c r="H573" s="194">
        <v>1030</v>
      </c>
      <c r="I573" s="195">
        <v>1081</v>
      </c>
      <c r="J573" s="192">
        <v>96</v>
      </c>
      <c r="K573" s="196">
        <v>274</v>
      </c>
      <c r="L573" s="194">
        <v>71</v>
      </c>
      <c r="M573" s="192">
        <v>645</v>
      </c>
      <c r="N573" s="197">
        <v>739</v>
      </c>
      <c r="O573" s="198">
        <v>1131</v>
      </c>
      <c r="P573" s="192">
        <v>466</v>
      </c>
      <c r="Q573" s="196">
        <v>366</v>
      </c>
      <c r="R573" s="194">
        <v>890</v>
      </c>
      <c r="S573" s="195">
        <v>619</v>
      </c>
      <c r="T573" s="192">
        <v>82</v>
      </c>
      <c r="U573" s="196">
        <v>128</v>
      </c>
      <c r="V573" s="194">
        <v>312</v>
      </c>
      <c r="W573" s="195">
        <v>912</v>
      </c>
      <c r="X573" s="192">
        <v>392</v>
      </c>
      <c r="Y573" s="196">
        <v>300</v>
      </c>
      <c r="Z573" s="194">
        <v>1806</v>
      </c>
      <c r="AA573" s="192">
        <v>1414</v>
      </c>
      <c r="AB573" s="168">
        <f t="shared" si="10496"/>
        <v>8612</v>
      </c>
      <c r="AC573" s="169">
        <f t="shared" si="10413"/>
        <v>8251</v>
      </c>
      <c r="AE573" s="309" t="s">
        <v>2</v>
      </c>
      <c r="AF573" s="303" t="s">
        <v>3</v>
      </c>
      <c r="AG573" s="304"/>
      <c r="AH573" s="303" t="s">
        <v>4</v>
      </c>
      <c r="AI573" s="304"/>
      <c r="AJ573" s="303" t="s">
        <v>5</v>
      </c>
      <c r="AK573" s="304"/>
      <c r="AL573" s="303" t="s">
        <v>6</v>
      </c>
      <c r="AM573" s="304"/>
      <c r="AN573" s="303" t="s">
        <v>7</v>
      </c>
      <c r="AO573" s="304"/>
      <c r="AP573" s="303" t="s">
        <v>8</v>
      </c>
      <c r="AQ573" s="304"/>
      <c r="AR573" s="303" t="s">
        <v>9</v>
      </c>
      <c r="AS573" s="304"/>
      <c r="AT573" s="303" t="s">
        <v>10</v>
      </c>
      <c r="AU573" s="304"/>
      <c r="AV573" s="303" t="s">
        <v>11</v>
      </c>
      <c r="AW573" s="304"/>
      <c r="AX573" s="303" t="s">
        <v>12</v>
      </c>
      <c r="AY573" s="304"/>
      <c r="AZ573" s="303" t="s">
        <v>13</v>
      </c>
      <c r="BA573" s="304"/>
      <c r="BB573" s="303" t="s">
        <v>14</v>
      </c>
      <c r="BC573" s="304"/>
      <c r="BD573" s="305" t="s">
        <v>15</v>
      </c>
      <c r="BE573" s="306"/>
      <c r="BF573" s="307" t="s">
        <v>16</v>
      </c>
      <c r="BG573" s="308"/>
      <c r="BI573" s="142" t="s">
        <v>25</v>
      </c>
      <c r="BJ573" s="125">
        <f>B573/B591</f>
        <v>6.7276313430159579E-2</v>
      </c>
      <c r="BK573" s="126">
        <f t="shared" ref="BK573" si="10551">C573/C591</f>
        <v>4.6448403516890328E-2</v>
      </c>
      <c r="BL573" s="127">
        <f t="shared" ref="BL573" si="10552">D573/D591</f>
        <v>6.3971992361553154E-2</v>
      </c>
      <c r="BM573" s="128">
        <f t="shared" ref="BM573" si="10553">E573/E591</f>
        <v>5.3588516746411484E-2</v>
      </c>
      <c r="BN573" s="125">
        <f t="shared" ref="BN573" si="10554">F573/F591</f>
        <v>6.4258064516129032E-2</v>
      </c>
      <c r="BO573" s="126">
        <f t="shared" ref="BO573" si="10555">G573/G591</f>
        <v>6.7099567099567103E-2</v>
      </c>
      <c r="BP573" s="127">
        <f t="shared" ref="BP573" si="10556">H573/H591</f>
        <v>5.4731919868218293E-2</v>
      </c>
      <c r="BQ573" s="128">
        <f t="shared" ref="BQ573" si="10557">I573/I591</f>
        <v>5.1410091786750371E-2</v>
      </c>
      <c r="BR573" s="125">
        <f t="shared" ref="BR573" si="10558">J573/J591</f>
        <v>5.4176072234762979E-2</v>
      </c>
      <c r="BS573" s="126">
        <f t="shared" ref="BS573" si="10559">K573/K591</f>
        <v>0.10877332274712187</v>
      </c>
      <c r="BT573" s="127">
        <f t="shared" ref="BT573" si="10560">L573/L591</f>
        <v>2.165294297041781E-2</v>
      </c>
      <c r="BU573" s="125">
        <f t="shared" ref="BU573" si="10561">M573/M591</f>
        <v>8.0034743764735072E-2</v>
      </c>
      <c r="BV573" s="129">
        <f t="shared" ref="BV573" si="10562">N573/N591</f>
        <v>5.6103856665654421E-2</v>
      </c>
      <c r="BW573" s="130">
        <f t="shared" ref="BW573" si="10563">O573/O591</f>
        <v>6.5767284991568295E-2</v>
      </c>
      <c r="BX573" s="125">
        <f t="shared" ref="BX573" si="10564">P573/P591</f>
        <v>6.2668101129639595E-2</v>
      </c>
      <c r="BY573" s="126">
        <f t="shared" ref="BY573" si="10565">Q573/Q591</f>
        <v>4.3124779073877698E-2</v>
      </c>
      <c r="BZ573" s="127">
        <f t="shared" ref="BZ573" si="10566">R573/R591</f>
        <v>7.2263721987658333E-2</v>
      </c>
      <c r="CA573" s="128">
        <f t="shared" ref="CA573" si="10567">S573/S591</f>
        <v>4.4959325973271354E-2</v>
      </c>
      <c r="CB573" s="125">
        <f t="shared" ref="CB573" si="10568">T573/T591</f>
        <v>4.7981275599765942E-2</v>
      </c>
      <c r="CC573" s="126">
        <f t="shared" ref="CC573" si="10569">U573/U591</f>
        <v>4.9382716049382713E-2</v>
      </c>
      <c r="CD573" s="127">
        <f t="shared" ref="CD573" si="10570">V573/V591</f>
        <v>3.0144927536231884E-2</v>
      </c>
      <c r="CE573" s="128">
        <f t="shared" ref="CE573" si="10571">W573/W591</f>
        <v>7.3911986384634087E-2</v>
      </c>
      <c r="CF573" s="125">
        <f t="shared" ref="CF573" si="10572">X573/X591</f>
        <v>5.2086101514748871E-2</v>
      </c>
      <c r="CG573" s="126">
        <f t="shared" ref="CG573" si="10573">Y573/Y591</f>
        <v>5.6137724550898202E-2</v>
      </c>
      <c r="CH573" s="127">
        <f t="shared" ref="CH573" si="10574">Z573/Z591</f>
        <v>6.2295195060536025E-2</v>
      </c>
      <c r="CI573" s="125">
        <f t="shared" ref="CI573" si="10575">AA573/AA591</f>
        <v>5.1207764458769421E-2</v>
      </c>
      <c r="CJ573" s="131">
        <f t="shared" ref="CJ573" si="10576">AB573/AB591</f>
        <v>5.8762520811157508E-2</v>
      </c>
      <c r="CK573" s="132">
        <f t="shared" ref="CK573" si="10577">AC573/AC591</f>
        <v>5.639010388190268E-2</v>
      </c>
    </row>
    <row r="574" spans="1:89" ht="15" thickTop="1" thickBot="1">
      <c r="A574" s="133" t="s">
        <v>26</v>
      </c>
      <c r="B574" s="185">
        <v>1930</v>
      </c>
      <c r="C574" s="186">
        <v>1008</v>
      </c>
      <c r="D574" s="187">
        <v>617</v>
      </c>
      <c r="E574" s="188">
        <v>389</v>
      </c>
      <c r="F574" s="185">
        <v>249</v>
      </c>
      <c r="G574" s="189">
        <v>179</v>
      </c>
      <c r="H574" s="187">
        <v>1135</v>
      </c>
      <c r="I574" s="188">
        <v>1108</v>
      </c>
      <c r="J574" s="185">
        <v>85</v>
      </c>
      <c r="K574" s="189">
        <v>251</v>
      </c>
      <c r="L574" s="187">
        <v>103</v>
      </c>
      <c r="M574" s="185">
        <v>610</v>
      </c>
      <c r="N574" s="190">
        <v>800</v>
      </c>
      <c r="O574" s="191">
        <v>1206</v>
      </c>
      <c r="P574" s="185">
        <v>540</v>
      </c>
      <c r="Q574" s="189">
        <v>346</v>
      </c>
      <c r="R574" s="187">
        <v>1051</v>
      </c>
      <c r="S574" s="188">
        <v>697</v>
      </c>
      <c r="T574" s="185">
        <v>87</v>
      </c>
      <c r="U574" s="189">
        <v>115</v>
      </c>
      <c r="V574" s="187">
        <v>371</v>
      </c>
      <c r="W574" s="188">
        <v>956</v>
      </c>
      <c r="X574" s="185">
        <v>414</v>
      </c>
      <c r="Y574" s="189">
        <v>328</v>
      </c>
      <c r="Z574" s="187">
        <v>1894</v>
      </c>
      <c r="AA574" s="185">
        <v>1791</v>
      </c>
      <c r="AB574" s="168">
        <f t="shared" si="10496"/>
        <v>9276</v>
      </c>
      <c r="AC574" s="169">
        <f t="shared" si="10413"/>
        <v>8984</v>
      </c>
      <c r="AE574" s="310"/>
      <c r="AF574" s="235" t="s">
        <v>17</v>
      </c>
      <c r="AG574" s="236" t="s">
        <v>18</v>
      </c>
      <c r="AH574" s="237" t="s">
        <v>17</v>
      </c>
      <c r="AI574" s="238" t="s">
        <v>18</v>
      </c>
      <c r="AJ574" s="235" t="s">
        <v>17</v>
      </c>
      <c r="AK574" s="236" t="s">
        <v>18</v>
      </c>
      <c r="AL574" s="237" t="s">
        <v>17</v>
      </c>
      <c r="AM574" s="238" t="s">
        <v>18</v>
      </c>
      <c r="AN574" s="235" t="s">
        <v>17</v>
      </c>
      <c r="AO574" s="236" t="s">
        <v>18</v>
      </c>
      <c r="AP574" s="237" t="s">
        <v>17</v>
      </c>
      <c r="AQ574" s="235" t="s">
        <v>18</v>
      </c>
      <c r="AR574" s="239" t="s">
        <v>17</v>
      </c>
      <c r="AS574" s="240" t="s">
        <v>18</v>
      </c>
      <c r="AT574" s="235" t="s">
        <v>17</v>
      </c>
      <c r="AU574" s="236" t="s">
        <v>18</v>
      </c>
      <c r="AV574" s="237" t="s">
        <v>17</v>
      </c>
      <c r="AW574" s="238" t="s">
        <v>18</v>
      </c>
      <c r="AX574" s="235" t="s">
        <v>17</v>
      </c>
      <c r="AY574" s="236" t="s">
        <v>18</v>
      </c>
      <c r="AZ574" s="237" t="s">
        <v>17</v>
      </c>
      <c r="BA574" s="238" t="s">
        <v>18</v>
      </c>
      <c r="BB574" s="235" t="s">
        <v>17</v>
      </c>
      <c r="BC574" s="236" t="s">
        <v>18</v>
      </c>
      <c r="BD574" s="241" t="s">
        <v>17</v>
      </c>
      <c r="BE574" s="242" t="s">
        <v>18</v>
      </c>
      <c r="BF574" s="243" t="s">
        <v>17</v>
      </c>
      <c r="BG574" s="244" t="s">
        <v>18</v>
      </c>
      <c r="BI574" s="133" t="s">
        <v>26</v>
      </c>
      <c r="BJ574" s="125">
        <f>B574/B591</f>
        <v>6.9212838443607677E-2</v>
      </c>
      <c r="BK574" s="126">
        <f t="shared" ref="BK574" si="10578">C574/C591</f>
        <v>5.8306339657565945E-2</v>
      </c>
      <c r="BL574" s="127">
        <f t="shared" ref="BL574" si="10579">D574/D591</f>
        <v>6.5457245915552728E-2</v>
      </c>
      <c r="BM574" s="128">
        <f t="shared" ref="BM574" si="10580">E574/E591</f>
        <v>5.3178400546821603E-2</v>
      </c>
      <c r="BN574" s="125">
        <f t="shared" ref="BN574" si="10581">F574/F591</f>
        <v>6.4258064516129032E-2</v>
      </c>
      <c r="BO574" s="126">
        <f t="shared" ref="BO574" si="10582">G574/G591</f>
        <v>6.4574314574314576E-2</v>
      </c>
      <c r="BP574" s="127">
        <f t="shared" ref="BP574" si="10583">H574/H591</f>
        <v>6.0311387427599769E-2</v>
      </c>
      <c r="BQ574" s="128">
        <f t="shared" ref="BQ574" si="10584">I574/I591</f>
        <v>5.2694155133875493E-2</v>
      </c>
      <c r="BR574" s="125">
        <f t="shared" ref="BR574" si="10585">J574/J591</f>
        <v>4.7968397291196389E-2</v>
      </c>
      <c r="BS574" s="126">
        <f t="shared" ref="BS574" si="10586">K574/K591</f>
        <v>9.9642715363239376E-2</v>
      </c>
      <c r="BT574" s="127">
        <f t="shared" ref="BT574" si="10587">L574/L591</f>
        <v>3.1412015858493444E-2</v>
      </c>
      <c r="BU574" s="125">
        <f t="shared" ref="BU574" si="10588">M574/M591</f>
        <v>7.5691773172850224E-2</v>
      </c>
      <c r="BV574" s="129">
        <f t="shared" ref="BV574" si="10589">N574/N591</f>
        <v>6.0734892195566353E-2</v>
      </c>
      <c r="BW574" s="130">
        <f t="shared" ref="BW574" si="10590">O574/O591</f>
        <v>7.012851078676513E-2</v>
      </c>
      <c r="BX574" s="125">
        <f t="shared" ref="BX574" si="10591">P574/P591</f>
        <v>7.2619688004303393E-2</v>
      </c>
      <c r="BY574" s="126">
        <f t="shared" ref="BY574" si="10592">Q574/Q591</f>
        <v>4.0768233769294213E-2</v>
      </c>
      <c r="BZ574" s="127">
        <f t="shared" ref="BZ574" si="10593">R574/R591</f>
        <v>8.5336148100032483E-2</v>
      </c>
      <c r="CA574" s="128">
        <f t="shared" ref="CA574" si="10594">S574/S591</f>
        <v>5.0624636839047069E-2</v>
      </c>
      <c r="CB574" s="125">
        <f t="shared" ref="CB574" si="10595">T574/T591</f>
        <v>5.0906963136337038E-2</v>
      </c>
      <c r="CC574" s="126">
        <f t="shared" ref="CC574" si="10596">U574/U591</f>
        <v>4.4367283950617287E-2</v>
      </c>
      <c r="CD574" s="127">
        <f t="shared" ref="CD574" si="10597">V574/V591</f>
        <v>3.5845410628019325E-2</v>
      </c>
      <c r="CE574" s="128">
        <f t="shared" ref="CE574" si="10598">W574/W591</f>
        <v>7.74779155523138E-2</v>
      </c>
      <c r="CF574" s="125">
        <f t="shared" ref="CF574" si="10599">X574/X591</f>
        <v>5.5009301089556206E-2</v>
      </c>
      <c r="CG574" s="126">
        <f t="shared" ref="CG574" si="10600">Y574/Y591</f>
        <v>6.1377245508982034E-2</v>
      </c>
      <c r="CH574" s="127">
        <f t="shared" ref="CH574" si="10601">Z574/Z591</f>
        <v>6.5330619847538893E-2</v>
      </c>
      <c r="CI574" s="125">
        <f t="shared" ref="CI574" si="10602">AA574/AA591</f>
        <v>6.4860753992684608E-2</v>
      </c>
      <c r="CJ574" s="131">
        <f t="shared" ref="CJ574" si="10603">AB574/AB591</f>
        <v>6.3293212150986655E-2</v>
      </c>
      <c r="CK574" s="132">
        <f t="shared" ref="CK574" si="10604">AC574/AC591</f>
        <v>6.1399671951886274E-2</v>
      </c>
    </row>
    <row r="575" spans="1:89" ht="14.1" thickTop="1">
      <c r="A575" s="142" t="s">
        <v>27</v>
      </c>
      <c r="B575" s="199">
        <v>2176</v>
      </c>
      <c r="C575" s="193">
        <v>1143</v>
      </c>
      <c r="D575" s="194">
        <v>734</v>
      </c>
      <c r="E575" s="195">
        <v>427</v>
      </c>
      <c r="F575" s="192">
        <v>334</v>
      </c>
      <c r="G575" s="196">
        <v>151</v>
      </c>
      <c r="H575" s="194">
        <v>1435</v>
      </c>
      <c r="I575" s="195">
        <v>1249</v>
      </c>
      <c r="J575" s="192">
        <v>110</v>
      </c>
      <c r="K575" s="196">
        <v>253</v>
      </c>
      <c r="L575" s="194">
        <v>107</v>
      </c>
      <c r="M575" s="192">
        <v>783</v>
      </c>
      <c r="N575" s="197">
        <v>789</v>
      </c>
      <c r="O575" s="200">
        <v>1554</v>
      </c>
      <c r="P575" s="192">
        <v>549</v>
      </c>
      <c r="Q575" s="196">
        <v>372</v>
      </c>
      <c r="R575" s="194">
        <v>1049</v>
      </c>
      <c r="S575" s="195">
        <v>713</v>
      </c>
      <c r="T575" s="192">
        <v>98</v>
      </c>
      <c r="U575" s="196">
        <v>124</v>
      </c>
      <c r="V575" s="194">
        <v>463</v>
      </c>
      <c r="W575" s="201">
        <v>1059</v>
      </c>
      <c r="X575" s="192">
        <v>496</v>
      </c>
      <c r="Y575" s="196">
        <v>333</v>
      </c>
      <c r="Z575" s="194">
        <v>2072</v>
      </c>
      <c r="AA575" s="192">
        <v>1583</v>
      </c>
      <c r="AB575" s="168">
        <f t="shared" si="10496"/>
        <v>10412</v>
      </c>
      <c r="AC575" s="169">
        <f t="shared" si="10413"/>
        <v>9744</v>
      </c>
      <c r="AE575" s="246" t="str">
        <f>$AE$17</f>
        <v>17:00 - 17:59</v>
      </c>
      <c r="AF575" s="247">
        <f t="shared" ref="AF575:AU577" si="10605">SUMIF($A$9:$A$32,$AE575,B$567:B$590)</f>
        <v>1884</v>
      </c>
      <c r="AG575" s="248">
        <f t="shared" si="10605"/>
        <v>2089</v>
      </c>
      <c r="AH575" s="249">
        <f t="shared" si="10605"/>
        <v>667</v>
      </c>
      <c r="AI575" s="250">
        <f t="shared" si="10605"/>
        <v>874</v>
      </c>
      <c r="AJ575" s="247">
        <f t="shared" si="10605"/>
        <v>312</v>
      </c>
      <c r="AK575" s="251">
        <f t="shared" si="10605"/>
        <v>344</v>
      </c>
      <c r="AL575" s="249">
        <f t="shared" si="10605"/>
        <v>1531</v>
      </c>
      <c r="AM575" s="250">
        <f t="shared" si="10605"/>
        <v>2790</v>
      </c>
      <c r="AN575" s="247">
        <f t="shared" si="10605"/>
        <v>159</v>
      </c>
      <c r="AO575" s="251">
        <f t="shared" si="10605"/>
        <v>166</v>
      </c>
      <c r="AP575" s="249">
        <f t="shared" si="10605"/>
        <v>326</v>
      </c>
      <c r="AQ575" s="247">
        <f t="shared" si="10605"/>
        <v>637</v>
      </c>
      <c r="AR575" s="252">
        <f t="shared" si="10605"/>
        <v>970</v>
      </c>
      <c r="AS575" s="253">
        <f t="shared" si="10605"/>
        <v>1344</v>
      </c>
      <c r="AT575" s="247">
        <f t="shared" si="10605"/>
        <v>549</v>
      </c>
      <c r="AU575" s="251">
        <f t="shared" si="10605"/>
        <v>753</v>
      </c>
      <c r="AV575" s="249">
        <f t="shared" ref="AP575:BE577" si="10606">SUMIF($A$9:$A$32,$AE575,R$567:R$590)</f>
        <v>786</v>
      </c>
      <c r="AW575" s="250">
        <f t="shared" si="10606"/>
        <v>1395</v>
      </c>
      <c r="AX575" s="247">
        <f t="shared" si="10606"/>
        <v>124</v>
      </c>
      <c r="AY575" s="251">
        <f t="shared" si="10606"/>
        <v>203</v>
      </c>
      <c r="AZ575" s="249">
        <f t="shared" si="10606"/>
        <v>864</v>
      </c>
      <c r="BA575" s="250">
        <f t="shared" si="10606"/>
        <v>888</v>
      </c>
      <c r="BB575" s="247">
        <f t="shared" si="10606"/>
        <v>520</v>
      </c>
      <c r="BC575" s="251">
        <f t="shared" si="10606"/>
        <v>376</v>
      </c>
      <c r="BD575" s="20">
        <f t="shared" si="10606"/>
        <v>2254</v>
      </c>
      <c r="BE575" s="254">
        <f t="shared" si="10606"/>
        <v>2044</v>
      </c>
      <c r="BF575" s="255">
        <f>AF575+AH575+AJ575+AL575+AN575+AP575+AR575+AT575+AV575+AX575+AZ575+BB575+BD575</f>
        <v>10946</v>
      </c>
      <c r="BG575" s="256">
        <f>AG575+AI575+AK575+AM575+AO575+AQ575+AS575+AU575+AW575+AY575+BA575+BC575+BE575</f>
        <v>13903</v>
      </c>
      <c r="BI575" s="142" t="s">
        <v>27</v>
      </c>
      <c r="BJ575" s="125">
        <f>B575/B591</f>
        <v>7.8034785727093423E-2</v>
      </c>
      <c r="BK575" s="126">
        <f t="shared" ref="BK575" si="10607">C575/C591</f>
        <v>6.6115224433132808E-2</v>
      </c>
      <c r="BL575" s="127">
        <f t="shared" ref="BL575" si="10608">D575/D591</f>
        <v>7.786972204540632E-2</v>
      </c>
      <c r="BM575" s="128">
        <f t="shared" ref="BM575" si="10609">E575/E591</f>
        <v>5.8373205741626792E-2</v>
      </c>
      <c r="BN575" s="125">
        <f t="shared" ref="BN575" si="10610">F575/F591</f>
        <v>8.619354838709678E-2</v>
      </c>
      <c r="BO575" s="126">
        <f t="shared" ref="BO575" si="10611">G575/G591</f>
        <v>5.4473304473304472E-2</v>
      </c>
      <c r="BP575" s="127">
        <f t="shared" ref="BP575" si="10612">H575/H591</f>
        <v>7.6252723311546838E-2</v>
      </c>
      <c r="BQ575" s="128">
        <f t="shared" ref="BQ575" si="10613">I575/I591</f>
        <v>5.939981927997337E-2</v>
      </c>
      <c r="BR575" s="125">
        <f t="shared" ref="BR575" si="10614">J575/J591</f>
        <v>6.2076749435665914E-2</v>
      </c>
      <c r="BS575" s="126">
        <f t="shared" ref="BS575" si="10615">K575/K591</f>
        <v>0.10043668122270742</v>
      </c>
      <c r="BT575" s="127">
        <f t="shared" ref="BT575" si="10616">L575/L591</f>
        <v>3.2631899969502901E-2</v>
      </c>
      <c r="BU575" s="125">
        <f t="shared" ref="BU575" si="10617">M575/M591</f>
        <v>9.7158456384166772E-2</v>
      </c>
      <c r="BV575" s="129">
        <f t="shared" ref="BV575" si="10618">N575/N591</f>
        <v>5.9899787427877313E-2</v>
      </c>
      <c r="BW575" s="130">
        <f t="shared" ref="BW575" si="10619">O575/O591</f>
        <v>9.0364598476478458E-2</v>
      </c>
      <c r="BX575" s="125">
        <f t="shared" ref="BX575" si="10620">P575/P591</f>
        <v>7.383001613770844E-2</v>
      </c>
      <c r="BY575" s="126">
        <f t="shared" ref="BY575" si="10621">Q575/Q591</f>
        <v>4.3831742665252742E-2</v>
      </c>
      <c r="BZ575" s="127">
        <f t="shared" ref="BZ575" si="10622">R575/R591</f>
        <v>8.5173757713543352E-2</v>
      </c>
      <c r="CA575" s="128">
        <f t="shared" ref="CA575" si="10623">S575/S591</f>
        <v>5.1786751888436955E-2</v>
      </c>
      <c r="CB575" s="125">
        <f t="shared" ref="CB575" si="10624">T575/T591</f>
        <v>5.7343475716793449E-2</v>
      </c>
      <c r="CC575" s="126">
        <f t="shared" ref="CC575" si="10625">U575/U591</f>
        <v>4.7839506172839504E-2</v>
      </c>
      <c r="CD575" s="127">
        <f t="shared" ref="CD575" si="10626">V575/V591</f>
        <v>4.4734299516908216E-2</v>
      </c>
      <c r="CE575" s="128">
        <f t="shared" ref="CE575" si="10627">W575/W591</f>
        <v>8.5825431558473136E-2</v>
      </c>
      <c r="CF575" s="125">
        <f t="shared" ref="CF575" si="10628">X575/X591</f>
        <v>6.5904863141110812E-2</v>
      </c>
      <c r="CG575" s="126">
        <f t="shared" ref="CG575" si="10629">Y575/Y591</f>
        <v>6.2312874251497008E-2</v>
      </c>
      <c r="CH575" s="127">
        <f t="shared" ref="CH575" si="10630">Z575/Z591</f>
        <v>7.1470456348521949E-2</v>
      </c>
      <c r="CI575" s="125">
        <f t="shared" ref="CI575" si="10631">AA575/AA591</f>
        <v>5.7328070111903814E-2</v>
      </c>
      <c r="CJ575" s="131">
        <f t="shared" ref="CJ575" si="10632">AB575/AB591</f>
        <v>7.1044515407079886E-2</v>
      </c>
      <c r="CK575" s="132">
        <f t="shared" ref="CK575" si="10633">AC575/AC591</f>
        <v>6.6593767085839251E-2</v>
      </c>
    </row>
    <row r="576" spans="1:89">
      <c r="A576" s="133" t="s">
        <v>28</v>
      </c>
      <c r="B576" s="202">
        <v>1986</v>
      </c>
      <c r="C576" s="186">
        <v>1115</v>
      </c>
      <c r="D576" s="187">
        <v>843</v>
      </c>
      <c r="E576" s="188">
        <v>340</v>
      </c>
      <c r="F576" s="185">
        <v>319</v>
      </c>
      <c r="G576" s="189">
        <v>156</v>
      </c>
      <c r="H576" s="187">
        <v>1473</v>
      </c>
      <c r="I576" s="188">
        <v>1299</v>
      </c>
      <c r="J576" s="185">
        <v>148</v>
      </c>
      <c r="K576" s="186">
        <v>189</v>
      </c>
      <c r="L576" s="187">
        <v>171</v>
      </c>
      <c r="M576" s="185">
        <v>841</v>
      </c>
      <c r="N576" s="190">
        <v>882</v>
      </c>
      <c r="O576" s="203">
        <v>1320</v>
      </c>
      <c r="P576" s="185">
        <v>623</v>
      </c>
      <c r="Q576" s="186">
        <v>477</v>
      </c>
      <c r="R576" s="187">
        <v>1030</v>
      </c>
      <c r="S576" s="188">
        <v>797</v>
      </c>
      <c r="T576" s="194">
        <v>99</v>
      </c>
      <c r="U576" s="185">
        <v>165</v>
      </c>
      <c r="V576" s="187">
        <v>462</v>
      </c>
      <c r="W576" s="204">
        <v>1131</v>
      </c>
      <c r="X576" s="185">
        <v>500</v>
      </c>
      <c r="Y576" s="189">
        <v>305</v>
      </c>
      <c r="Z576" s="187">
        <v>1981</v>
      </c>
      <c r="AA576" s="185">
        <v>2143</v>
      </c>
      <c r="AB576" s="168">
        <f t="shared" si="10496"/>
        <v>10517</v>
      </c>
      <c r="AC576" s="169">
        <f t="shared" si="10413"/>
        <v>10278</v>
      </c>
      <c r="AE576" s="258" t="str">
        <f>$AE$18</f>
        <v>18:00 - 18:59</v>
      </c>
      <c r="AF576" s="247">
        <f t="shared" si="10605"/>
        <v>2142</v>
      </c>
      <c r="AG576" s="259">
        <f t="shared" si="10605"/>
        <v>1580</v>
      </c>
      <c r="AH576" s="260">
        <f t="shared" si="10605"/>
        <v>551</v>
      </c>
      <c r="AI576" s="261">
        <f t="shared" si="10605"/>
        <v>558</v>
      </c>
      <c r="AJ576" s="262">
        <f t="shared" si="10605"/>
        <v>267</v>
      </c>
      <c r="AK576" s="263">
        <f t="shared" si="10605"/>
        <v>188</v>
      </c>
      <c r="AL576" s="260">
        <f t="shared" si="10605"/>
        <v>1330</v>
      </c>
      <c r="AM576" s="261">
        <f t="shared" si="10605"/>
        <v>1677</v>
      </c>
      <c r="AN576" s="262">
        <f t="shared" si="10605"/>
        <v>126</v>
      </c>
      <c r="AO576" s="263">
        <f t="shared" si="10605"/>
        <v>119</v>
      </c>
      <c r="AP576" s="260">
        <f t="shared" si="10606"/>
        <v>354</v>
      </c>
      <c r="AQ576" s="262">
        <f t="shared" si="10606"/>
        <v>435</v>
      </c>
      <c r="AR576" s="264">
        <f t="shared" si="10606"/>
        <v>902</v>
      </c>
      <c r="AS576" s="265">
        <f t="shared" si="10606"/>
        <v>1234</v>
      </c>
      <c r="AT576" s="262">
        <f t="shared" si="10606"/>
        <v>466</v>
      </c>
      <c r="AU576" s="263">
        <f t="shared" si="10606"/>
        <v>838</v>
      </c>
      <c r="AV576" s="260">
        <f t="shared" si="10606"/>
        <v>630</v>
      </c>
      <c r="AW576" s="261">
        <f t="shared" si="10606"/>
        <v>1263</v>
      </c>
      <c r="AX576" s="262">
        <f t="shared" si="10606"/>
        <v>143</v>
      </c>
      <c r="AY576" s="263">
        <f t="shared" si="10606"/>
        <v>192</v>
      </c>
      <c r="AZ576" s="260">
        <f t="shared" si="10606"/>
        <v>873</v>
      </c>
      <c r="BA576" s="261">
        <f t="shared" si="10606"/>
        <v>803</v>
      </c>
      <c r="BB576" s="262">
        <f t="shared" si="10606"/>
        <v>571</v>
      </c>
      <c r="BC576" s="263">
        <f t="shared" si="10606"/>
        <v>389</v>
      </c>
      <c r="BD576" s="260">
        <f t="shared" si="10606"/>
        <v>2091</v>
      </c>
      <c r="BE576" s="262">
        <f t="shared" si="10606"/>
        <v>2162</v>
      </c>
      <c r="BF576" s="266">
        <f>SUM(AF576,AH576,AJ576,AL576,AN576,AP576,AR576,AT576,AV576,AX576,AZ576,BB576,BD576)</f>
        <v>10446</v>
      </c>
      <c r="BG576" s="16">
        <f>SUM(AG576,AI576,AK576,AM576,AO576,AQ576,AS576,AU576,AW576,AY576,BA576,BC576,BE576)</f>
        <v>11438</v>
      </c>
      <c r="BI576" s="133" t="s">
        <v>28</v>
      </c>
      <c r="BJ576" s="125">
        <f>B576/B591</f>
        <v>7.1221086605701991E-2</v>
      </c>
      <c r="BK576" s="126">
        <f t="shared" ref="BK576" si="10634">C576/C591</f>
        <v>6.4495603887089317E-2</v>
      </c>
      <c r="BL576" s="127">
        <f t="shared" ref="BL576" si="10635">D576/D591</f>
        <v>8.9433481858688726E-2</v>
      </c>
      <c r="BM576" s="128">
        <f t="shared" ref="BM576" si="10636">E576/E591</f>
        <v>4.6479835953520163E-2</v>
      </c>
      <c r="BN576" s="125">
        <f t="shared" ref="BN576" si="10637">F576/F591</f>
        <v>8.2322580645161292E-2</v>
      </c>
      <c r="BO576" s="126">
        <f t="shared" ref="BO576" si="10638">G576/G591</f>
        <v>5.627705627705628E-2</v>
      </c>
      <c r="BP576" s="127">
        <f t="shared" ref="BP576" si="10639">H576/H591</f>
        <v>7.8271959190180138E-2</v>
      </c>
      <c r="BQ576" s="128">
        <f t="shared" ref="BQ576" si="10640">I576/I591</f>
        <v>6.1777714367242116E-2</v>
      </c>
      <c r="BR576" s="125">
        <f t="shared" ref="BR576" si="10641">J576/J591</f>
        <v>8.35214446952596E-2</v>
      </c>
      <c r="BS576" s="126">
        <f t="shared" ref="BS576" si="10642">K576/K591</f>
        <v>7.5029773719730047E-2</v>
      </c>
      <c r="BT576" s="127">
        <f t="shared" ref="BT576" si="10643">L576/L591</f>
        <v>5.2150045745654162E-2</v>
      </c>
      <c r="BU576" s="125">
        <f t="shared" ref="BU576" si="10644">M576/M591</f>
        <v>0.10435537907929024</v>
      </c>
      <c r="BV576" s="129">
        <f t="shared" ref="BV576" si="10645">N576/N591</f>
        <v>6.6960218645611899E-2</v>
      </c>
      <c r="BW576" s="130">
        <f t="shared" ref="BW576" si="10646">O576/O591</f>
        <v>7.6757573995464332E-2</v>
      </c>
      <c r="BX576" s="125">
        <f t="shared" ref="BX576" si="10647">P576/P591</f>
        <v>8.3781603012372238E-2</v>
      </c>
      <c r="BY576" s="126">
        <f t="shared" ref="BY576" si="10648">Q576/Q591</f>
        <v>5.620360551431601E-2</v>
      </c>
      <c r="BZ576" s="127">
        <f t="shared" ref="BZ576" si="10649">R576/R591</f>
        <v>8.3631049041896721E-2</v>
      </c>
      <c r="CA576" s="128">
        <f t="shared" ref="CA576" si="10650">S576/S591</f>
        <v>5.7887855897733875E-2</v>
      </c>
      <c r="CB576" s="125">
        <f t="shared" ref="CB576" si="10651">T576/T591</f>
        <v>5.7928613224107667E-2</v>
      </c>
      <c r="CC576" s="126">
        <f t="shared" ref="CC576" si="10652">U576/U591</f>
        <v>6.3657407407407413E-2</v>
      </c>
      <c r="CD576" s="127">
        <f t="shared" ref="CD576" si="10653">V576/V591</f>
        <v>4.4637681159420288E-2</v>
      </c>
      <c r="CE576" s="128">
        <f t="shared" ref="CE576" si="10654">W576/W591</f>
        <v>9.1660588378312674E-2</v>
      </c>
      <c r="CF576" s="125">
        <f t="shared" ref="CF576" si="10655">X576/X591</f>
        <v>6.6436353972893963E-2</v>
      </c>
      <c r="CG576" s="126">
        <f t="shared" ref="CG576" si="10656">Y576/Y591</f>
        <v>5.7073353293413176E-2</v>
      </c>
      <c r="CH576" s="127">
        <f t="shared" ref="CH576" si="10657">Z576/Z591</f>
        <v>6.8331551171053079E-2</v>
      </c>
      <c r="CI576" s="125">
        <f t="shared" ref="CI576" si="10658">AA576/AA591</f>
        <v>7.7608372867852105E-2</v>
      </c>
      <c r="CJ576" s="131">
        <f t="shared" ref="CJ576" si="10659">AB576/AB591</f>
        <v>7.176096509184203E-2</v>
      </c>
      <c r="CK576" s="132">
        <f t="shared" ref="CK576" si="10660">AC576/AC591</f>
        <v>7.0243302351011477E-2</v>
      </c>
    </row>
    <row r="577" spans="1:89" ht="14.1" thickBot="1">
      <c r="A577" s="142" t="s">
        <v>29</v>
      </c>
      <c r="B577" s="199">
        <v>1828</v>
      </c>
      <c r="C577" s="193">
        <v>1526</v>
      </c>
      <c r="D577" s="194">
        <v>690</v>
      </c>
      <c r="E577" s="195">
        <v>632</v>
      </c>
      <c r="F577" s="192">
        <v>267</v>
      </c>
      <c r="G577" s="196">
        <v>211</v>
      </c>
      <c r="H577" s="194">
        <v>1493</v>
      </c>
      <c r="I577" s="195">
        <v>1424</v>
      </c>
      <c r="J577" s="192">
        <v>140</v>
      </c>
      <c r="K577" s="193">
        <v>190</v>
      </c>
      <c r="L577" s="194">
        <v>198</v>
      </c>
      <c r="M577" s="192">
        <v>801</v>
      </c>
      <c r="N577" s="197">
        <v>863</v>
      </c>
      <c r="O577" s="200">
        <v>1315</v>
      </c>
      <c r="P577" s="192">
        <v>619</v>
      </c>
      <c r="Q577" s="193">
        <v>531</v>
      </c>
      <c r="R577" s="194">
        <v>1012</v>
      </c>
      <c r="S577" s="195">
        <v>913</v>
      </c>
      <c r="T577" s="192">
        <v>118</v>
      </c>
      <c r="U577" s="196">
        <v>150</v>
      </c>
      <c r="V577" s="194">
        <v>578</v>
      </c>
      <c r="W577" s="201">
        <v>1016</v>
      </c>
      <c r="X577" s="192">
        <v>490</v>
      </c>
      <c r="Y577" s="196">
        <v>383</v>
      </c>
      <c r="Z577" s="194">
        <v>2083</v>
      </c>
      <c r="AA577" s="192">
        <v>2067</v>
      </c>
      <c r="AB577" s="168">
        <f t="shared" si="10496"/>
        <v>10379</v>
      </c>
      <c r="AC577" s="169">
        <f t="shared" si="10413"/>
        <v>11159</v>
      </c>
      <c r="AE577" s="246" t="str">
        <f>$AE$19</f>
        <v>-</v>
      </c>
      <c r="AF577" s="247">
        <f t="shared" si="10605"/>
        <v>0</v>
      </c>
      <c r="AG577" s="267">
        <f t="shared" si="10605"/>
        <v>0</v>
      </c>
      <c r="AH577" s="268">
        <f t="shared" si="10605"/>
        <v>0</v>
      </c>
      <c r="AI577" s="269">
        <f t="shared" si="10605"/>
        <v>0</v>
      </c>
      <c r="AJ577" s="270">
        <f t="shared" si="10605"/>
        <v>0</v>
      </c>
      <c r="AK577" s="271">
        <f t="shared" si="10605"/>
        <v>0</v>
      </c>
      <c r="AL577" s="268">
        <f t="shared" si="10605"/>
        <v>0</v>
      </c>
      <c r="AM577" s="269">
        <f t="shared" si="10605"/>
        <v>0</v>
      </c>
      <c r="AN577" s="270">
        <f t="shared" si="10605"/>
        <v>0</v>
      </c>
      <c r="AO577" s="271">
        <f t="shared" si="10605"/>
        <v>0</v>
      </c>
      <c r="AP577" s="268">
        <f t="shared" si="10606"/>
        <v>0</v>
      </c>
      <c r="AQ577" s="270">
        <f t="shared" si="10606"/>
        <v>0</v>
      </c>
      <c r="AR577" s="272">
        <f t="shared" si="10606"/>
        <v>0</v>
      </c>
      <c r="AS577" s="273">
        <f t="shared" si="10606"/>
        <v>0</v>
      </c>
      <c r="AT577" s="270">
        <f t="shared" si="10606"/>
        <v>0</v>
      </c>
      <c r="AU577" s="271">
        <f t="shared" si="10606"/>
        <v>0</v>
      </c>
      <c r="AV577" s="268">
        <f t="shared" si="10606"/>
        <v>0</v>
      </c>
      <c r="AW577" s="269">
        <f t="shared" si="10606"/>
        <v>0</v>
      </c>
      <c r="AX577" s="270">
        <f t="shared" si="10606"/>
        <v>0</v>
      </c>
      <c r="AY577" s="271">
        <f t="shared" si="10606"/>
        <v>0</v>
      </c>
      <c r="AZ577" s="268">
        <f t="shared" si="10606"/>
        <v>0</v>
      </c>
      <c r="BA577" s="269">
        <f t="shared" si="10606"/>
        <v>0</v>
      </c>
      <c r="BB577" s="270">
        <f t="shared" si="10606"/>
        <v>0</v>
      </c>
      <c r="BC577" s="271">
        <f t="shared" si="10606"/>
        <v>0</v>
      </c>
      <c r="BD577" s="268">
        <f t="shared" si="10606"/>
        <v>0</v>
      </c>
      <c r="BE577" s="270">
        <f t="shared" si="10606"/>
        <v>0</v>
      </c>
      <c r="BF577" s="266">
        <f>SUM(AF577,AH577,AJ577,AL577,AN577,AP577,AR577,AT577,AV577,AX577,AZ577,BB577,BD577)</f>
        <v>0</v>
      </c>
      <c r="BG577" s="16">
        <f>SUM(AG577,AI577,AK577,AM577,AO577,AQ577,AS577,AU577,AW577,AY577,BA577,BC577,BE577)</f>
        <v>0</v>
      </c>
      <c r="BI577" s="142" t="s">
        <v>29</v>
      </c>
      <c r="BJ577" s="125">
        <f>B577/B591</f>
        <v>6.5554957862650171E-2</v>
      </c>
      <c r="BK577" s="126">
        <f t="shared" ref="BK577" si="10661">C577/C591</f>
        <v>8.8269319759370662E-2</v>
      </c>
      <c r="BL577" s="127">
        <f t="shared" ref="BL577" si="10662">D577/D591</f>
        <v>7.3201782304264801E-2</v>
      </c>
      <c r="BM577" s="128">
        <f t="shared" ref="BM577" si="10663">E577/E591</f>
        <v>8.6397812713602182E-2</v>
      </c>
      <c r="BN577" s="125">
        <f t="shared" ref="BN577" si="10664">F577/F591</f>
        <v>6.8903225806451612E-2</v>
      </c>
      <c r="BO577" s="126">
        <f t="shared" ref="BO577" si="10665">G577/G591</f>
        <v>7.6118326118326113E-2</v>
      </c>
      <c r="BP577" s="127">
        <f t="shared" ref="BP577" si="10666">H577/H591</f>
        <v>7.9334714915776608E-2</v>
      </c>
      <c r="BQ577" s="128">
        <f t="shared" ref="BQ577" si="10667">I577/I591</f>
        <v>6.7722452085413998E-2</v>
      </c>
      <c r="BR577" s="125">
        <f t="shared" ref="BR577" si="10668">J577/J591</f>
        <v>7.900677200902935E-2</v>
      </c>
      <c r="BS577" s="126">
        <f t="shared" ref="BS577" si="10669">K577/K591</f>
        <v>7.5426756649464077E-2</v>
      </c>
      <c r="BT577" s="127">
        <f t="shared" ref="BT577" si="10670">L577/L591</f>
        <v>6.0384263494967977E-2</v>
      </c>
      <c r="BU577" s="125">
        <f t="shared" ref="BU577" si="10671">M577/M591</f>
        <v>9.9391984117136123E-2</v>
      </c>
      <c r="BV577" s="129">
        <f t="shared" ref="BV577" si="10672">N577/N591</f>
        <v>6.55177649559672E-2</v>
      </c>
      <c r="BW577" s="130">
        <f t="shared" ref="BW577" si="10673">O577/O591</f>
        <v>7.6466825609117869E-2</v>
      </c>
      <c r="BX577" s="125">
        <f t="shared" ref="BX577" si="10674">P577/P591</f>
        <v>8.3243679397525555E-2</v>
      </c>
      <c r="BY577" s="126">
        <f t="shared" ref="BY577" si="10675">Q577/Q591</f>
        <v>6.2566277836691414E-2</v>
      </c>
      <c r="BZ577" s="127">
        <f t="shared" ref="BZ577" si="10676">R577/R591</f>
        <v>8.2169535563494642E-2</v>
      </c>
      <c r="CA577" s="128">
        <f t="shared" ref="CA577" si="10677">S577/S591</f>
        <v>6.6313190005810568E-2</v>
      </c>
      <c r="CB577" s="125">
        <f t="shared" ref="CB577" si="10678">T577/T591</f>
        <v>6.904622586307782E-2</v>
      </c>
      <c r="CC577" s="126">
        <f t="shared" ref="CC577" si="10679">U577/U591</f>
        <v>5.7870370370370371E-2</v>
      </c>
      <c r="CD577" s="127">
        <f t="shared" ref="CD577" si="10680">V577/V591</f>
        <v>5.5845410628019322E-2</v>
      </c>
      <c r="CE577" s="128">
        <f t="shared" ref="CE577" si="10681">W577/W591</f>
        <v>8.2340546235513415E-2</v>
      </c>
      <c r="CF577" s="125">
        <f t="shared" ref="CF577" si="10682">X577/X591</f>
        <v>6.5107626893436091E-2</v>
      </c>
      <c r="CG577" s="126">
        <f t="shared" ref="CG577" si="10683">Y577/Y591</f>
        <v>7.1669161676646706E-2</v>
      </c>
      <c r="CH577" s="127">
        <f t="shared" ref="CH577" si="10684">Z577/Z591</f>
        <v>7.1849884446897314E-2</v>
      </c>
      <c r="CI577" s="125">
        <f t="shared" ref="CI577" si="10685">AA577/AA591</f>
        <v>7.4856046065259113E-2</v>
      </c>
      <c r="CJ577" s="131">
        <f t="shared" ref="CJ577" si="10686">AB577/AB591</f>
        <v>7.0819345506154638E-2</v>
      </c>
      <c r="CK577" s="132">
        <f t="shared" ref="CK577" si="10687">AC577/AC591</f>
        <v>7.6264352104975397E-2</v>
      </c>
    </row>
    <row r="578" spans="1:89" ht="15" thickTop="1" thickBot="1">
      <c r="A578" s="133" t="s">
        <v>30</v>
      </c>
      <c r="B578" s="202">
        <v>1803</v>
      </c>
      <c r="C578" s="186">
        <v>1434</v>
      </c>
      <c r="D578" s="187">
        <v>749</v>
      </c>
      <c r="E578" s="188">
        <v>570</v>
      </c>
      <c r="F578" s="185">
        <v>279</v>
      </c>
      <c r="G578" s="189">
        <v>149</v>
      </c>
      <c r="H578" s="187">
        <v>1403</v>
      </c>
      <c r="I578" s="188">
        <v>1447</v>
      </c>
      <c r="J578" s="185">
        <v>128</v>
      </c>
      <c r="K578" s="186">
        <v>179</v>
      </c>
      <c r="L578" s="187">
        <v>271</v>
      </c>
      <c r="M578" s="185">
        <v>624</v>
      </c>
      <c r="N578" s="190">
        <v>1036</v>
      </c>
      <c r="O578" s="203">
        <v>1072</v>
      </c>
      <c r="P578" s="185">
        <v>673</v>
      </c>
      <c r="Q578" s="186">
        <v>523</v>
      </c>
      <c r="R578" s="187">
        <v>952</v>
      </c>
      <c r="S578" s="188">
        <v>940</v>
      </c>
      <c r="T578" s="185">
        <v>135</v>
      </c>
      <c r="U578" s="189">
        <v>134</v>
      </c>
      <c r="V578" s="187">
        <v>728</v>
      </c>
      <c r="W578" s="204">
        <v>861</v>
      </c>
      <c r="X578" s="185">
        <v>519</v>
      </c>
      <c r="Y578" s="189">
        <v>342</v>
      </c>
      <c r="Z578" s="187">
        <v>2148</v>
      </c>
      <c r="AA578" s="185">
        <v>2221</v>
      </c>
      <c r="AB578" s="168">
        <f t="shared" si="10496"/>
        <v>10824</v>
      </c>
      <c r="AC578" s="169">
        <f t="shared" si="10413"/>
        <v>10496</v>
      </c>
      <c r="AE578" s="295" t="s">
        <v>42</v>
      </c>
      <c r="AF578" s="12">
        <f t="shared" ref="AF578:BG578" si="10688">SUM(AF575:AF577)</f>
        <v>4026</v>
      </c>
      <c r="AG578" s="1">
        <f t="shared" si="10688"/>
        <v>3669</v>
      </c>
      <c r="AH578" s="12">
        <f t="shared" si="10688"/>
        <v>1218</v>
      </c>
      <c r="AI578" s="1">
        <f t="shared" si="10688"/>
        <v>1432</v>
      </c>
      <c r="AJ578" s="12">
        <f t="shared" si="10688"/>
        <v>579</v>
      </c>
      <c r="AK578" s="1">
        <f t="shared" si="10688"/>
        <v>532</v>
      </c>
      <c r="AL578" s="12">
        <f t="shared" si="10688"/>
        <v>2861</v>
      </c>
      <c r="AM578" s="1">
        <f t="shared" si="10688"/>
        <v>4467</v>
      </c>
      <c r="AN578" s="12">
        <f t="shared" si="10688"/>
        <v>285</v>
      </c>
      <c r="AO578" s="1">
        <f t="shared" si="10688"/>
        <v>285</v>
      </c>
      <c r="AP578" s="12">
        <f t="shared" si="10688"/>
        <v>680</v>
      </c>
      <c r="AQ578" s="1">
        <f t="shared" si="10688"/>
        <v>1072</v>
      </c>
      <c r="AR578" s="12">
        <f t="shared" si="10688"/>
        <v>1872</v>
      </c>
      <c r="AS578" s="1">
        <f t="shared" si="10688"/>
        <v>2578</v>
      </c>
      <c r="AT578" s="12">
        <f t="shared" si="10688"/>
        <v>1015</v>
      </c>
      <c r="AU578" s="1">
        <f t="shared" si="10688"/>
        <v>1591</v>
      </c>
      <c r="AV578" s="12">
        <f t="shared" si="10688"/>
        <v>1416</v>
      </c>
      <c r="AW578" s="1">
        <f t="shared" si="10688"/>
        <v>2658</v>
      </c>
      <c r="AX578" s="12">
        <f t="shared" si="10688"/>
        <v>267</v>
      </c>
      <c r="AY578" s="1">
        <f t="shared" si="10688"/>
        <v>395</v>
      </c>
      <c r="AZ578" s="12">
        <f t="shared" si="10688"/>
        <v>1737</v>
      </c>
      <c r="BA578" s="1">
        <f t="shared" si="10688"/>
        <v>1691</v>
      </c>
      <c r="BB578" s="12">
        <f t="shared" si="10688"/>
        <v>1091</v>
      </c>
      <c r="BC578" s="1">
        <f t="shared" si="10688"/>
        <v>765</v>
      </c>
      <c r="BD578" s="12">
        <f t="shared" si="10688"/>
        <v>4345</v>
      </c>
      <c r="BE578" s="1">
        <f t="shared" si="10688"/>
        <v>4206</v>
      </c>
      <c r="BF578" s="51">
        <f t="shared" si="10688"/>
        <v>21392</v>
      </c>
      <c r="BG578" s="47">
        <f t="shared" si="10688"/>
        <v>25341</v>
      </c>
      <c r="BI578" s="133" t="s">
        <v>30</v>
      </c>
      <c r="BJ578" s="125">
        <f>B578/B591</f>
        <v>6.4658418504572351E-2</v>
      </c>
      <c r="BK578" s="126">
        <f t="shared" ref="BK578" si="10689">C578/C591</f>
        <v>8.2947709393799168E-2</v>
      </c>
      <c r="BL578" s="127">
        <f t="shared" ref="BL578" si="10690">D578/D591</f>
        <v>7.9461065138977299E-2</v>
      </c>
      <c r="BM578" s="128">
        <f t="shared" ref="BM578" si="10691">E578/E591</f>
        <v>7.792207792207792E-2</v>
      </c>
      <c r="BN578" s="125">
        <f t="shared" ref="BN578" si="10692">F578/F591</f>
        <v>7.1999999999999995E-2</v>
      </c>
      <c r="BO578" s="126">
        <f t="shared" ref="BO578" si="10693">G578/G591</f>
        <v>5.3751803751803752E-2</v>
      </c>
      <c r="BP578" s="127">
        <f t="shared" ref="BP578" si="10694">H578/H591</f>
        <v>7.4552314150592491E-2</v>
      </c>
      <c r="BQ578" s="128">
        <f t="shared" ref="BQ578" si="10695">I578/I591</f>
        <v>6.8816283825557614E-2</v>
      </c>
      <c r="BR578" s="125">
        <f t="shared" ref="BR578" si="10696">J578/J591</f>
        <v>7.2234762979683967E-2</v>
      </c>
      <c r="BS578" s="126">
        <f t="shared" ref="BS578" si="10697">K578/K591</f>
        <v>7.1059944422389831E-2</v>
      </c>
      <c r="BT578" s="127">
        <f t="shared" ref="BT578" si="10698">L578/L591</f>
        <v>8.2647148520890515E-2</v>
      </c>
      <c r="BU578" s="125">
        <f t="shared" ref="BU578" si="10699">M578/M591</f>
        <v>7.7428961409604175E-2</v>
      </c>
      <c r="BV578" s="129">
        <f t="shared" ref="BV578" si="10700">N578/N591</f>
        <v>7.8651685393258425E-2</v>
      </c>
      <c r="BW578" s="130">
        <f t="shared" ref="BW578" si="10701">O578/O591</f>
        <v>6.2336454032680122E-2</v>
      </c>
      <c r="BX578" s="125">
        <f t="shared" ref="BX578" si="10702">P578/P591</f>
        <v>9.0505648197955896E-2</v>
      </c>
      <c r="BY578" s="126">
        <f t="shared" ref="BY578" si="10703">Q578/Q591</f>
        <v>6.1623659714858017E-2</v>
      </c>
      <c r="BZ578" s="127">
        <f t="shared" ref="BZ578" si="10704">R578/R591</f>
        <v>7.7297823968821039E-2</v>
      </c>
      <c r="CA578" s="128">
        <f t="shared" ref="CA578" si="10705">S578/S591</f>
        <v>6.8274259151656011E-2</v>
      </c>
      <c r="CB578" s="125">
        <f t="shared" ref="CB578" si="10706">T578/T591</f>
        <v>7.8993563487419538E-2</v>
      </c>
      <c r="CC578" s="126">
        <f t="shared" ref="CC578" si="10707">U578/U591</f>
        <v>5.1697530864197531E-2</v>
      </c>
      <c r="CD578" s="127">
        <f t="shared" ref="CD578" si="10708">V578/V591</f>
        <v>7.033816425120773E-2</v>
      </c>
      <c r="CE578" s="128">
        <f t="shared" ref="CE578" si="10709">W578/W591</f>
        <v>6.9778750303914422E-2</v>
      </c>
      <c r="CF578" s="125">
        <f t="shared" ref="CF578" si="10710">X578/X591</f>
        <v>6.8960935423863945E-2</v>
      </c>
      <c r="CG578" s="126">
        <f t="shared" ref="CG578" si="10711">Y578/Y591</f>
        <v>6.399700598802395E-2</v>
      </c>
      <c r="CH578" s="127">
        <f t="shared" ref="CH578" si="10712">Z578/Z591</f>
        <v>7.4091959573660784E-2</v>
      </c>
      <c r="CI578" s="125">
        <f t="shared" ref="CI578" si="10713">AA578/AA591</f>
        <v>8.0433129323144892E-2</v>
      </c>
      <c r="CJ578" s="131">
        <f t="shared" ref="CJ578" si="10714">AB578/AB591</f>
        <v>7.3855727503479893E-2</v>
      </c>
      <c r="CK578" s="132">
        <f t="shared" ref="CK578" si="10715">AC578/AC591</f>
        <v>7.1733187534171683E-2</v>
      </c>
    </row>
    <row r="579" spans="1:89" ht="14.1" thickTop="1">
      <c r="A579" s="142" t="s">
        <v>31</v>
      </c>
      <c r="B579" s="199">
        <v>1737</v>
      </c>
      <c r="C579" s="193">
        <v>1231</v>
      </c>
      <c r="D579" s="194">
        <v>745</v>
      </c>
      <c r="E579" s="195">
        <v>509</v>
      </c>
      <c r="F579" s="192">
        <v>341</v>
      </c>
      <c r="G579" s="196">
        <v>188</v>
      </c>
      <c r="H579" s="194">
        <v>1447</v>
      </c>
      <c r="I579" s="195">
        <v>1591</v>
      </c>
      <c r="J579" s="192">
        <v>110</v>
      </c>
      <c r="K579" s="193">
        <v>174</v>
      </c>
      <c r="L579" s="194">
        <v>327</v>
      </c>
      <c r="M579" s="192">
        <v>524</v>
      </c>
      <c r="N579" s="197">
        <v>963</v>
      </c>
      <c r="O579" s="200">
        <v>1204</v>
      </c>
      <c r="P579" s="192">
        <v>626</v>
      </c>
      <c r="Q579" s="193">
        <v>603</v>
      </c>
      <c r="R579" s="194">
        <v>819</v>
      </c>
      <c r="S579" s="195">
        <v>980</v>
      </c>
      <c r="T579" s="192">
        <v>153</v>
      </c>
      <c r="U579" s="196">
        <v>106</v>
      </c>
      <c r="V579" s="194">
        <v>842</v>
      </c>
      <c r="W579" s="201">
        <v>777</v>
      </c>
      <c r="X579" s="192">
        <v>583</v>
      </c>
      <c r="Y579" s="196">
        <v>244</v>
      </c>
      <c r="Z579" s="194">
        <v>2155</v>
      </c>
      <c r="AA579" s="192">
        <v>1912</v>
      </c>
      <c r="AB579" s="168">
        <f t="shared" si="10496"/>
        <v>10848</v>
      </c>
      <c r="AC579" s="169">
        <f t="shared" si="10413"/>
        <v>10043</v>
      </c>
      <c r="BI579" s="142" t="s">
        <v>31</v>
      </c>
      <c r="BJ579" s="125">
        <f>B579/B591</f>
        <v>6.2291554599246908E-2</v>
      </c>
      <c r="BK579" s="126">
        <f t="shared" ref="BK579" si="10716">C579/C591</f>
        <v>7.1205460434983797E-2</v>
      </c>
      <c r="BL579" s="127">
        <f t="shared" ref="BL579" si="10717">D579/D591</f>
        <v>7.9036706980691707E-2</v>
      </c>
      <c r="BM579" s="128">
        <f t="shared" ref="BM579" si="10718">E579/E591</f>
        <v>6.9583048530416955E-2</v>
      </c>
      <c r="BN579" s="125">
        <f t="shared" ref="BN579" si="10719">F579/F591</f>
        <v>8.7999999999999995E-2</v>
      </c>
      <c r="BO579" s="126">
        <f t="shared" ref="BO579" si="10720">G579/G591</f>
        <v>6.7821067821067824E-2</v>
      </c>
      <c r="BP579" s="127">
        <f t="shared" ref="BP579" si="10721">H579/H591</f>
        <v>7.6890376746904729E-2</v>
      </c>
      <c r="BQ579" s="128">
        <f t="shared" ref="BQ579" si="10722">I579/I591</f>
        <v>7.5664621676891614E-2</v>
      </c>
      <c r="BR579" s="125">
        <f t="shared" ref="BR579" si="10723">J579/J591</f>
        <v>6.2076749435665914E-2</v>
      </c>
      <c r="BS579" s="126">
        <f t="shared" ref="BS579" si="10724">K579/K591</f>
        <v>6.9075029773719723E-2</v>
      </c>
      <c r="BT579" s="127">
        <f t="shared" ref="BT579" si="10725">L579/L591</f>
        <v>9.9725526075022872E-2</v>
      </c>
      <c r="BU579" s="125">
        <f t="shared" ref="BU579" si="10726">M579/M591</f>
        <v>6.5020474004218884E-2</v>
      </c>
      <c r="BV579" s="129">
        <f t="shared" ref="BV579" si="10727">N579/N591</f>
        <v>7.3109626480412998E-2</v>
      </c>
      <c r="BW579" s="130">
        <f t="shared" ref="BW579" si="10728">O579/O591</f>
        <v>7.0012211432226551E-2</v>
      </c>
      <c r="BX579" s="125">
        <f t="shared" ref="BX579" si="10729">P579/P591</f>
        <v>8.4185045723507268E-2</v>
      </c>
      <c r="BY579" s="126">
        <f t="shared" ref="BY579" si="10730">Q579/Q591</f>
        <v>7.1049840933191943E-2</v>
      </c>
      <c r="BZ579" s="127">
        <f t="shared" ref="BZ579" si="10731">R579/R591</f>
        <v>6.6498863267294581E-2</v>
      </c>
      <c r="CA579" s="128">
        <f t="shared" ref="CA579" si="10732">S579/S591</f>
        <v>7.1179546775130734E-2</v>
      </c>
      <c r="CB579" s="125">
        <f t="shared" ref="CB579" si="10733">T579/T591</f>
        <v>8.9526038619075488E-2</v>
      </c>
      <c r="CC579" s="126">
        <f t="shared" ref="CC579" si="10734">U579/U591</f>
        <v>4.0895061728395063E-2</v>
      </c>
      <c r="CD579" s="127">
        <f t="shared" ref="CD579" si="10735">V579/V591</f>
        <v>8.1352657004830922E-2</v>
      </c>
      <c r="CE579" s="128">
        <f t="shared" ref="CE579" si="10736">W579/W591</f>
        <v>6.2971067347434961E-2</v>
      </c>
      <c r="CF579" s="125">
        <f t="shared" ref="CF579" si="10737">X579/X591</f>
        <v>7.746478873239436E-2</v>
      </c>
      <c r="CG579" s="126">
        <f t="shared" ref="CG579" si="10738">Y579/Y591</f>
        <v>4.5658682634730538E-2</v>
      </c>
      <c r="CH579" s="127">
        <f t="shared" ref="CH579" si="10739">Z579/Z591</f>
        <v>7.4333413818081479E-2</v>
      </c>
      <c r="CI579" s="125">
        <f t="shared" ref="CI579" si="10740">AA579/AA591</f>
        <v>6.9242747981023436E-2</v>
      </c>
      <c r="CJ579" s="131">
        <f t="shared" ref="CJ579" si="10741">AB579/AB591</f>
        <v>7.4019487431425529E-2</v>
      </c>
      <c r="CK579" s="132">
        <f t="shared" ref="CK579" si="10742">AC579/AC591</f>
        <v>6.8637233460907596E-2</v>
      </c>
    </row>
    <row r="580" spans="1:89">
      <c r="A580" s="133" t="s">
        <v>32</v>
      </c>
      <c r="B580" s="202">
        <v>1844</v>
      </c>
      <c r="C580" s="186">
        <v>651</v>
      </c>
      <c r="D580" s="187">
        <v>691</v>
      </c>
      <c r="E580" s="188">
        <v>147</v>
      </c>
      <c r="F580" s="185">
        <v>248</v>
      </c>
      <c r="G580" s="189">
        <v>40</v>
      </c>
      <c r="H580" s="187">
        <v>1434</v>
      </c>
      <c r="I580" s="188">
        <v>532</v>
      </c>
      <c r="J580" s="185">
        <v>141</v>
      </c>
      <c r="K580" s="186">
        <v>111</v>
      </c>
      <c r="L580" s="187">
        <v>361</v>
      </c>
      <c r="M580" s="185">
        <v>326</v>
      </c>
      <c r="N580" s="190">
        <v>1033</v>
      </c>
      <c r="O580" s="203">
        <v>839</v>
      </c>
      <c r="P580" s="185">
        <v>454</v>
      </c>
      <c r="Q580" s="186">
        <v>600</v>
      </c>
      <c r="R580" s="187">
        <v>721</v>
      </c>
      <c r="S580" s="188">
        <v>869</v>
      </c>
      <c r="T580" s="185">
        <v>104</v>
      </c>
      <c r="U580" s="189">
        <v>404</v>
      </c>
      <c r="V580" s="187">
        <v>842</v>
      </c>
      <c r="W580" s="204">
        <v>757</v>
      </c>
      <c r="X580" s="185">
        <v>513</v>
      </c>
      <c r="Y580" s="189">
        <v>366</v>
      </c>
      <c r="Z580" s="187">
        <v>2336</v>
      </c>
      <c r="AA580" s="185">
        <v>1982</v>
      </c>
      <c r="AB580" s="168">
        <f t="shared" si="10496"/>
        <v>10722</v>
      </c>
      <c r="AC580" s="169">
        <f t="shared" si="10413"/>
        <v>7624</v>
      </c>
      <c r="BI580" s="133" t="s">
        <v>32</v>
      </c>
      <c r="BJ580" s="125">
        <f>B580/B591</f>
        <v>6.6128743051819969E-2</v>
      </c>
      <c r="BK580" s="126">
        <f t="shared" ref="BK580" si="10743">C580/C591</f>
        <v>3.7656177695511335E-2</v>
      </c>
      <c r="BL580" s="127">
        <f t="shared" ref="BL580" si="10744">D580/D591</f>
        <v>7.3307871843836192E-2</v>
      </c>
      <c r="BM580" s="128">
        <f t="shared" ref="BM580" si="10745">E580/E591</f>
        <v>2.0095693779904306E-2</v>
      </c>
      <c r="BN580" s="125">
        <f t="shared" ref="BN580" si="10746">F580/F591</f>
        <v>6.4000000000000001E-2</v>
      </c>
      <c r="BO580" s="126">
        <f t="shared" ref="BO580" si="10747">G580/G591</f>
        <v>1.443001443001443E-2</v>
      </c>
      <c r="BP580" s="127">
        <f t="shared" ref="BP580" si="10748">H580/H591</f>
        <v>7.6199585525267011E-2</v>
      </c>
      <c r="BQ580" s="128">
        <f t="shared" ref="BQ580" si="10749">I580/I591</f>
        <v>2.5300803728539496E-2</v>
      </c>
      <c r="BR580" s="125">
        <f t="shared" ref="BR580" si="10750">J580/J591</f>
        <v>7.9571106094808122E-2</v>
      </c>
      <c r="BS580" s="126">
        <f t="shared" ref="BS580" si="10751">K580/K591</f>
        <v>4.4065105200476379E-2</v>
      </c>
      <c r="BT580" s="127">
        <f t="shared" ref="BT580" si="10752">L580/L591</f>
        <v>0.11009454101860323</v>
      </c>
      <c r="BU580" s="125">
        <f t="shared" ref="BU580" si="10753">M580/M591</f>
        <v>4.0451668941556024E-2</v>
      </c>
      <c r="BV580" s="129">
        <f t="shared" ref="BV580" si="10754">N580/N591</f>
        <v>7.8423929547525056E-2</v>
      </c>
      <c r="BW580" s="130">
        <f t="shared" ref="BW580" si="10755">O580/O591</f>
        <v>4.8787579228935278E-2</v>
      </c>
      <c r="BX580" s="125">
        <f t="shared" ref="BX580" si="10756">P580/P591</f>
        <v>6.1054330285099517E-2</v>
      </c>
      <c r="BY580" s="126">
        <f t="shared" ref="BY580" si="10757">Q580/Q591</f>
        <v>7.0696359137504425E-2</v>
      </c>
      <c r="BZ580" s="127">
        <f t="shared" ref="BZ580" si="10758">R580/R591</f>
        <v>5.8541734329327702E-2</v>
      </c>
      <c r="CA580" s="128">
        <f t="shared" ref="CA580" si="10759">S580/S591</f>
        <v>6.3117373619988384E-2</v>
      </c>
      <c r="CB580" s="125">
        <f t="shared" ref="CB580" si="10760">T580/T591</f>
        <v>6.0854300760678756E-2</v>
      </c>
      <c r="CC580" s="126">
        <f t="shared" ref="CC580" si="10761">U580/U591</f>
        <v>0.1558641975308642</v>
      </c>
      <c r="CD580" s="127">
        <f t="shared" ref="CD580" si="10762">V580/V591</f>
        <v>8.1352657004830922E-2</v>
      </c>
      <c r="CE580" s="128">
        <f t="shared" ref="CE580" si="10763">W580/W591</f>
        <v>6.1350190453035094E-2</v>
      </c>
      <c r="CF580" s="125">
        <f t="shared" ref="CF580" si="10764">X580/X591</f>
        <v>6.816369917618921E-2</v>
      </c>
      <c r="CG580" s="126">
        <f t="shared" ref="CG580" si="10765">Y580/Y591</f>
        <v>6.8488023952095814E-2</v>
      </c>
      <c r="CH580" s="127">
        <f t="shared" ref="CH580" si="10766">Z580/Z591</f>
        <v>8.0576730709530545E-2</v>
      </c>
      <c r="CI580" s="125">
        <f t="shared" ref="CI580" si="10767">AA580/AA591</f>
        <v>7.1777785825516971E-2</v>
      </c>
      <c r="CJ580" s="131">
        <f t="shared" ref="CJ580" si="10768">AB580/AB591</f>
        <v>7.3159747809710962E-2</v>
      </c>
      <c r="CK580" s="132">
        <f t="shared" ref="CK580" si="10769">AC580/AC591</f>
        <v>5.2104975396391473E-2</v>
      </c>
    </row>
    <row r="581" spans="1:89">
      <c r="A581" s="142" t="s">
        <v>33</v>
      </c>
      <c r="B581" s="199">
        <v>1884</v>
      </c>
      <c r="C581" s="193">
        <v>2089</v>
      </c>
      <c r="D581" s="194">
        <v>667</v>
      </c>
      <c r="E581" s="195">
        <v>874</v>
      </c>
      <c r="F581" s="192">
        <v>312</v>
      </c>
      <c r="G581" s="196">
        <v>344</v>
      </c>
      <c r="H581" s="194">
        <v>1531</v>
      </c>
      <c r="I581" s="195">
        <v>2790</v>
      </c>
      <c r="J581" s="192">
        <v>159</v>
      </c>
      <c r="K581" s="193">
        <v>166</v>
      </c>
      <c r="L581" s="194">
        <v>326</v>
      </c>
      <c r="M581" s="192">
        <v>637</v>
      </c>
      <c r="N581" s="197">
        <v>970</v>
      </c>
      <c r="O581" s="200">
        <v>1344</v>
      </c>
      <c r="P581" s="192">
        <v>549</v>
      </c>
      <c r="Q581" s="193">
        <v>753</v>
      </c>
      <c r="R581" s="194">
        <v>786</v>
      </c>
      <c r="S581" s="195">
        <v>1395</v>
      </c>
      <c r="T581" s="192">
        <v>124</v>
      </c>
      <c r="U581" s="196">
        <v>203</v>
      </c>
      <c r="V581" s="194">
        <v>864</v>
      </c>
      <c r="W581" s="201">
        <v>888</v>
      </c>
      <c r="X581" s="192">
        <v>520</v>
      </c>
      <c r="Y581" s="196">
        <v>376</v>
      </c>
      <c r="Z581" s="194">
        <v>2254</v>
      </c>
      <c r="AA581" s="192">
        <v>2044</v>
      </c>
      <c r="AB581" s="168">
        <f t="shared" si="10496"/>
        <v>10946</v>
      </c>
      <c r="AC581" s="169">
        <f t="shared" si="10413"/>
        <v>13903</v>
      </c>
      <c r="BI581" s="142" t="s">
        <v>33</v>
      </c>
      <c r="BJ581" s="125">
        <f>B581/B591</f>
        <v>6.7563206024744485E-2</v>
      </c>
      <c r="BK581" s="126">
        <f t="shared" ref="BK581" si="10770">C581/C591</f>
        <v>0.120835261453031</v>
      </c>
      <c r="BL581" s="127">
        <f t="shared" ref="BL581" si="10771">D581/D591</f>
        <v>7.0761722894122636E-2</v>
      </c>
      <c r="BM581" s="128">
        <f t="shared" ref="BM581" si="10772">E581/E591</f>
        <v>0.11948051948051948</v>
      </c>
      <c r="BN581" s="125">
        <f t="shared" ref="BN581" si="10773">F581/F591</f>
        <v>8.0516129032258063E-2</v>
      </c>
      <c r="BO581" s="126">
        <f t="shared" ref="BO581" si="10774">G581/G591</f>
        <v>0.1240981240981241</v>
      </c>
      <c r="BP581" s="127">
        <f t="shared" ref="BP581" si="10775">H581/H591</f>
        <v>8.1353950794409907E-2</v>
      </c>
      <c r="BQ581" s="128">
        <f t="shared" ref="BQ581" si="10776">I581/I591</f>
        <v>0.13268654586959625</v>
      </c>
      <c r="BR581" s="125">
        <f t="shared" ref="BR581" si="10777">J581/J591</f>
        <v>8.9729119638826182E-2</v>
      </c>
      <c r="BS581" s="126">
        <f t="shared" ref="BS581" si="10778">K581/K591</f>
        <v>6.5899166335847553E-2</v>
      </c>
      <c r="BT581" s="127">
        <f t="shared" ref="BT581" si="10779">L581/L591</f>
        <v>9.9420555047270515E-2</v>
      </c>
      <c r="BU581" s="125">
        <f t="shared" ref="BU581" si="10780">M581/M591</f>
        <v>7.9042064772304257E-2</v>
      </c>
      <c r="BV581" s="129">
        <f t="shared" ref="BV581" si="10781">N581/N591</f>
        <v>7.3641056787124209E-2</v>
      </c>
      <c r="BW581" s="130">
        <f t="shared" ref="BW581" si="10782">O581/O591</f>
        <v>7.8153166249927311E-2</v>
      </c>
      <c r="BX581" s="125">
        <f t="shared" ref="BX581" si="10783">P581/P591</f>
        <v>7.383001613770844E-2</v>
      </c>
      <c r="BY581" s="126">
        <f t="shared" ref="BY581" si="10784">Q581/Q591</f>
        <v>8.8723930717568039E-2</v>
      </c>
      <c r="BZ581" s="127">
        <f t="shared" ref="BZ581" si="10785">R581/R591</f>
        <v>6.3819421890224104E-2</v>
      </c>
      <c r="CA581" s="128">
        <f t="shared" ref="CA581" si="10786">S581/S591</f>
        <v>0.10132190586868101</v>
      </c>
      <c r="CB581" s="125">
        <f t="shared" ref="CB581" si="10787">T581/T591</f>
        <v>7.2557050906963141E-2</v>
      </c>
      <c r="CC581" s="126">
        <f t="shared" ref="CC581" si="10788">U581/U591</f>
        <v>7.8317901234567902E-2</v>
      </c>
      <c r="CD581" s="127">
        <f t="shared" ref="CD581" si="10789">V581/V591</f>
        <v>8.3478260869565224E-2</v>
      </c>
      <c r="CE581" s="128">
        <f t="shared" ref="CE581" si="10790">W581/W591</f>
        <v>7.1966934111354242E-2</v>
      </c>
      <c r="CF581" s="125">
        <f t="shared" ref="CF581" si="10791">X581/X591</f>
        <v>6.9093808131809722E-2</v>
      </c>
      <c r="CG581" s="126">
        <f t="shared" ref="CG581" si="10792">Y581/Y591</f>
        <v>7.0359281437125748E-2</v>
      </c>
      <c r="CH581" s="127">
        <f t="shared" ref="CH581" si="10793">Z581/Z591</f>
        <v>7.774826670345969E-2</v>
      </c>
      <c r="CI581" s="125">
        <f t="shared" ref="CI581" si="10794">AA581/AA591</f>
        <v>7.4023105059211239E-2</v>
      </c>
      <c r="CJ581" s="131">
        <f t="shared" ref="CJ581" si="10795">AB581/AB591</f>
        <v>7.4688173803870189E-2</v>
      </c>
      <c r="CK581" s="132">
        <f t="shared" ref="CK581" si="10796">AC581/AC591</f>
        <v>9.501776927282668E-2</v>
      </c>
    </row>
    <row r="582" spans="1:89">
      <c r="A582" s="133" t="s">
        <v>34</v>
      </c>
      <c r="B582" s="202">
        <v>2142</v>
      </c>
      <c r="C582" s="186">
        <v>1580</v>
      </c>
      <c r="D582" s="187">
        <v>551</v>
      </c>
      <c r="E582" s="188">
        <v>558</v>
      </c>
      <c r="F582" s="185">
        <v>267</v>
      </c>
      <c r="G582" s="189">
        <v>188</v>
      </c>
      <c r="H582" s="187">
        <v>1330</v>
      </c>
      <c r="I582" s="188">
        <v>1677</v>
      </c>
      <c r="J582" s="185">
        <v>126</v>
      </c>
      <c r="K582" s="186">
        <v>119</v>
      </c>
      <c r="L582" s="187">
        <v>354</v>
      </c>
      <c r="M582" s="185">
        <v>435</v>
      </c>
      <c r="N582" s="190">
        <v>902</v>
      </c>
      <c r="O582" s="203">
        <v>1234</v>
      </c>
      <c r="P582" s="185">
        <v>466</v>
      </c>
      <c r="Q582" s="186">
        <v>838</v>
      </c>
      <c r="R582" s="187">
        <v>630</v>
      </c>
      <c r="S582" s="188">
        <v>1263</v>
      </c>
      <c r="T582" s="185">
        <v>143</v>
      </c>
      <c r="U582" s="189">
        <v>192</v>
      </c>
      <c r="V582" s="187">
        <v>873</v>
      </c>
      <c r="W582" s="204">
        <v>803</v>
      </c>
      <c r="X582" s="185">
        <v>571</v>
      </c>
      <c r="Y582" s="189">
        <v>389</v>
      </c>
      <c r="Z582" s="187">
        <v>2091</v>
      </c>
      <c r="AA582" s="185">
        <v>2162</v>
      </c>
      <c r="AB582" s="168">
        <f t="shared" si="10496"/>
        <v>10446</v>
      </c>
      <c r="AC582" s="169">
        <f t="shared" si="10413"/>
        <v>11438</v>
      </c>
      <c r="BI582" s="133" t="s">
        <v>34</v>
      </c>
      <c r="BJ582" s="125">
        <f>B582/B591</f>
        <v>7.6815492200107582E-2</v>
      </c>
      <c r="BK582" s="126">
        <f t="shared" ref="BK582" si="10797">C582/C591</f>
        <v>9.1392873669597405E-2</v>
      </c>
      <c r="BL582" s="127">
        <f t="shared" ref="BL582" si="10798">D582/D591</f>
        <v>5.8455336303840442E-2</v>
      </c>
      <c r="BM582" s="128">
        <f t="shared" ref="BM582" si="10799">E582/E591</f>
        <v>7.6281613123718381E-2</v>
      </c>
      <c r="BN582" s="125">
        <f t="shared" ref="BN582" si="10800">F582/F591</f>
        <v>6.8903225806451612E-2</v>
      </c>
      <c r="BO582" s="126">
        <f t="shared" ref="BO582" si="10801">G582/G591</f>
        <v>6.7821067821067824E-2</v>
      </c>
      <c r="BP582" s="127">
        <f t="shared" ref="BP582" si="10802">H582/H591</f>
        <v>7.0673255752165362E-2</v>
      </c>
      <c r="BQ582" s="128">
        <f t="shared" ref="BQ582" si="10803">I582/I591</f>
        <v>7.9754601226993863E-2</v>
      </c>
      <c r="BR582" s="125">
        <f t="shared" ref="BR582" si="10804">J582/J591</f>
        <v>7.1106094808126408E-2</v>
      </c>
      <c r="BS582" s="126">
        <f t="shared" ref="BS582" si="10805">K582/K591</f>
        <v>4.7240968638348549E-2</v>
      </c>
      <c r="BT582" s="127">
        <f t="shared" ref="BT582" si="10806">L582/L591</f>
        <v>0.10795974382433669</v>
      </c>
      <c r="BU582" s="125">
        <f t="shared" ref="BU582" si="10807">M582/M591</f>
        <v>5.3976920213425983E-2</v>
      </c>
      <c r="BV582" s="129">
        <f t="shared" ref="BV582" si="10808">N582/N591</f>
        <v>6.8478590950501059E-2</v>
      </c>
      <c r="BW582" s="130">
        <f t="shared" ref="BW582" si="10809">O582/O591</f>
        <v>7.1756701750305282E-2</v>
      </c>
      <c r="BX582" s="125">
        <f t="shared" ref="BX582" si="10810">P582/P591</f>
        <v>6.2668101129639595E-2</v>
      </c>
      <c r="BY582" s="126">
        <f t="shared" ref="BY582" si="10811">Q582/Q591</f>
        <v>9.8739248262047843E-2</v>
      </c>
      <c r="BZ582" s="127">
        <f t="shared" ref="BZ582" si="10812">R582/R591</f>
        <v>5.1152971744072753E-2</v>
      </c>
      <c r="CA582" s="128">
        <f t="shared" ref="CA582" si="10813">S582/S591</f>
        <v>9.1734456711214413E-2</v>
      </c>
      <c r="CB582" s="125">
        <f t="shared" ref="CB582" si="10814">T582/T591</f>
        <v>8.3674663545933295E-2</v>
      </c>
      <c r="CC582" s="126">
        <f t="shared" ref="CC582" si="10815">U582/U591</f>
        <v>7.407407407407407E-2</v>
      </c>
      <c r="CD582" s="127">
        <f t="shared" ref="CD582" si="10816">V582/V591</f>
        <v>8.4347826086956526E-2</v>
      </c>
      <c r="CE582" s="128">
        <f t="shared" ref="CE582" si="10817">W582/W591</f>
        <v>6.507820731015479E-2</v>
      </c>
      <c r="CF582" s="125">
        <f t="shared" ref="CF582" si="10818">X582/X591</f>
        <v>7.5870316237044905E-2</v>
      </c>
      <c r="CG582" s="126">
        <f t="shared" ref="CG582" si="10819">Y582/Y591</f>
        <v>7.2791916167664672E-2</v>
      </c>
      <c r="CH582" s="127">
        <f t="shared" ref="CH582" si="10820">Z582/Z591</f>
        <v>7.2125832154806668E-2</v>
      </c>
      <c r="CI582" s="125">
        <f t="shared" ref="CI582" si="10821">AA582/AA591</f>
        <v>7.8296454568500345E-2</v>
      </c>
      <c r="CJ582" s="131">
        <f t="shared" ref="CJ582" si="10822">AB582/AB591</f>
        <v>7.1276508638336206E-2</v>
      </c>
      <c r="CK582" s="132">
        <f t="shared" ref="CK582" si="10823">AC582/AC591</f>
        <v>7.8171131765992344E-2</v>
      </c>
    </row>
    <row r="583" spans="1:89">
      <c r="A583" s="142" t="s">
        <v>35</v>
      </c>
      <c r="B583" s="199">
        <v>2171</v>
      </c>
      <c r="C583" s="193">
        <v>1125</v>
      </c>
      <c r="D583" s="194">
        <v>503</v>
      </c>
      <c r="E583" s="195">
        <v>538</v>
      </c>
      <c r="F583" s="192">
        <v>210</v>
      </c>
      <c r="G583" s="196">
        <v>178</v>
      </c>
      <c r="H583" s="194">
        <v>1150</v>
      </c>
      <c r="I583" s="195">
        <v>1546</v>
      </c>
      <c r="J583" s="192">
        <v>126</v>
      </c>
      <c r="K583" s="193">
        <v>120</v>
      </c>
      <c r="L583" s="194">
        <v>284</v>
      </c>
      <c r="M583" s="192">
        <v>340</v>
      </c>
      <c r="N583" s="197">
        <v>985</v>
      </c>
      <c r="O583" s="200">
        <v>1140</v>
      </c>
      <c r="P583" s="192">
        <v>402</v>
      </c>
      <c r="Q583" s="193">
        <v>804</v>
      </c>
      <c r="R583" s="194">
        <v>542</v>
      </c>
      <c r="S583" s="195">
        <v>1415</v>
      </c>
      <c r="T583" s="192">
        <v>115</v>
      </c>
      <c r="U583" s="196">
        <v>181</v>
      </c>
      <c r="V583" s="194">
        <v>956</v>
      </c>
      <c r="W583" s="201">
        <v>665</v>
      </c>
      <c r="X583" s="192">
        <v>509</v>
      </c>
      <c r="Y583" s="196">
        <v>369</v>
      </c>
      <c r="Z583" s="194">
        <v>1693</v>
      </c>
      <c r="AA583" s="192">
        <v>1903</v>
      </c>
      <c r="AB583" s="168">
        <f t="shared" si="10496"/>
        <v>9646</v>
      </c>
      <c r="AC583" s="169">
        <f t="shared" si="10413"/>
        <v>10324</v>
      </c>
      <c r="BI583" s="142" t="s">
        <v>35</v>
      </c>
      <c r="BJ583" s="125">
        <f>B583/B591</f>
        <v>7.7855477855477861E-2</v>
      </c>
      <c r="BK583" s="126">
        <f t="shared" ref="BK583" si="10824">C583/C591</f>
        <v>6.5074039796390565E-2</v>
      </c>
      <c r="BL583" s="127">
        <f t="shared" ref="BL583" si="10825">D583/D591</f>
        <v>5.3363038404413324E-2</v>
      </c>
      <c r="BM583" s="128">
        <f t="shared" ref="BM583" si="10826">E583/E591</f>
        <v>7.35475051264525E-2</v>
      </c>
      <c r="BN583" s="125">
        <f t="shared" ref="BN583" si="10827">F583/F591</f>
        <v>5.4193548387096772E-2</v>
      </c>
      <c r="BO583" s="126">
        <f t="shared" ref="BO583" si="10828">G583/G591</f>
        <v>6.4213564213564209E-2</v>
      </c>
      <c r="BP583" s="127">
        <f t="shared" ref="BP583" si="10829">H583/H591</f>
        <v>6.1108454221797122E-2</v>
      </c>
      <c r="BQ583" s="128">
        <f t="shared" ref="BQ583" si="10830">I583/I591</f>
        <v>7.3524516098349743E-2</v>
      </c>
      <c r="BR583" s="125">
        <f t="shared" ref="BR583" si="10831">J583/J591</f>
        <v>7.1106094808126408E-2</v>
      </c>
      <c r="BS583" s="126">
        <f t="shared" ref="BS583" si="10832">K583/K591</f>
        <v>4.7637951568082572E-2</v>
      </c>
      <c r="BT583" s="127">
        <f t="shared" ref="BT583" si="10833">L583/L591</f>
        <v>8.661177188167124E-2</v>
      </c>
      <c r="BU583" s="125">
        <f t="shared" ref="BU583" si="10834">M583/M591</f>
        <v>4.2188857178309967E-2</v>
      </c>
      <c r="BV583" s="129">
        <f t="shared" ref="BV583" si="10835">N583/N591</f>
        <v>7.4779836015791065E-2</v>
      </c>
      <c r="BW583" s="130">
        <f t="shared" ref="BW583" si="10836">O583/O591</f>
        <v>6.6290632086991916E-2</v>
      </c>
      <c r="BX583" s="125">
        <f t="shared" ref="BX583" si="10837">P583/P591</f>
        <v>5.4061323292092525E-2</v>
      </c>
      <c r="BY583" s="126">
        <f t="shared" ref="BY583" si="10838">Q583/Q591</f>
        <v>9.4733121244255925E-2</v>
      </c>
      <c r="BZ583" s="127">
        <f t="shared" ref="BZ583" si="10839">R583/R591</f>
        <v>4.400779473855148E-2</v>
      </c>
      <c r="CA583" s="128">
        <f t="shared" ref="CA583" si="10840">S583/S591</f>
        <v>0.10277454968041837</v>
      </c>
      <c r="CB583" s="125">
        <f t="shared" ref="CB583" si="10841">T583/T591</f>
        <v>6.7290813341135167E-2</v>
      </c>
      <c r="CC583" s="126">
        <f t="shared" ref="CC583" si="10842">U583/U591</f>
        <v>6.9830246913580252E-2</v>
      </c>
      <c r="CD583" s="127">
        <f t="shared" ref="CD583" si="10843">V583/V591</f>
        <v>9.2367149758454101E-2</v>
      </c>
      <c r="CE583" s="128">
        <f t="shared" ref="CE583" si="10844">W583/W591</f>
        <v>5.389415673879569E-2</v>
      </c>
      <c r="CF583" s="125">
        <f t="shared" ref="CF583" si="10845">X583/X591</f>
        <v>6.7632208344406058E-2</v>
      </c>
      <c r="CG583" s="126">
        <f t="shared" ref="CG583" si="10846">Y583/Y591</f>
        <v>6.904940119760479E-2</v>
      </c>
      <c r="CH583" s="127">
        <f t="shared" ref="CH583" si="10847">Z583/Z591</f>
        <v>5.839743368631644E-2</v>
      </c>
      <c r="CI583" s="125">
        <f t="shared" ref="CI583" si="10848">AA583/AA591</f>
        <v>6.8916814543874258E-2</v>
      </c>
      <c r="CJ583" s="131">
        <f t="shared" ref="CJ583" si="10849">AB583/AB591</f>
        <v>6.5817844373481815E-2</v>
      </c>
      <c r="CK583" s="132">
        <f t="shared" ref="CK583" si="10850">AC583/AC591</f>
        <v>7.0557681793329691E-2</v>
      </c>
    </row>
    <row r="584" spans="1:89">
      <c r="A584" s="133" t="s">
        <v>36</v>
      </c>
      <c r="B584" s="202">
        <v>1944</v>
      </c>
      <c r="C584" s="186">
        <v>1054</v>
      </c>
      <c r="D584" s="187">
        <v>417</v>
      </c>
      <c r="E584" s="188">
        <v>459</v>
      </c>
      <c r="F584" s="185">
        <v>203</v>
      </c>
      <c r="G584" s="189">
        <v>207</v>
      </c>
      <c r="H584" s="187">
        <v>1105</v>
      </c>
      <c r="I584" s="188">
        <v>1301</v>
      </c>
      <c r="J584" s="185">
        <v>129</v>
      </c>
      <c r="K584" s="186">
        <v>67</v>
      </c>
      <c r="L584" s="187">
        <v>261</v>
      </c>
      <c r="M584" s="185">
        <v>338</v>
      </c>
      <c r="N584" s="190">
        <v>836</v>
      </c>
      <c r="O584" s="203">
        <v>912</v>
      </c>
      <c r="P584" s="185">
        <v>296</v>
      </c>
      <c r="Q584" s="186">
        <v>618</v>
      </c>
      <c r="R584" s="187">
        <v>459</v>
      </c>
      <c r="S584" s="188">
        <v>886</v>
      </c>
      <c r="T584" s="185">
        <v>78</v>
      </c>
      <c r="U584" s="189">
        <v>170</v>
      </c>
      <c r="V584" s="187">
        <v>1070</v>
      </c>
      <c r="W584" s="204">
        <v>522</v>
      </c>
      <c r="X584" s="185">
        <v>402</v>
      </c>
      <c r="Y584" s="189">
        <v>396</v>
      </c>
      <c r="Z584" s="187">
        <v>1393</v>
      </c>
      <c r="AA584" s="185">
        <v>1866</v>
      </c>
      <c r="AB584" s="168">
        <f t="shared" si="10496"/>
        <v>8593</v>
      </c>
      <c r="AC584" s="169">
        <f t="shared" si="10413"/>
        <v>8796</v>
      </c>
      <c r="BI584" s="133" t="s">
        <v>36</v>
      </c>
      <c r="BJ584" s="125">
        <f>B584/B591</f>
        <v>6.9714900484131259E-2</v>
      </c>
      <c r="BK584" s="126">
        <f t="shared" ref="BK584" si="10851">C584/C591</f>
        <v>6.0967144840351692E-2</v>
      </c>
      <c r="BL584" s="127">
        <f t="shared" ref="BL584" si="10852">D584/D591</f>
        <v>4.4239338001273075E-2</v>
      </c>
      <c r="BM584" s="128">
        <f t="shared" ref="BM584" si="10853">E584/E591</f>
        <v>6.2747778537252219E-2</v>
      </c>
      <c r="BN584" s="125">
        <f t="shared" ref="BN584" si="10854">F584/F591</f>
        <v>5.2387096774193551E-2</v>
      </c>
      <c r="BO584" s="126">
        <f t="shared" ref="BO584" si="10855">G584/G591</f>
        <v>7.4675324675324672E-2</v>
      </c>
      <c r="BP584" s="127">
        <f t="shared" ref="BP584" si="10856">H584/H591</f>
        <v>5.8717253839205057E-2</v>
      </c>
      <c r="BQ584" s="128">
        <f t="shared" ref="BQ584" si="10857">I584/I591</f>
        <v>6.1872830170732869E-2</v>
      </c>
      <c r="BR584" s="125">
        <f t="shared" ref="BR584" si="10858">J584/J591</f>
        <v>7.2799097065462753E-2</v>
      </c>
      <c r="BS584" s="126">
        <f t="shared" ref="BS584" si="10859">K584/K591</f>
        <v>2.6597856292179436E-2</v>
      </c>
      <c r="BT584" s="127">
        <f t="shared" ref="BT584" si="10860">L584/L591</f>
        <v>7.9597438243366875E-2</v>
      </c>
      <c r="BU584" s="125">
        <f t="shared" ref="BU584" si="10861">M584/M591</f>
        <v>4.194068743020226E-2</v>
      </c>
      <c r="BV584" s="129">
        <f t="shared" ref="BV584" si="10862">N584/N591</f>
        <v>6.3467962344366843E-2</v>
      </c>
      <c r="BW584" s="130">
        <f t="shared" ref="BW584" si="10863">O584/O591</f>
        <v>5.3032505669593534E-2</v>
      </c>
      <c r="BX584" s="125">
        <f t="shared" ref="BX584" si="10864">P584/P591</f>
        <v>3.9806347498655192E-2</v>
      </c>
      <c r="BY584" s="126">
        <f t="shared" ref="BY584" si="10865">Q584/Q591</f>
        <v>7.281724991162955E-2</v>
      </c>
      <c r="BZ584" s="127">
        <f t="shared" ref="BZ584" si="10866">R584/R591</f>
        <v>3.7268593699253005E-2</v>
      </c>
      <c r="CA584" s="128">
        <f t="shared" ref="CA584" si="10867">S584/S591</f>
        <v>6.435212085996514E-2</v>
      </c>
      <c r="CB584" s="125">
        <f t="shared" ref="CB584" si="10868">T584/T591</f>
        <v>4.5640725570509071E-2</v>
      </c>
      <c r="CC584" s="126">
        <f t="shared" ref="CC584" si="10869">U584/U591</f>
        <v>6.558641975308642E-2</v>
      </c>
      <c r="CD584" s="127">
        <f t="shared" ref="CD584" si="10870">V584/V591</f>
        <v>0.10338164251207729</v>
      </c>
      <c r="CE584" s="128">
        <f t="shared" ref="CE584" si="10871">W584/W591</f>
        <v>4.2304886943836613E-2</v>
      </c>
      <c r="CF584" s="125">
        <f t="shared" ref="CF584" si="10872">X584/X591</f>
        <v>5.3414828594206751E-2</v>
      </c>
      <c r="CG584" s="126">
        <f t="shared" ref="CG584" si="10873">Y584/Y591</f>
        <v>7.410179640718563E-2</v>
      </c>
      <c r="CH584" s="127">
        <f t="shared" ref="CH584" si="10874">Z584/Z591</f>
        <v>4.8049394639715776E-2</v>
      </c>
      <c r="CI584" s="125">
        <f t="shared" ref="CI584" si="10875">AA584/AA591</f>
        <v>6.7576865968927674E-2</v>
      </c>
      <c r="CJ584" s="131">
        <f t="shared" ref="CJ584" si="10876">AB584/AB591</f>
        <v>5.863287753486722E-2</v>
      </c>
      <c r="CK584" s="132">
        <f t="shared" ref="CK584" si="10877">AC584/AC591</f>
        <v>6.0114816839803173E-2</v>
      </c>
    </row>
    <row r="585" spans="1:89">
      <c r="A585" s="142" t="s">
        <v>37</v>
      </c>
      <c r="B585" s="199">
        <v>220</v>
      </c>
      <c r="C585" s="193">
        <v>743</v>
      </c>
      <c r="D585" s="194">
        <v>91</v>
      </c>
      <c r="E585" s="195">
        <v>363</v>
      </c>
      <c r="F585" s="192">
        <v>34</v>
      </c>
      <c r="G585" s="196">
        <v>137</v>
      </c>
      <c r="H585" s="194">
        <v>334</v>
      </c>
      <c r="I585" s="195">
        <v>1280</v>
      </c>
      <c r="J585" s="192">
        <v>100</v>
      </c>
      <c r="K585" s="193">
        <v>91</v>
      </c>
      <c r="L585" s="194">
        <v>160</v>
      </c>
      <c r="M585" s="192">
        <v>143</v>
      </c>
      <c r="N585" s="197">
        <v>603</v>
      </c>
      <c r="O585" s="200">
        <v>753</v>
      </c>
      <c r="P585" s="192">
        <v>197</v>
      </c>
      <c r="Q585" s="193">
        <v>754</v>
      </c>
      <c r="R585" s="194">
        <v>329</v>
      </c>
      <c r="S585" s="195">
        <v>901</v>
      </c>
      <c r="T585" s="192">
        <v>81</v>
      </c>
      <c r="U585" s="196">
        <v>151</v>
      </c>
      <c r="V585" s="194">
        <v>1095</v>
      </c>
      <c r="W585" s="201">
        <v>440</v>
      </c>
      <c r="X585" s="192">
        <v>321</v>
      </c>
      <c r="Y585" s="196">
        <v>379</v>
      </c>
      <c r="Z585" s="194">
        <v>1072</v>
      </c>
      <c r="AA585" s="192">
        <v>1296</v>
      </c>
      <c r="AB585" s="168">
        <f t="shared" si="10496"/>
        <v>4637</v>
      </c>
      <c r="AC585" s="169">
        <f t="shared" si="10413"/>
        <v>7431</v>
      </c>
      <c r="BI585" s="142" t="s">
        <v>37</v>
      </c>
      <c r="BJ585" s="125">
        <f>B585/B591</f>
        <v>7.889546351084813E-3</v>
      </c>
      <c r="BK585" s="126">
        <f t="shared" ref="BK585" si="10878">C585/C591</f>
        <v>4.2977788061082829E-2</v>
      </c>
      <c r="BL585" s="127">
        <f t="shared" ref="BL585" si="10879">D585/D591</f>
        <v>9.6541481009972414E-3</v>
      </c>
      <c r="BM585" s="128">
        <f t="shared" ref="BM585" si="10880">E585/E591</f>
        <v>4.9624060150375938E-2</v>
      </c>
      <c r="BN585" s="125">
        <f t="shared" ref="BN585" si="10881">F585/F591</f>
        <v>8.7741935483870975E-3</v>
      </c>
      <c r="BO585" s="126">
        <f t="shared" ref="BO585" si="10882">G585/G591</f>
        <v>4.9422799422799424E-2</v>
      </c>
      <c r="BP585" s="127">
        <f t="shared" ref="BP585" si="10883">H585/H591</f>
        <v>1.7748020617461075E-2</v>
      </c>
      <c r="BQ585" s="128">
        <f t="shared" ref="BQ585" si="10884">I585/I591</f>
        <v>6.0874114234079992E-2</v>
      </c>
      <c r="BR585" s="125">
        <f t="shared" ref="BR585" si="10885">J585/J591</f>
        <v>5.6433408577878104E-2</v>
      </c>
      <c r="BS585" s="126">
        <f t="shared" ref="BS585" si="10886">K585/K591</f>
        <v>3.6125446605795954E-2</v>
      </c>
      <c r="BT585" s="127">
        <f t="shared" ref="BT585" si="10887">L585/L591</f>
        <v>4.8795364440378165E-2</v>
      </c>
      <c r="BU585" s="125">
        <f t="shared" ref="BU585" si="10888">M585/M591</f>
        <v>1.7744136989700954E-2</v>
      </c>
      <c r="BV585" s="129">
        <f t="shared" ref="BV585" si="10889">N585/N591</f>
        <v>4.577892499240814E-2</v>
      </c>
      <c r="BW585" s="130">
        <f t="shared" ref="BW585" si="10890">O585/O591</f>
        <v>4.3786706983776243E-2</v>
      </c>
      <c r="BX585" s="125">
        <f t="shared" ref="BX585" si="10891">P585/P591</f>
        <v>2.6492738031199569E-2</v>
      </c>
      <c r="BY585" s="126">
        <f t="shared" ref="BY585" si="10892">Q585/Q591</f>
        <v>8.8841757982797226E-2</v>
      </c>
      <c r="BZ585" s="127">
        <f t="shared" ref="BZ585" si="10893">R585/R591</f>
        <v>2.6713218577460215E-2</v>
      </c>
      <c r="CA585" s="128">
        <f t="shared" ref="CA585" si="10894">S585/S591</f>
        <v>6.5441603718768157E-2</v>
      </c>
      <c r="CB585" s="125">
        <f t="shared" ref="CB585" si="10895">T585/T591</f>
        <v>4.7396138092451724E-2</v>
      </c>
      <c r="CC585" s="126">
        <f t="shared" ref="CC585" si="10896">U585/U591</f>
        <v>5.8256172839506175E-2</v>
      </c>
      <c r="CD585" s="127">
        <f t="shared" ref="CD585" si="10897">V585/V591</f>
        <v>0.10579710144927536</v>
      </c>
      <c r="CE585" s="128">
        <f t="shared" ref="CE585" si="10898">W585/W591</f>
        <v>3.5659291676797149E-2</v>
      </c>
      <c r="CF585" s="125">
        <f t="shared" ref="CF585" si="10899">X585/X591</f>
        <v>4.265213925059793E-2</v>
      </c>
      <c r="CG585" s="126">
        <f t="shared" ref="CG585" si="10900">Y585/Y591</f>
        <v>7.0920658682634724E-2</v>
      </c>
      <c r="CH585" s="127">
        <f t="shared" ref="CH585" si="10901">Z585/Z591</f>
        <v>3.6976992859853057E-2</v>
      </c>
      <c r="CI585" s="125">
        <f t="shared" ref="CI585" si="10902">AA585/AA591</f>
        <v>4.6934414949480315E-2</v>
      </c>
      <c r="CJ585" s="131">
        <f t="shared" ref="CJ585" si="10903">AB585/AB591</f>
        <v>3.1639782745162257E-2</v>
      </c>
      <c r="CK585" s="132">
        <f t="shared" ref="CK585" si="10904">AC585/AC591</f>
        <v>5.0785948605795515E-2</v>
      </c>
    </row>
    <row r="586" spans="1:89">
      <c r="A586" s="133" t="s">
        <v>38</v>
      </c>
      <c r="B586" s="202">
        <v>0</v>
      </c>
      <c r="C586" s="186">
        <v>601</v>
      </c>
      <c r="D586" s="187">
        <v>0</v>
      </c>
      <c r="E586" s="188">
        <v>238</v>
      </c>
      <c r="F586" s="185">
        <v>2</v>
      </c>
      <c r="G586" s="189">
        <v>86</v>
      </c>
      <c r="H586" s="187">
        <v>8</v>
      </c>
      <c r="I586" s="188">
        <v>504</v>
      </c>
      <c r="J586" s="185">
        <v>13</v>
      </c>
      <c r="K586" s="186">
        <v>27</v>
      </c>
      <c r="L586" s="187">
        <v>50</v>
      </c>
      <c r="M586" s="185">
        <v>23</v>
      </c>
      <c r="N586" s="190">
        <v>50</v>
      </c>
      <c r="O586" s="203">
        <v>127</v>
      </c>
      <c r="P586" s="185">
        <v>55</v>
      </c>
      <c r="Q586" s="186">
        <v>96</v>
      </c>
      <c r="R586" s="187">
        <v>63</v>
      </c>
      <c r="S586" s="188">
        <v>56</v>
      </c>
      <c r="T586" s="185">
        <v>9</v>
      </c>
      <c r="U586" s="189">
        <v>4</v>
      </c>
      <c r="V586" s="187">
        <v>61</v>
      </c>
      <c r="W586" s="204">
        <v>23</v>
      </c>
      <c r="X586" s="185">
        <v>80</v>
      </c>
      <c r="Y586" s="189">
        <v>19</v>
      </c>
      <c r="Z586" s="187">
        <v>40</v>
      </c>
      <c r="AA586" s="185">
        <v>166</v>
      </c>
      <c r="AB586" s="168">
        <f t="shared" si="10496"/>
        <v>431</v>
      </c>
      <c r="AC586" s="169">
        <f t="shared" si="10413"/>
        <v>1970</v>
      </c>
      <c r="BI586" s="133" t="s">
        <v>38</v>
      </c>
      <c r="BJ586" s="125">
        <f>B586/B591</f>
        <v>0</v>
      </c>
      <c r="BK586" s="126">
        <f t="shared" ref="BK586" si="10905">C586/C591</f>
        <v>3.476399814900509E-2</v>
      </c>
      <c r="BL586" s="127">
        <f t="shared" ref="BL586" si="10906">D586/D591</f>
        <v>0</v>
      </c>
      <c r="BM586" s="128">
        <f t="shared" ref="BM586" si="10907">E586/E591</f>
        <v>3.2535885167464113E-2</v>
      </c>
      <c r="BN586" s="125">
        <f t="shared" ref="BN586" si="10908">F586/F591</f>
        <v>5.1612903225806454E-4</v>
      </c>
      <c r="BO586" s="126">
        <f t="shared" ref="BO586" si="10909">G586/G591</f>
        <v>3.1024531024531024E-2</v>
      </c>
      <c r="BP586" s="127">
        <f t="shared" ref="BP586" si="10910">H586/H591</f>
        <v>4.2510229023858865E-4</v>
      </c>
      <c r="BQ586" s="128">
        <f t="shared" ref="BQ586" si="10911">I586/I591</f>
        <v>2.3969182479668998E-2</v>
      </c>
      <c r="BR586" s="125">
        <f t="shared" ref="BR586" si="10912">J586/J591</f>
        <v>7.3363431151241536E-3</v>
      </c>
      <c r="BS586" s="126">
        <f t="shared" ref="BS586" si="10913">K586/K591</f>
        <v>1.0718539102818579E-2</v>
      </c>
      <c r="BT586" s="127">
        <f t="shared" ref="BT586" si="10914">L586/L591</f>
        <v>1.5248551387618176E-2</v>
      </c>
      <c r="BU586" s="125">
        <f t="shared" ref="BU586" si="10915">M586/M591</f>
        <v>2.853952103238615E-3</v>
      </c>
      <c r="BV586" s="129">
        <f t="shared" ref="BV586" si="10916">N586/N591</f>
        <v>3.7959307622228971E-3</v>
      </c>
      <c r="BW586" s="130">
        <f t="shared" ref="BW586" si="10917">O586/O591</f>
        <v>7.3850090131999764E-3</v>
      </c>
      <c r="BX586" s="125">
        <f t="shared" ref="BX586" si="10918">P586/P591</f>
        <v>7.3964497041420114E-3</v>
      </c>
      <c r="BY586" s="126">
        <f t="shared" ref="BY586" si="10919">Q586/Q591</f>
        <v>1.1311417462000707E-2</v>
      </c>
      <c r="BZ586" s="127">
        <f t="shared" ref="BZ586" si="10920">R586/R591</f>
        <v>5.1152971744072755E-3</v>
      </c>
      <c r="CA586" s="128">
        <f t="shared" ref="CA586" si="10921">S586/S591</f>
        <v>4.0674026728646133E-3</v>
      </c>
      <c r="CB586" s="125">
        <f t="shared" ref="CB586" si="10922">T586/T591</f>
        <v>5.2662375658279695E-3</v>
      </c>
      <c r="CC586" s="126">
        <f t="shared" ref="CC586" si="10923">U586/U591</f>
        <v>1.5432098765432098E-3</v>
      </c>
      <c r="CD586" s="127">
        <f t="shared" ref="CD586" si="10924">V586/V591</f>
        <v>5.893719806763285E-3</v>
      </c>
      <c r="CE586" s="128">
        <f t="shared" ref="CE586" si="10925">W586/W591</f>
        <v>1.8640084285598509E-3</v>
      </c>
      <c r="CF586" s="125">
        <f t="shared" ref="CF586" si="10926">X586/X591</f>
        <v>1.0629816635663035E-2</v>
      </c>
      <c r="CG586" s="126">
        <f t="shared" ref="CG586" si="10927">Y586/Y591</f>
        <v>3.5553892215568861E-3</v>
      </c>
      <c r="CH586" s="127">
        <f t="shared" ref="CH586" si="10928">Z586/Z591</f>
        <v>1.3797385395467559E-3</v>
      </c>
      <c r="CI586" s="125">
        <f t="shared" ref="CI586" si="10929">AA586/AA591</f>
        <v>6.01166117408467E-3</v>
      </c>
      <c r="CJ586" s="131">
        <f t="shared" ref="CJ586" si="10930">AB586/AB591</f>
        <v>2.9408553726903027E-3</v>
      </c>
      <c r="CK586" s="132">
        <f t="shared" ref="CK586" si="10931">AC586/AC591</f>
        <v>1.3463641334062328E-2</v>
      </c>
    </row>
    <row r="587" spans="1:89">
      <c r="A587" s="142" t="s">
        <v>39</v>
      </c>
      <c r="B587" s="199">
        <v>0</v>
      </c>
      <c r="C587" s="193">
        <v>39</v>
      </c>
      <c r="D587" s="194">
        <v>0</v>
      </c>
      <c r="E587" s="195">
        <v>23</v>
      </c>
      <c r="F587" s="192">
        <v>0</v>
      </c>
      <c r="G587" s="196">
        <v>0</v>
      </c>
      <c r="H587" s="194">
        <v>0</v>
      </c>
      <c r="I587" s="195">
        <v>0</v>
      </c>
      <c r="J587" s="192">
        <v>0</v>
      </c>
      <c r="K587" s="196">
        <v>0</v>
      </c>
      <c r="L587" s="194">
        <v>0</v>
      </c>
      <c r="M587" s="192">
        <v>0</v>
      </c>
      <c r="N587" s="197">
        <v>0</v>
      </c>
      <c r="O587" s="200">
        <v>0</v>
      </c>
      <c r="P587" s="192">
        <v>0</v>
      </c>
      <c r="Q587" s="196">
        <v>0</v>
      </c>
      <c r="R587" s="194">
        <v>0</v>
      </c>
      <c r="S587" s="195">
        <v>0</v>
      </c>
      <c r="T587" s="192">
        <v>0</v>
      </c>
      <c r="U587" s="196">
        <v>0</v>
      </c>
      <c r="V587" s="194">
        <v>0</v>
      </c>
      <c r="W587" s="195">
        <v>0</v>
      </c>
      <c r="X587" s="192">
        <v>0</v>
      </c>
      <c r="Y587" s="196">
        <v>0</v>
      </c>
      <c r="Z587" s="194">
        <v>0</v>
      </c>
      <c r="AA587" s="192">
        <v>0</v>
      </c>
      <c r="AB587" s="168">
        <f t="shared" si="10496"/>
        <v>0</v>
      </c>
      <c r="AC587" s="169">
        <f t="shared" si="10413"/>
        <v>62</v>
      </c>
      <c r="BI587" s="142" t="s">
        <v>39</v>
      </c>
      <c r="BJ587" s="125">
        <f>B587/B591</f>
        <v>0</v>
      </c>
      <c r="BK587" s="126">
        <f t="shared" ref="BK587" si="10932">C587/C591</f>
        <v>2.2559000462748727E-3</v>
      </c>
      <c r="BL587" s="127">
        <f t="shared" ref="BL587" si="10933">D587/D591</f>
        <v>0</v>
      </c>
      <c r="BM587" s="128">
        <f t="shared" ref="BM587" si="10934">E587/E591</f>
        <v>3.1442241968557758E-3</v>
      </c>
      <c r="BN587" s="125">
        <f t="shared" ref="BN587" si="10935">F587/F591</f>
        <v>0</v>
      </c>
      <c r="BO587" s="126">
        <f t="shared" ref="BO587" si="10936">G587/G591</f>
        <v>0</v>
      </c>
      <c r="BP587" s="127">
        <f t="shared" ref="BP587" si="10937">H587/H591</f>
        <v>0</v>
      </c>
      <c r="BQ587" s="128">
        <f t="shared" ref="BQ587" si="10938">I587/I591</f>
        <v>0</v>
      </c>
      <c r="BR587" s="125">
        <f t="shared" ref="BR587" si="10939">J587/J591</f>
        <v>0</v>
      </c>
      <c r="BS587" s="126">
        <f t="shared" ref="BS587" si="10940">K587/K591</f>
        <v>0</v>
      </c>
      <c r="BT587" s="127">
        <f t="shared" ref="BT587" si="10941">L587/L591</f>
        <v>0</v>
      </c>
      <c r="BU587" s="125">
        <f t="shared" ref="BU587" si="10942">M587/M591</f>
        <v>0</v>
      </c>
      <c r="BV587" s="129">
        <f t="shared" ref="BV587" si="10943">N587/N591</f>
        <v>0</v>
      </c>
      <c r="BW587" s="130">
        <f t="shared" ref="BW587" si="10944">O587/O591</f>
        <v>0</v>
      </c>
      <c r="BX587" s="125">
        <f t="shared" ref="BX587" si="10945">P587/P591</f>
        <v>0</v>
      </c>
      <c r="BY587" s="126">
        <f t="shared" ref="BY587" si="10946">Q587/Q591</f>
        <v>0</v>
      </c>
      <c r="BZ587" s="127">
        <f t="shared" ref="BZ587" si="10947">R587/R591</f>
        <v>0</v>
      </c>
      <c r="CA587" s="128">
        <f t="shared" ref="CA587" si="10948">S587/S591</f>
        <v>0</v>
      </c>
      <c r="CB587" s="125">
        <f t="shared" ref="CB587" si="10949">T587/T591</f>
        <v>0</v>
      </c>
      <c r="CC587" s="126">
        <f t="shared" ref="CC587" si="10950">U587/U591</f>
        <v>0</v>
      </c>
      <c r="CD587" s="127">
        <f t="shared" ref="CD587" si="10951">V587/V591</f>
        <v>0</v>
      </c>
      <c r="CE587" s="128">
        <f t="shared" ref="CE587" si="10952">W587/W591</f>
        <v>0</v>
      </c>
      <c r="CF587" s="125">
        <f t="shared" ref="CF587" si="10953">X587/X591</f>
        <v>0</v>
      </c>
      <c r="CG587" s="126">
        <f t="shared" ref="CG587" si="10954">Y587/Y591</f>
        <v>0</v>
      </c>
      <c r="CH587" s="127">
        <f t="shared" ref="CH587" si="10955">Z587/Z591</f>
        <v>0</v>
      </c>
      <c r="CI587" s="125">
        <f t="shared" ref="CI587" si="10956">AA587/AA591</f>
        <v>0</v>
      </c>
      <c r="CJ587" s="131">
        <f t="shared" ref="CJ587" si="10957">AB587/AB591</f>
        <v>0</v>
      </c>
      <c r="CK587" s="132">
        <f t="shared" ref="CK587" si="10958">AC587/AC591</f>
        <v>4.2372881355932202E-4</v>
      </c>
    </row>
    <row r="588" spans="1:89">
      <c r="A588" s="133" t="s">
        <v>40</v>
      </c>
      <c r="B588" s="57"/>
      <c r="C588" s="58"/>
      <c r="D588" s="135"/>
      <c r="E588" s="136"/>
      <c r="F588" s="134"/>
      <c r="G588" s="137"/>
      <c r="H588" s="135"/>
      <c r="I588" s="136"/>
      <c r="J588" s="134"/>
      <c r="K588" s="137"/>
      <c r="L588" s="135"/>
      <c r="M588" s="134"/>
      <c r="N588" s="138"/>
      <c r="O588" s="139"/>
      <c r="P588" s="134"/>
      <c r="Q588" s="137"/>
      <c r="R588" s="135"/>
      <c r="S588" s="136"/>
      <c r="T588" s="134"/>
      <c r="U588" s="137"/>
      <c r="V588" s="135"/>
      <c r="W588" s="136"/>
      <c r="X588" s="134"/>
      <c r="Y588" s="137"/>
      <c r="Z588" s="140"/>
      <c r="AA588" s="141"/>
      <c r="AB588" s="168"/>
      <c r="AC588" s="169"/>
      <c r="BI588" s="133" t="s">
        <v>40</v>
      </c>
      <c r="BJ588" s="125">
        <f>B588/B591</f>
        <v>0</v>
      </c>
      <c r="BK588" s="126">
        <f t="shared" ref="BK588" si="10959">C588/C591</f>
        <v>0</v>
      </c>
      <c r="BL588" s="127">
        <f t="shared" ref="BL588" si="10960">D588/D591</f>
        <v>0</v>
      </c>
      <c r="BM588" s="128">
        <f t="shared" ref="BM588" si="10961">E588/E591</f>
        <v>0</v>
      </c>
      <c r="BN588" s="125">
        <f t="shared" ref="BN588" si="10962">F588/F591</f>
        <v>0</v>
      </c>
      <c r="BO588" s="126">
        <f t="shared" ref="BO588" si="10963">G588/G591</f>
        <v>0</v>
      </c>
      <c r="BP588" s="127">
        <f t="shared" ref="BP588" si="10964">H588/H591</f>
        <v>0</v>
      </c>
      <c r="BQ588" s="128">
        <f t="shared" ref="BQ588" si="10965">I588/I591</f>
        <v>0</v>
      </c>
      <c r="BR588" s="125">
        <f t="shared" ref="BR588" si="10966">J588/J591</f>
        <v>0</v>
      </c>
      <c r="BS588" s="126">
        <f t="shared" ref="BS588" si="10967">K588/K591</f>
        <v>0</v>
      </c>
      <c r="BT588" s="127">
        <f t="shared" ref="BT588" si="10968">L588/L591</f>
        <v>0</v>
      </c>
      <c r="BU588" s="125">
        <f t="shared" ref="BU588" si="10969">M588/M591</f>
        <v>0</v>
      </c>
      <c r="BV588" s="129">
        <f t="shared" ref="BV588" si="10970">N588/N591</f>
        <v>0</v>
      </c>
      <c r="BW588" s="130">
        <f t="shared" ref="BW588" si="10971">O588/O591</f>
        <v>0</v>
      </c>
      <c r="BX588" s="125">
        <f t="shared" ref="BX588" si="10972">P588/P591</f>
        <v>0</v>
      </c>
      <c r="BY588" s="126">
        <f t="shared" ref="BY588" si="10973">Q588/Q591</f>
        <v>0</v>
      </c>
      <c r="BZ588" s="127">
        <f t="shared" ref="BZ588" si="10974">R588/R591</f>
        <v>0</v>
      </c>
      <c r="CA588" s="128">
        <f t="shared" ref="CA588" si="10975">S588/S591</f>
        <v>0</v>
      </c>
      <c r="CB588" s="125">
        <f t="shared" ref="CB588" si="10976">T588/T591</f>
        <v>0</v>
      </c>
      <c r="CC588" s="126">
        <f t="shared" ref="CC588" si="10977">U588/U591</f>
        <v>0</v>
      </c>
      <c r="CD588" s="127">
        <f t="shared" ref="CD588" si="10978">V588/V591</f>
        <v>0</v>
      </c>
      <c r="CE588" s="128">
        <f t="shared" ref="CE588" si="10979">W588/W591</f>
        <v>0</v>
      </c>
      <c r="CF588" s="125">
        <f t="shared" ref="CF588" si="10980">X588/X591</f>
        <v>0</v>
      </c>
      <c r="CG588" s="126">
        <f t="shared" ref="CG588" si="10981">Y588/Y591</f>
        <v>0</v>
      </c>
      <c r="CH588" s="127">
        <f t="shared" ref="CH588" si="10982">Z588/Z591</f>
        <v>0</v>
      </c>
      <c r="CI588" s="125">
        <f t="shared" ref="CI588" si="10983">AA588/AA591</f>
        <v>0</v>
      </c>
      <c r="CJ588" s="131">
        <f t="shared" ref="CJ588" si="10984">AB588/AB591</f>
        <v>0</v>
      </c>
      <c r="CK588" s="132">
        <f t="shared" ref="CK588" si="10985">AC588/AC591</f>
        <v>0</v>
      </c>
    </row>
    <row r="589" spans="1:89">
      <c r="A589" s="142" t="s">
        <v>41</v>
      </c>
      <c r="B589" s="55"/>
      <c r="C589" s="56"/>
      <c r="D589" s="148"/>
      <c r="E589" s="145"/>
      <c r="F589" s="146"/>
      <c r="G589" s="147"/>
      <c r="H589" s="148"/>
      <c r="I589" s="145"/>
      <c r="J589" s="146"/>
      <c r="K589" s="147"/>
      <c r="L589" s="148"/>
      <c r="M589" s="146"/>
      <c r="N589" s="150"/>
      <c r="O589" s="149"/>
      <c r="P589" s="146"/>
      <c r="Q589" s="147"/>
      <c r="R589" s="148"/>
      <c r="S589" s="145"/>
      <c r="T589" s="146"/>
      <c r="U589" s="147"/>
      <c r="V589" s="148"/>
      <c r="W589" s="145"/>
      <c r="X589" s="146"/>
      <c r="Y589" s="147"/>
      <c r="Z589" s="144"/>
      <c r="AA589" s="143"/>
      <c r="AB589" s="168"/>
      <c r="AC589" s="169"/>
      <c r="BI589" s="142" t="s">
        <v>41</v>
      </c>
      <c r="BJ589" s="125">
        <f>B589/B591</f>
        <v>0</v>
      </c>
      <c r="BK589" s="126">
        <f t="shared" ref="BK589" si="10986">C589/C591</f>
        <v>0</v>
      </c>
      <c r="BL589" s="127">
        <f t="shared" ref="BL589" si="10987">D589/D591</f>
        <v>0</v>
      </c>
      <c r="BM589" s="128">
        <f t="shared" ref="BM589" si="10988">E589/E591</f>
        <v>0</v>
      </c>
      <c r="BN589" s="125">
        <f t="shared" ref="BN589" si="10989">F589/F591</f>
        <v>0</v>
      </c>
      <c r="BO589" s="126">
        <f t="shared" ref="BO589" si="10990">G589/G591</f>
        <v>0</v>
      </c>
      <c r="BP589" s="127">
        <f t="shared" ref="BP589" si="10991">H589/H591</f>
        <v>0</v>
      </c>
      <c r="BQ589" s="128">
        <f t="shared" ref="BQ589" si="10992">I589/I591</f>
        <v>0</v>
      </c>
      <c r="BR589" s="125">
        <f t="shared" ref="BR589" si="10993">J589/J591</f>
        <v>0</v>
      </c>
      <c r="BS589" s="126">
        <f t="shared" ref="BS589" si="10994">K589/K591</f>
        <v>0</v>
      </c>
      <c r="BT589" s="127">
        <f t="shared" ref="BT589" si="10995">L589/L591</f>
        <v>0</v>
      </c>
      <c r="BU589" s="125">
        <f t="shared" ref="BU589" si="10996">M589/M591</f>
        <v>0</v>
      </c>
      <c r="BV589" s="129">
        <f t="shared" ref="BV589" si="10997">N589/N591</f>
        <v>0</v>
      </c>
      <c r="BW589" s="130">
        <f t="shared" ref="BW589" si="10998">O589/O591</f>
        <v>0</v>
      </c>
      <c r="BX589" s="125">
        <f t="shared" ref="BX589" si="10999">P589/P591</f>
        <v>0</v>
      </c>
      <c r="BY589" s="126">
        <f t="shared" ref="BY589" si="11000">Q589/Q591</f>
        <v>0</v>
      </c>
      <c r="BZ589" s="127">
        <f t="shared" ref="BZ589" si="11001">R589/R591</f>
        <v>0</v>
      </c>
      <c r="CA589" s="128">
        <f t="shared" ref="CA589" si="11002">S589/S591</f>
        <v>0</v>
      </c>
      <c r="CB589" s="125">
        <f t="shared" ref="CB589" si="11003">T589/T591</f>
        <v>0</v>
      </c>
      <c r="CC589" s="126">
        <f t="shared" ref="CC589" si="11004">U589/U591</f>
        <v>0</v>
      </c>
      <c r="CD589" s="127">
        <f t="shared" ref="CD589" si="11005">V589/V591</f>
        <v>0</v>
      </c>
      <c r="CE589" s="128">
        <f t="shared" ref="CE589" si="11006">W589/W591</f>
        <v>0</v>
      </c>
      <c r="CF589" s="125">
        <f t="shared" ref="CF589" si="11007">X589/X591</f>
        <v>0</v>
      </c>
      <c r="CG589" s="126">
        <f t="shared" ref="CG589" si="11008">Y589/Y591</f>
        <v>0</v>
      </c>
      <c r="CH589" s="127">
        <f t="shared" ref="CH589" si="11009">Z589/Z591</f>
        <v>0</v>
      </c>
      <c r="CI589" s="125">
        <f t="shared" ref="CI589" si="11010">AA589/AA591</f>
        <v>0</v>
      </c>
      <c r="CJ589" s="131">
        <f t="shared" ref="CJ589" si="11011">AB589/AB591</f>
        <v>0</v>
      </c>
      <c r="CK589" s="132">
        <f t="shared" ref="CK589" si="11012">AC589/AC591</f>
        <v>0</v>
      </c>
    </row>
    <row r="590" spans="1:89" ht="14.1" thickBot="1">
      <c r="A590" s="133" t="s">
        <v>45</v>
      </c>
      <c r="B590" s="57"/>
      <c r="C590" s="58"/>
      <c r="D590" s="135"/>
      <c r="E590" s="136"/>
      <c r="F590" s="134"/>
      <c r="G590" s="137"/>
      <c r="H590" s="135"/>
      <c r="I590" s="136"/>
      <c r="J590" s="134"/>
      <c r="K590" s="137"/>
      <c r="L590" s="135"/>
      <c r="M590" s="134"/>
      <c r="N590" s="138"/>
      <c r="O590" s="139"/>
      <c r="P590" s="134"/>
      <c r="Q590" s="137"/>
      <c r="R590" s="135"/>
      <c r="S590" s="136"/>
      <c r="T590" s="134"/>
      <c r="U590" s="137"/>
      <c r="V590" s="135"/>
      <c r="W590" s="136"/>
      <c r="X590" s="134"/>
      <c r="Y590" s="137"/>
      <c r="Z590" s="140"/>
      <c r="AA590" s="141"/>
      <c r="AB590" s="168"/>
      <c r="AC590" s="169"/>
      <c r="BI590" s="133" t="s">
        <v>45</v>
      </c>
      <c r="BJ590" s="125">
        <f>B590/B591</f>
        <v>0</v>
      </c>
      <c r="BK590" s="126">
        <f t="shared" ref="BK590" si="11013">C590/C591</f>
        <v>0</v>
      </c>
      <c r="BL590" s="127">
        <f t="shared" ref="BL590" si="11014">D590/D591</f>
        <v>0</v>
      </c>
      <c r="BM590" s="128">
        <f t="shared" ref="BM590" si="11015">E590/E591</f>
        <v>0</v>
      </c>
      <c r="BN590" s="125">
        <f t="shared" ref="BN590" si="11016">F590/F591</f>
        <v>0</v>
      </c>
      <c r="BO590" s="126">
        <f t="shared" ref="BO590" si="11017">G590/G591</f>
        <v>0</v>
      </c>
      <c r="BP590" s="127">
        <f t="shared" ref="BP590" si="11018">H590/H591</f>
        <v>0</v>
      </c>
      <c r="BQ590" s="128">
        <f t="shared" ref="BQ590" si="11019">I590/I591</f>
        <v>0</v>
      </c>
      <c r="BR590" s="125">
        <f t="shared" ref="BR590" si="11020">J590/J591</f>
        <v>0</v>
      </c>
      <c r="BS590" s="126">
        <f t="shared" ref="BS590" si="11021">K590/K591</f>
        <v>0</v>
      </c>
      <c r="BT590" s="127">
        <f t="shared" ref="BT590" si="11022">L590/L591</f>
        <v>0</v>
      </c>
      <c r="BU590" s="125">
        <f t="shared" ref="BU590" si="11023">M590/M591</f>
        <v>0</v>
      </c>
      <c r="BV590" s="129">
        <f t="shared" ref="BV590" si="11024">N590/N591</f>
        <v>0</v>
      </c>
      <c r="BW590" s="130">
        <f t="shared" ref="BW590" si="11025">O590/O591</f>
        <v>0</v>
      </c>
      <c r="BX590" s="125">
        <f t="shared" ref="BX590" si="11026">P590/P591</f>
        <v>0</v>
      </c>
      <c r="BY590" s="126">
        <f t="shared" ref="BY590" si="11027">Q590/Q591</f>
        <v>0</v>
      </c>
      <c r="BZ590" s="127">
        <f t="shared" ref="BZ590" si="11028">R590/R591</f>
        <v>0</v>
      </c>
      <c r="CA590" s="128">
        <f t="shared" ref="CA590" si="11029">S590/S591</f>
        <v>0</v>
      </c>
      <c r="CB590" s="125">
        <f t="shared" ref="CB590" si="11030">T590/T591</f>
        <v>0</v>
      </c>
      <c r="CC590" s="126">
        <f t="shared" ref="CC590" si="11031">U590/U591</f>
        <v>0</v>
      </c>
      <c r="CD590" s="127">
        <f t="shared" ref="CD590" si="11032">V590/V591</f>
        <v>0</v>
      </c>
      <c r="CE590" s="128">
        <f t="shared" ref="CE590" si="11033">W590/W591</f>
        <v>0</v>
      </c>
      <c r="CF590" s="125">
        <f t="shared" ref="CF590" si="11034">X590/X591</f>
        <v>0</v>
      </c>
      <c r="CG590" s="126">
        <f t="shared" ref="CG590" si="11035">Y590/Y591</f>
        <v>0</v>
      </c>
      <c r="CH590" s="127">
        <f t="shared" ref="CH590" si="11036">Z590/Z591</f>
        <v>0</v>
      </c>
      <c r="CI590" s="125">
        <f t="shared" ref="CI590" si="11037">AA590/AA591</f>
        <v>0</v>
      </c>
      <c r="CJ590" s="131">
        <f t="shared" ref="CJ590" si="11038">AB590/AB591</f>
        <v>0</v>
      </c>
      <c r="CK590" s="132">
        <f t="shared" ref="CK590" si="11039">AC590/AC591</f>
        <v>0</v>
      </c>
    </row>
    <row r="591" spans="1:89" ht="15" thickTop="1" thickBot="1">
      <c r="A591" s="294" t="s">
        <v>42</v>
      </c>
      <c r="B591" s="17">
        <f t="shared" ref="B591:AA591" si="11040">SUM(B568:B590)</f>
        <v>27885</v>
      </c>
      <c r="C591" s="18">
        <f t="shared" si="11040"/>
        <v>17288</v>
      </c>
      <c r="D591" s="17">
        <f t="shared" si="11040"/>
        <v>9426</v>
      </c>
      <c r="E591" s="18">
        <f t="shared" si="11040"/>
        <v>7315</v>
      </c>
      <c r="F591" s="17">
        <f t="shared" si="11040"/>
        <v>3875</v>
      </c>
      <c r="G591" s="18">
        <f t="shared" si="11040"/>
        <v>2772</v>
      </c>
      <c r="H591" s="17">
        <f t="shared" si="11040"/>
        <v>18819</v>
      </c>
      <c r="I591" s="18">
        <f t="shared" si="11040"/>
        <v>21027</v>
      </c>
      <c r="J591" s="17">
        <f t="shared" si="11040"/>
        <v>1772</v>
      </c>
      <c r="K591" s="18">
        <f t="shared" si="11040"/>
        <v>2519</v>
      </c>
      <c r="L591" s="17">
        <f t="shared" si="11040"/>
        <v>3279</v>
      </c>
      <c r="M591" s="18">
        <f t="shared" si="11040"/>
        <v>8059</v>
      </c>
      <c r="N591" s="17">
        <f t="shared" si="11040"/>
        <v>13172</v>
      </c>
      <c r="O591" s="18">
        <f t="shared" si="11040"/>
        <v>17197</v>
      </c>
      <c r="P591" s="17">
        <f t="shared" si="11040"/>
        <v>7436</v>
      </c>
      <c r="Q591" s="18">
        <f t="shared" si="11040"/>
        <v>8487</v>
      </c>
      <c r="R591" s="17">
        <f t="shared" si="11040"/>
        <v>12316</v>
      </c>
      <c r="S591" s="18">
        <f t="shared" si="11040"/>
        <v>13768</v>
      </c>
      <c r="T591" s="17">
        <f t="shared" si="11040"/>
        <v>1709</v>
      </c>
      <c r="U591" s="18">
        <f t="shared" si="11040"/>
        <v>2592</v>
      </c>
      <c r="V591" s="17">
        <f t="shared" si="11040"/>
        <v>10350</v>
      </c>
      <c r="W591" s="18">
        <f t="shared" si="11040"/>
        <v>12339</v>
      </c>
      <c r="X591" s="17">
        <f t="shared" si="11040"/>
        <v>7526</v>
      </c>
      <c r="Y591" s="18">
        <f t="shared" si="11040"/>
        <v>5344</v>
      </c>
      <c r="Z591" s="17">
        <f t="shared" si="11040"/>
        <v>28991</v>
      </c>
      <c r="AA591" s="18">
        <f t="shared" si="11040"/>
        <v>27613</v>
      </c>
      <c r="AB591" s="170">
        <f t="shared" ref="AB591:AC591" si="11041">SUM(AB567:AB590)</f>
        <v>146556</v>
      </c>
      <c r="AC591" s="171">
        <f t="shared" si="11041"/>
        <v>146320</v>
      </c>
      <c r="BI591" s="294" t="s">
        <v>42</v>
      </c>
      <c r="BJ591" s="151">
        <f>SUM(BJ567:BJ590)</f>
        <v>1.0000000000000002</v>
      </c>
      <c r="BK591" s="152">
        <f t="shared" ref="BK591:CK591" si="11042">SUM(BK567:BK590)</f>
        <v>1</v>
      </c>
      <c r="BL591" s="151">
        <f t="shared" si="11042"/>
        <v>1.0000000000000002</v>
      </c>
      <c r="BM591" s="152">
        <f t="shared" si="11042"/>
        <v>1</v>
      </c>
      <c r="BN591" s="151">
        <f t="shared" si="11042"/>
        <v>0.99999999999999967</v>
      </c>
      <c r="BO591" s="152">
        <f t="shared" si="11042"/>
        <v>0.99999999999999989</v>
      </c>
      <c r="BP591" s="151">
        <f t="shared" si="11042"/>
        <v>0.99999999999999978</v>
      </c>
      <c r="BQ591" s="152">
        <f t="shared" si="11042"/>
        <v>0.99999999999999989</v>
      </c>
      <c r="BR591" s="151">
        <f t="shared" si="11042"/>
        <v>0.99999999999999989</v>
      </c>
      <c r="BS591" s="152">
        <f t="shared" si="11042"/>
        <v>1</v>
      </c>
      <c r="BT591" s="151">
        <f t="shared" si="11042"/>
        <v>1</v>
      </c>
      <c r="BU591" s="152">
        <f t="shared" si="11042"/>
        <v>1.0000000000000002</v>
      </c>
      <c r="BV591" s="151">
        <f t="shared" si="11042"/>
        <v>0.99999999999999978</v>
      </c>
      <c r="BW591" s="152">
        <f t="shared" si="11042"/>
        <v>1.0000000000000002</v>
      </c>
      <c r="BX591" s="151">
        <f t="shared" si="11042"/>
        <v>1.0000000000000002</v>
      </c>
      <c r="BY591" s="152">
        <f t="shared" si="11042"/>
        <v>1</v>
      </c>
      <c r="BZ591" s="151">
        <f t="shared" si="11042"/>
        <v>0.99999999999999989</v>
      </c>
      <c r="CA591" s="152">
        <f t="shared" si="11042"/>
        <v>1</v>
      </c>
      <c r="CB591" s="151">
        <f t="shared" si="11042"/>
        <v>1</v>
      </c>
      <c r="CC591" s="152">
        <f t="shared" si="11042"/>
        <v>0.99999999999999989</v>
      </c>
      <c r="CD591" s="151">
        <f t="shared" si="11042"/>
        <v>0.99999999999999989</v>
      </c>
      <c r="CE591" s="152">
        <f t="shared" si="11042"/>
        <v>1.0000000000000002</v>
      </c>
      <c r="CF591" s="151">
        <f t="shared" si="11042"/>
        <v>1.0000000000000002</v>
      </c>
      <c r="CG591" s="152">
        <f t="shared" si="11042"/>
        <v>1.0000000000000002</v>
      </c>
      <c r="CH591" s="151">
        <f t="shared" si="11042"/>
        <v>1</v>
      </c>
      <c r="CI591" s="152">
        <f t="shared" si="11042"/>
        <v>1</v>
      </c>
      <c r="CJ591" s="151">
        <f t="shared" si="11042"/>
        <v>1</v>
      </c>
      <c r="CK591" s="152">
        <f t="shared" si="11042"/>
        <v>0.99999999999999989</v>
      </c>
    </row>
    <row r="592" spans="1:89" ht="14.1" thickTop="1">
      <c r="A592" s="183"/>
    </row>
    <row r="594" spans="1:89">
      <c r="A594" s="318">
        <f>+A563+1</f>
        <v>43850</v>
      </c>
      <c r="B594" s="318"/>
      <c r="C594" s="318"/>
      <c r="D594" s="318"/>
      <c r="BI594" s="313">
        <f>+BI532+2</f>
        <v>43850</v>
      </c>
      <c r="BJ594" s="313"/>
      <c r="BK594" s="313"/>
      <c r="BL594" s="313"/>
    </row>
    <row r="595" spans="1:89" ht="14.1" thickBot="1">
      <c r="AE595" t="s">
        <v>49</v>
      </c>
    </row>
    <row r="596" spans="1:89" ht="15" thickTop="1" thickBot="1">
      <c r="A596" s="314" t="s">
        <v>2</v>
      </c>
      <c r="B596" s="311" t="s">
        <v>3</v>
      </c>
      <c r="C596" s="312"/>
      <c r="D596" s="311" t="s">
        <v>4</v>
      </c>
      <c r="E596" s="312"/>
      <c r="F596" s="311" t="s">
        <v>5</v>
      </c>
      <c r="G596" s="312"/>
      <c r="H596" s="311" t="s">
        <v>6</v>
      </c>
      <c r="I596" s="312"/>
      <c r="J596" s="311" t="s">
        <v>7</v>
      </c>
      <c r="K596" s="312"/>
      <c r="L596" s="311" t="s">
        <v>8</v>
      </c>
      <c r="M596" s="312"/>
      <c r="N596" s="311" t="s">
        <v>9</v>
      </c>
      <c r="O596" s="312"/>
      <c r="P596" s="311" t="s">
        <v>10</v>
      </c>
      <c r="Q596" s="312"/>
      <c r="R596" s="311" t="s">
        <v>11</v>
      </c>
      <c r="S596" s="312"/>
      <c r="T596" s="311" t="s">
        <v>12</v>
      </c>
      <c r="U596" s="312"/>
      <c r="V596" s="311" t="s">
        <v>13</v>
      </c>
      <c r="W596" s="312"/>
      <c r="X596" s="311" t="s">
        <v>14</v>
      </c>
      <c r="Y596" s="312"/>
      <c r="Z596" s="297" t="s">
        <v>15</v>
      </c>
      <c r="AA596" s="298"/>
      <c r="AB596" s="316" t="s">
        <v>16</v>
      </c>
      <c r="AC596" s="317"/>
      <c r="AE596" s="309" t="s">
        <v>2</v>
      </c>
      <c r="AF596" s="303" t="s">
        <v>3</v>
      </c>
      <c r="AG596" s="304"/>
      <c r="AH596" s="303" t="s">
        <v>4</v>
      </c>
      <c r="AI596" s="304"/>
      <c r="AJ596" s="303" t="s">
        <v>5</v>
      </c>
      <c r="AK596" s="304"/>
      <c r="AL596" s="303" t="s">
        <v>6</v>
      </c>
      <c r="AM596" s="304"/>
      <c r="AN596" s="303" t="s">
        <v>7</v>
      </c>
      <c r="AO596" s="304"/>
      <c r="AP596" s="303" t="s">
        <v>8</v>
      </c>
      <c r="AQ596" s="304"/>
      <c r="AR596" s="303" t="s">
        <v>9</v>
      </c>
      <c r="AS596" s="304"/>
      <c r="AT596" s="303" t="s">
        <v>10</v>
      </c>
      <c r="AU596" s="304"/>
      <c r="AV596" s="303" t="s">
        <v>11</v>
      </c>
      <c r="AW596" s="304"/>
      <c r="AX596" s="303" t="s">
        <v>12</v>
      </c>
      <c r="AY596" s="304"/>
      <c r="AZ596" s="303" t="s">
        <v>13</v>
      </c>
      <c r="BA596" s="304"/>
      <c r="BB596" s="303" t="s">
        <v>14</v>
      </c>
      <c r="BC596" s="304"/>
      <c r="BD596" s="305" t="s">
        <v>15</v>
      </c>
      <c r="BE596" s="306"/>
      <c r="BF596" s="307" t="s">
        <v>16</v>
      </c>
      <c r="BG596" s="308"/>
      <c r="BI596" s="314" t="s">
        <v>2</v>
      </c>
      <c r="BJ596" s="311" t="s">
        <v>3</v>
      </c>
      <c r="BK596" s="312"/>
      <c r="BL596" s="311" t="s">
        <v>4</v>
      </c>
      <c r="BM596" s="312"/>
      <c r="BN596" s="311" t="s">
        <v>5</v>
      </c>
      <c r="BO596" s="312"/>
      <c r="BP596" s="311" t="s">
        <v>6</v>
      </c>
      <c r="BQ596" s="312"/>
      <c r="BR596" s="311" t="s">
        <v>7</v>
      </c>
      <c r="BS596" s="312"/>
      <c r="BT596" s="311" t="s">
        <v>8</v>
      </c>
      <c r="BU596" s="312"/>
      <c r="BV596" s="311" t="s">
        <v>9</v>
      </c>
      <c r="BW596" s="312"/>
      <c r="BX596" s="311" t="s">
        <v>10</v>
      </c>
      <c r="BY596" s="312"/>
      <c r="BZ596" s="311" t="s">
        <v>11</v>
      </c>
      <c r="CA596" s="312"/>
      <c r="CB596" s="311" t="s">
        <v>12</v>
      </c>
      <c r="CC596" s="312"/>
      <c r="CD596" s="311" t="s">
        <v>13</v>
      </c>
      <c r="CE596" s="312"/>
      <c r="CF596" s="311" t="s">
        <v>14</v>
      </c>
      <c r="CG596" s="312"/>
      <c r="CH596" s="297" t="s">
        <v>15</v>
      </c>
      <c r="CI596" s="298"/>
      <c r="CJ596" s="311" t="s">
        <v>16</v>
      </c>
      <c r="CK596" s="312"/>
    </row>
    <row r="597" spans="1:89" ht="15" thickTop="1" thickBot="1">
      <c r="A597" s="315"/>
      <c r="B597" s="112" t="s">
        <v>17</v>
      </c>
      <c r="C597" s="113" t="s">
        <v>18</v>
      </c>
      <c r="D597" s="114" t="s">
        <v>17</v>
      </c>
      <c r="E597" s="115" t="s">
        <v>18</v>
      </c>
      <c r="F597" s="112" t="s">
        <v>17</v>
      </c>
      <c r="G597" s="113" t="s">
        <v>18</v>
      </c>
      <c r="H597" s="114" t="s">
        <v>17</v>
      </c>
      <c r="I597" s="115" t="s">
        <v>18</v>
      </c>
      <c r="J597" s="112" t="s">
        <v>17</v>
      </c>
      <c r="K597" s="113" t="s">
        <v>18</v>
      </c>
      <c r="L597" s="114" t="s">
        <v>17</v>
      </c>
      <c r="M597" s="112" t="s">
        <v>18</v>
      </c>
      <c r="N597" s="116" t="s">
        <v>17</v>
      </c>
      <c r="O597" s="117" t="s">
        <v>18</v>
      </c>
      <c r="P597" s="112" t="s">
        <v>17</v>
      </c>
      <c r="Q597" s="113" t="s">
        <v>18</v>
      </c>
      <c r="R597" s="114" t="s">
        <v>17</v>
      </c>
      <c r="S597" s="115" t="s">
        <v>18</v>
      </c>
      <c r="T597" s="112" t="s">
        <v>17</v>
      </c>
      <c r="U597" s="113" t="s">
        <v>18</v>
      </c>
      <c r="V597" s="114" t="s">
        <v>17</v>
      </c>
      <c r="W597" s="115" t="s">
        <v>18</v>
      </c>
      <c r="X597" s="112" t="s">
        <v>17</v>
      </c>
      <c r="Y597" s="113" t="s">
        <v>18</v>
      </c>
      <c r="Z597" s="25" t="s">
        <v>17</v>
      </c>
      <c r="AA597" s="118" t="s">
        <v>18</v>
      </c>
      <c r="AB597" s="172" t="s">
        <v>17</v>
      </c>
      <c r="AC597" s="173" t="s">
        <v>18</v>
      </c>
      <c r="AE597" s="310"/>
      <c r="AF597" s="235" t="s">
        <v>17</v>
      </c>
      <c r="AG597" s="236" t="s">
        <v>18</v>
      </c>
      <c r="AH597" s="237" t="s">
        <v>17</v>
      </c>
      <c r="AI597" s="238" t="s">
        <v>18</v>
      </c>
      <c r="AJ597" s="235" t="s">
        <v>17</v>
      </c>
      <c r="AK597" s="236" t="s">
        <v>18</v>
      </c>
      <c r="AL597" s="237" t="s">
        <v>17</v>
      </c>
      <c r="AM597" s="238" t="s">
        <v>18</v>
      </c>
      <c r="AN597" s="235" t="s">
        <v>17</v>
      </c>
      <c r="AO597" s="236" t="s">
        <v>18</v>
      </c>
      <c r="AP597" s="237" t="s">
        <v>17</v>
      </c>
      <c r="AQ597" s="235" t="s">
        <v>18</v>
      </c>
      <c r="AR597" s="239" t="s">
        <v>17</v>
      </c>
      <c r="AS597" s="240" t="s">
        <v>18</v>
      </c>
      <c r="AT597" s="235" t="s">
        <v>17</v>
      </c>
      <c r="AU597" s="236" t="s">
        <v>18</v>
      </c>
      <c r="AV597" s="237" t="s">
        <v>17</v>
      </c>
      <c r="AW597" s="238" t="s">
        <v>18</v>
      </c>
      <c r="AX597" s="235" t="s">
        <v>17</v>
      </c>
      <c r="AY597" s="236" t="s">
        <v>18</v>
      </c>
      <c r="AZ597" s="237" t="s">
        <v>17</v>
      </c>
      <c r="BA597" s="238" t="s">
        <v>18</v>
      </c>
      <c r="BB597" s="235" t="s">
        <v>17</v>
      </c>
      <c r="BC597" s="236" t="s">
        <v>18</v>
      </c>
      <c r="BD597" s="241" t="s">
        <v>17</v>
      </c>
      <c r="BE597" s="242" t="s">
        <v>18</v>
      </c>
      <c r="BF597" s="243" t="s">
        <v>17</v>
      </c>
      <c r="BG597" s="244" t="s">
        <v>18</v>
      </c>
      <c r="BI597" s="315"/>
      <c r="BJ597" s="112" t="s">
        <v>17</v>
      </c>
      <c r="BK597" s="113" t="s">
        <v>18</v>
      </c>
      <c r="BL597" s="114" t="s">
        <v>17</v>
      </c>
      <c r="BM597" s="115" t="s">
        <v>18</v>
      </c>
      <c r="BN597" s="112" t="s">
        <v>17</v>
      </c>
      <c r="BO597" s="113" t="s">
        <v>18</v>
      </c>
      <c r="BP597" s="114" t="s">
        <v>17</v>
      </c>
      <c r="BQ597" s="115" t="s">
        <v>18</v>
      </c>
      <c r="BR597" s="112" t="s">
        <v>17</v>
      </c>
      <c r="BS597" s="113" t="s">
        <v>18</v>
      </c>
      <c r="BT597" s="114" t="s">
        <v>17</v>
      </c>
      <c r="BU597" s="112" t="s">
        <v>18</v>
      </c>
      <c r="BV597" s="116" t="s">
        <v>17</v>
      </c>
      <c r="BW597" s="117" t="s">
        <v>18</v>
      </c>
      <c r="BX597" s="112" t="s">
        <v>17</v>
      </c>
      <c r="BY597" s="113" t="s">
        <v>18</v>
      </c>
      <c r="BZ597" s="114" t="s">
        <v>17</v>
      </c>
      <c r="CA597" s="115" t="s">
        <v>18</v>
      </c>
      <c r="CB597" s="112" t="s">
        <v>17</v>
      </c>
      <c r="CC597" s="113" t="s">
        <v>18</v>
      </c>
      <c r="CD597" s="114" t="s">
        <v>17</v>
      </c>
      <c r="CE597" s="115" t="s">
        <v>18</v>
      </c>
      <c r="CF597" s="112" t="s">
        <v>17</v>
      </c>
      <c r="CG597" s="113" t="s">
        <v>18</v>
      </c>
      <c r="CH597" s="25" t="s">
        <v>17</v>
      </c>
      <c r="CI597" s="118" t="s">
        <v>18</v>
      </c>
      <c r="CJ597" s="116" t="s">
        <v>17</v>
      </c>
      <c r="CK597" s="117" t="s">
        <v>18</v>
      </c>
    </row>
    <row r="598" spans="1:89" ht="14.1" thickTop="1">
      <c r="A598" s="121" t="s">
        <v>19</v>
      </c>
      <c r="B598" s="122"/>
      <c r="C598" s="182"/>
      <c r="D598" s="123"/>
      <c r="E598" s="176"/>
      <c r="F598" s="122"/>
      <c r="G598" s="124"/>
      <c r="H598" s="123"/>
      <c r="I598" s="176"/>
      <c r="J598" s="122"/>
      <c r="K598" s="124"/>
      <c r="L598" s="123"/>
      <c r="M598" s="122"/>
      <c r="N598" s="175"/>
      <c r="O598" s="177"/>
      <c r="P598" s="122"/>
      <c r="Q598" s="124"/>
      <c r="R598" s="123"/>
      <c r="S598" s="176"/>
      <c r="T598" s="122"/>
      <c r="U598" s="124"/>
      <c r="V598" s="123"/>
      <c r="W598" s="176"/>
      <c r="X598" s="122"/>
      <c r="Y598" s="124"/>
      <c r="Z598" s="180"/>
      <c r="AA598" s="181"/>
      <c r="AB598" s="166">
        <f>B598+D598+F598+H598+J598+L598+N598+P598+R598+T598+V598+X598+Z598</f>
        <v>0</v>
      </c>
      <c r="AC598" s="167">
        <f>C598+E598+G598+I598+K598+M598+O598+Q598+S598+U598+W598+Y598+AA598</f>
        <v>0</v>
      </c>
      <c r="AE598" s="246" t="str">
        <f>$AE$9</f>
        <v>07:00 - 07:59</v>
      </c>
      <c r="AF598" s="247">
        <f>SUMIF($A$9:$A$32,$AE598,B$598:B$621)</f>
        <v>6884</v>
      </c>
      <c r="AG598" s="248">
        <f t="shared" ref="AG598:AV600" si="11043">SUMIF($A$9:$A$32,$AE598,C$598:C$621)</f>
        <v>774</v>
      </c>
      <c r="AH598" s="249">
        <f t="shared" si="11043"/>
        <v>1371</v>
      </c>
      <c r="AI598" s="250">
        <f t="shared" si="11043"/>
        <v>1257</v>
      </c>
      <c r="AJ598" s="247">
        <f t="shared" si="11043"/>
        <v>678</v>
      </c>
      <c r="AK598" s="251">
        <f t="shared" si="11043"/>
        <v>521</v>
      </c>
      <c r="AL598" s="249">
        <f t="shared" si="11043"/>
        <v>865</v>
      </c>
      <c r="AM598" s="250">
        <f t="shared" si="11043"/>
        <v>1378</v>
      </c>
      <c r="AN598" s="247">
        <f t="shared" si="11043"/>
        <v>402</v>
      </c>
      <c r="AO598" s="251">
        <f t="shared" si="11043"/>
        <v>887</v>
      </c>
      <c r="AP598" s="249">
        <f t="shared" si="11043"/>
        <v>398</v>
      </c>
      <c r="AQ598" s="247">
        <f t="shared" si="11043"/>
        <v>2087</v>
      </c>
      <c r="AR598" s="252">
        <f t="shared" si="11043"/>
        <v>1573</v>
      </c>
      <c r="AS598" s="253">
        <f t="shared" si="11043"/>
        <v>2689</v>
      </c>
      <c r="AT598" s="247">
        <f t="shared" si="11043"/>
        <v>1537</v>
      </c>
      <c r="AU598" s="251">
        <f t="shared" si="11043"/>
        <v>1351</v>
      </c>
      <c r="AV598" s="249">
        <f t="shared" si="11043"/>
        <v>1685</v>
      </c>
      <c r="AW598" s="250">
        <f t="shared" ref="AW598:BE600" si="11044">SUMIF($A$9:$A$32,$AE598,S$598:S$621)</f>
        <v>1513</v>
      </c>
      <c r="AX598" s="247">
        <f t="shared" si="11044"/>
        <v>230</v>
      </c>
      <c r="AY598" s="251">
        <f t="shared" si="11044"/>
        <v>1694</v>
      </c>
      <c r="AZ598" s="249">
        <f t="shared" si="11044"/>
        <v>546</v>
      </c>
      <c r="BA598" s="250">
        <f t="shared" si="11044"/>
        <v>2558</v>
      </c>
      <c r="BB598" s="247">
        <f t="shared" si="11044"/>
        <v>1167</v>
      </c>
      <c r="BC598" s="251">
        <f t="shared" si="11044"/>
        <v>1765</v>
      </c>
      <c r="BD598" s="20">
        <f t="shared" si="11044"/>
        <v>4657</v>
      </c>
      <c r="BE598" s="254">
        <f t="shared" si="11044"/>
        <v>1977</v>
      </c>
      <c r="BF598" s="255">
        <f>AF598+AH598+AJ598+AL598+AN598+AP598+AR598+AT598+AV598+AX598+AZ598+BB598+BD598</f>
        <v>21993</v>
      </c>
      <c r="BG598" s="256">
        <f>AG598+AI598+AK598+AM598+AO598+AQ598+AS598+AU598+AW598+AY598+BA598+BC598+BE598</f>
        <v>20451</v>
      </c>
      <c r="BI598" s="121" t="s">
        <v>19</v>
      </c>
      <c r="BJ598" s="125">
        <f>B598/B622</f>
        <v>0</v>
      </c>
      <c r="BK598" s="126">
        <f t="shared" ref="BK598" si="11045">C598/C622</f>
        <v>0</v>
      </c>
      <c r="BL598" s="127">
        <f t="shared" ref="BL598" si="11046">D598/D622</f>
        <v>0</v>
      </c>
      <c r="BM598" s="128">
        <f t="shared" ref="BM598" si="11047">E598/E622</f>
        <v>0</v>
      </c>
      <c r="BN598" s="125">
        <f t="shared" ref="BN598" si="11048">F598/F622</f>
        <v>0</v>
      </c>
      <c r="BO598" s="126">
        <f t="shared" ref="BO598" si="11049">G598/G622</f>
        <v>0</v>
      </c>
      <c r="BP598" s="127">
        <f t="shared" ref="BP598" si="11050">H598/H622</f>
        <v>0</v>
      </c>
      <c r="BQ598" s="128">
        <f t="shared" ref="BQ598" si="11051">I598/I622</f>
        <v>0</v>
      </c>
      <c r="BR598" s="125">
        <f t="shared" ref="BR598" si="11052">J598/J622</f>
        <v>0</v>
      </c>
      <c r="BS598" s="126">
        <f t="shared" ref="BS598" si="11053">K598/K622</f>
        <v>0</v>
      </c>
      <c r="BT598" s="127">
        <f t="shared" ref="BT598" si="11054">L598/L622</f>
        <v>0</v>
      </c>
      <c r="BU598" s="125">
        <f t="shared" ref="BU598" si="11055">M598/M622</f>
        <v>0</v>
      </c>
      <c r="BV598" s="129">
        <f t="shared" ref="BV598" si="11056">N598/N622</f>
        <v>0</v>
      </c>
      <c r="BW598" s="130">
        <f t="shared" ref="BW598" si="11057">O598/O622</f>
        <v>0</v>
      </c>
      <c r="BX598" s="125">
        <f t="shared" ref="BX598" si="11058">P598/P622</f>
        <v>0</v>
      </c>
      <c r="BY598" s="126">
        <f t="shared" ref="BY598" si="11059">Q598/Q622</f>
        <v>0</v>
      </c>
      <c r="BZ598" s="127">
        <f t="shared" ref="BZ598" si="11060">R598/R622</f>
        <v>0</v>
      </c>
      <c r="CA598" s="128">
        <f t="shared" ref="CA598" si="11061">S598/S622</f>
        <v>0</v>
      </c>
      <c r="CB598" s="125">
        <f t="shared" ref="CB598" si="11062">T598/T622</f>
        <v>0</v>
      </c>
      <c r="CC598" s="126">
        <f t="shared" ref="CC598" si="11063">U598/U622</f>
        <v>0</v>
      </c>
      <c r="CD598" s="127">
        <f t="shared" ref="CD598" si="11064">V598/V622</f>
        <v>0</v>
      </c>
      <c r="CE598" s="128">
        <f t="shared" ref="CE598" si="11065">W598/W622</f>
        <v>0</v>
      </c>
      <c r="CF598" s="125">
        <f t="shared" ref="CF598" si="11066">X598/X622</f>
        <v>0</v>
      </c>
      <c r="CG598" s="126">
        <f t="shared" ref="CG598" si="11067">Y598/Y622</f>
        <v>0</v>
      </c>
      <c r="CH598" s="127">
        <f t="shared" ref="CH598" si="11068">Z598/Z622</f>
        <v>0</v>
      </c>
      <c r="CI598" s="125">
        <f t="shared" ref="CI598" si="11069">AA598/AA622</f>
        <v>0</v>
      </c>
      <c r="CJ598" s="131">
        <f t="shared" ref="CJ598" si="11070">AB598/AB622</f>
        <v>0</v>
      </c>
      <c r="CK598" s="132">
        <f t="shared" ref="CK598" si="11071">AC598/AC622</f>
        <v>0</v>
      </c>
    </row>
    <row r="599" spans="1:89">
      <c r="A599" s="133" t="s">
        <v>20</v>
      </c>
      <c r="B599" s="185">
        <v>907</v>
      </c>
      <c r="C599" s="186">
        <v>0</v>
      </c>
      <c r="D599" s="187">
        <v>156</v>
      </c>
      <c r="E599" s="188">
        <v>0</v>
      </c>
      <c r="F599" s="185">
        <v>99</v>
      </c>
      <c r="G599" s="189">
        <v>0</v>
      </c>
      <c r="H599" s="187">
        <v>358</v>
      </c>
      <c r="I599" s="188">
        <v>3</v>
      </c>
      <c r="J599" s="185">
        <v>11</v>
      </c>
      <c r="K599" s="189">
        <v>9</v>
      </c>
      <c r="L599" s="187">
        <v>3</v>
      </c>
      <c r="M599" s="185">
        <v>0</v>
      </c>
      <c r="N599" s="190">
        <v>90</v>
      </c>
      <c r="O599" s="191">
        <v>0</v>
      </c>
      <c r="P599" s="185">
        <v>10</v>
      </c>
      <c r="Q599" s="189">
        <v>0</v>
      </c>
      <c r="R599" s="187">
        <v>0</v>
      </c>
      <c r="S599" s="188">
        <v>0</v>
      </c>
      <c r="T599" s="185">
        <v>0</v>
      </c>
      <c r="U599" s="189">
        <v>0</v>
      </c>
      <c r="V599" s="187">
        <v>0</v>
      </c>
      <c r="W599" s="188">
        <v>0</v>
      </c>
      <c r="X599" s="185">
        <v>0</v>
      </c>
      <c r="Y599" s="189">
        <v>0</v>
      </c>
      <c r="Z599" s="187">
        <v>0</v>
      </c>
      <c r="AA599" s="185">
        <v>0</v>
      </c>
      <c r="AB599" s="168">
        <f t="shared" ref="AB599:AB600" si="11072">B599+D599+F599+H599+J599+L599+N599+P599+R599+T599+V599+X599+Z599</f>
        <v>1634</v>
      </c>
      <c r="AC599" s="169">
        <f t="shared" ref="AC599:AC618" si="11073">C599+E599+G599+I599+K599+M599+O599+Q599+S599+U599+W599+Y599+AA599</f>
        <v>12</v>
      </c>
      <c r="AE599" s="258" t="str">
        <f>$AE$10</f>
        <v>08:00 - 08:59</v>
      </c>
      <c r="AF599" s="247">
        <f>SUMIF($A$9:$A$32,$AE599,B$598:B$621)</f>
        <v>5992</v>
      </c>
      <c r="AG599" s="259">
        <f t="shared" si="11043"/>
        <v>783</v>
      </c>
      <c r="AH599" s="260">
        <f t="shared" si="11043"/>
        <v>1221</v>
      </c>
      <c r="AI599" s="261">
        <f t="shared" si="11043"/>
        <v>1168</v>
      </c>
      <c r="AJ599" s="262">
        <f t="shared" si="11043"/>
        <v>573</v>
      </c>
      <c r="AK599" s="263">
        <f t="shared" si="11043"/>
        <v>560</v>
      </c>
      <c r="AL599" s="260">
        <f t="shared" si="11043"/>
        <v>925</v>
      </c>
      <c r="AM599" s="261">
        <f t="shared" si="11043"/>
        <v>1662</v>
      </c>
      <c r="AN599" s="262">
        <f t="shared" si="11043"/>
        <v>433</v>
      </c>
      <c r="AO599" s="263">
        <f t="shared" si="11043"/>
        <v>946</v>
      </c>
      <c r="AP599" s="260">
        <f t="shared" si="11043"/>
        <v>409</v>
      </c>
      <c r="AQ599" s="262">
        <f t="shared" si="11043"/>
        <v>2446</v>
      </c>
      <c r="AR599" s="264">
        <f t="shared" si="11043"/>
        <v>1313</v>
      </c>
      <c r="AS599" s="265">
        <f t="shared" si="11043"/>
        <v>3105</v>
      </c>
      <c r="AT599" s="262">
        <f t="shared" si="11043"/>
        <v>1224</v>
      </c>
      <c r="AU599" s="263">
        <f t="shared" si="11043"/>
        <v>1562</v>
      </c>
      <c r="AV599" s="260">
        <f t="shared" si="11043"/>
        <v>1465</v>
      </c>
      <c r="AW599" s="261">
        <f t="shared" si="11044"/>
        <v>1505</v>
      </c>
      <c r="AX599" s="262">
        <f t="shared" si="11044"/>
        <v>215</v>
      </c>
      <c r="AY599" s="263">
        <f t="shared" si="11044"/>
        <v>1550</v>
      </c>
      <c r="AZ599" s="260">
        <f t="shared" si="11044"/>
        <v>555</v>
      </c>
      <c r="BA599" s="261">
        <f t="shared" si="11044"/>
        <v>2900</v>
      </c>
      <c r="BB599" s="262">
        <f t="shared" si="11044"/>
        <v>1123</v>
      </c>
      <c r="BC599" s="263">
        <f t="shared" si="11044"/>
        <v>1689</v>
      </c>
      <c r="BD599" s="260">
        <f t="shared" si="11044"/>
        <v>4819</v>
      </c>
      <c r="BE599" s="262">
        <f t="shared" si="11044"/>
        <v>2128</v>
      </c>
      <c r="BF599" s="266">
        <f>SUM(AF599,AH599,AJ599,AL599,AN599,AP599,AR599,AT599,AV599,AX599,AZ599,BB599,BD599)</f>
        <v>20267</v>
      </c>
      <c r="BG599" s="16">
        <f>SUM(AG599,AI599,AK599,AM599,AO599,AQ599,AS599,AU599,AW599,AY599,BA599,BC599,BE599)</f>
        <v>22004</v>
      </c>
      <c r="BI599" s="133" t="s">
        <v>20</v>
      </c>
      <c r="BJ599" s="125">
        <f>B599/B622</f>
        <v>1.5503743461761992E-2</v>
      </c>
      <c r="BK599" s="126">
        <f t="shared" ref="BK599" si="11074">C599/C622</f>
        <v>0</v>
      </c>
      <c r="BL599" s="127">
        <f t="shared" ref="BL599" si="11075">D599/D622</f>
        <v>7.2285806959825772E-3</v>
      </c>
      <c r="BM599" s="128">
        <f t="shared" ref="BM599" si="11076">E599/E622</f>
        <v>0</v>
      </c>
      <c r="BN599" s="125">
        <f t="shared" ref="BN599" si="11077">F599/F622</f>
        <v>9.3661305581835379E-3</v>
      </c>
      <c r="BO599" s="126">
        <f t="shared" ref="BO599" si="11078">G599/G622</f>
        <v>0</v>
      </c>
      <c r="BP599" s="127">
        <f t="shared" ref="BP599" si="11079">H599/H622</f>
        <v>1.4530989974428705E-2</v>
      </c>
      <c r="BQ599" s="128">
        <f t="shared" ref="BQ599" si="11080">I599/I622</f>
        <v>8.3026596186311678E-5</v>
      </c>
      <c r="BR599" s="125">
        <f t="shared" ref="BR599" si="11081">J599/J622</f>
        <v>1.7238677323303557E-3</v>
      </c>
      <c r="BS599" s="126">
        <f t="shared" ref="BS599" si="11082">K599/K622</f>
        <v>1.1603919546157814E-3</v>
      </c>
      <c r="BT599" s="127">
        <f t="shared" ref="BT599" si="11083">L599/L622</f>
        <v>2.6876903780684465E-4</v>
      </c>
      <c r="BU599" s="125">
        <f t="shared" ref="BU599" si="11084">M599/M622</f>
        <v>0</v>
      </c>
      <c r="BV599" s="129">
        <f t="shared" ref="BV599" si="11085">N599/N622</f>
        <v>3.623626041792487E-3</v>
      </c>
      <c r="BW599" s="130">
        <f t="shared" ref="BW599" si="11086">O599/O622</f>
        <v>0</v>
      </c>
      <c r="BX599" s="125">
        <f t="shared" ref="BX599" si="11087">P599/P622</f>
        <v>6.4053292339226236E-4</v>
      </c>
      <c r="BY599" s="126">
        <f t="shared" ref="BY599" si="11088">Q599/Q622</f>
        <v>0</v>
      </c>
      <c r="BZ599" s="127">
        <f t="shared" ref="BZ599" si="11089">R599/R622</f>
        <v>0</v>
      </c>
      <c r="CA599" s="128">
        <f t="shared" ref="CA599" si="11090">S599/S622</f>
        <v>0</v>
      </c>
      <c r="CB599" s="125">
        <f t="shared" ref="CB599" si="11091">T599/T622</f>
        <v>0</v>
      </c>
      <c r="CC599" s="126">
        <f t="shared" ref="CC599" si="11092">U599/U622</f>
        <v>0</v>
      </c>
      <c r="CD599" s="127">
        <f t="shared" ref="CD599" si="11093">V599/V622</f>
        <v>0</v>
      </c>
      <c r="CE599" s="128">
        <f t="shared" ref="CE599" si="11094">W599/W622</f>
        <v>0</v>
      </c>
      <c r="CF599" s="125">
        <f t="shared" ref="CF599" si="11095">X599/X622</f>
        <v>0</v>
      </c>
      <c r="CG599" s="126">
        <f t="shared" ref="CG599" si="11096">Y599/Y622</f>
        <v>0</v>
      </c>
      <c r="CH599" s="127">
        <f t="shared" ref="CH599" si="11097">Z599/Z622</f>
        <v>0</v>
      </c>
      <c r="CI599" s="125">
        <f t="shared" ref="CI599" si="11098">AA599/AA622</f>
        <v>0</v>
      </c>
      <c r="CJ599" s="131">
        <f t="shared" ref="CJ599" si="11099">AB599/AB622</f>
        <v>5.4427660176873238E-3</v>
      </c>
      <c r="CK599" s="132">
        <f t="shared" ref="CK599" si="11100">AC599/AC622</f>
        <v>4.0037234628204231E-5</v>
      </c>
    </row>
    <row r="600" spans="1:89" ht="14.1" thickBot="1">
      <c r="A600" s="142" t="s">
        <v>21</v>
      </c>
      <c r="B600" s="192">
        <v>3655</v>
      </c>
      <c r="C600" s="193">
        <v>0</v>
      </c>
      <c r="D600" s="194">
        <v>1263</v>
      </c>
      <c r="E600" s="195">
        <v>2</v>
      </c>
      <c r="F600" s="192">
        <v>412</v>
      </c>
      <c r="G600" s="196">
        <v>1</v>
      </c>
      <c r="H600" s="194">
        <v>1220</v>
      </c>
      <c r="I600" s="195">
        <v>86</v>
      </c>
      <c r="J600" s="192">
        <v>72</v>
      </c>
      <c r="K600" s="196">
        <v>69</v>
      </c>
      <c r="L600" s="194">
        <v>73</v>
      </c>
      <c r="M600" s="192">
        <v>402</v>
      </c>
      <c r="N600" s="197">
        <v>514</v>
      </c>
      <c r="O600" s="198">
        <v>657</v>
      </c>
      <c r="P600" s="192">
        <v>231</v>
      </c>
      <c r="Q600" s="196">
        <v>348</v>
      </c>
      <c r="R600" s="194">
        <v>319</v>
      </c>
      <c r="S600" s="195">
        <v>543</v>
      </c>
      <c r="T600" s="192">
        <v>34</v>
      </c>
      <c r="U600" s="196">
        <v>308</v>
      </c>
      <c r="V600" s="194">
        <v>90</v>
      </c>
      <c r="W600" s="195">
        <v>715</v>
      </c>
      <c r="X600" s="192">
        <v>365</v>
      </c>
      <c r="Y600" s="196">
        <v>452</v>
      </c>
      <c r="Z600" s="194">
        <v>1145</v>
      </c>
      <c r="AA600" s="192">
        <v>577</v>
      </c>
      <c r="AB600" s="168">
        <f t="shared" si="11072"/>
        <v>9393</v>
      </c>
      <c r="AC600" s="169">
        <f t="shared" si="11073"/>
        <v>4160</v>
      </c>
      <c r="AE600" s="246" t="str">
        <f>$AE$11</f>
        <v>-</v>
      </c>
      <c r="AF600" s="247">
        <f>SUMIF($A$9:$A$32,$AE600,B$598:B$621)</f>
        <v>0</v>
      </c>
      <c r="AG600" s="267">
        <f t="shared" si="11043"/>
        <v>0</v>
      </c>
      <c r="AH600" s="268">
        <f t="shared" si="11043"/>
        <v>0</v>
      </c>
      <c r="AI600" s="269">
        <f t="shared" si="11043"/>
        <v>0</v>
      </c>
      <c r="AJ600" s="270">
        <f t="shared" si="11043"/>
        <v>0</v>
      </c>
      <c r="AK600" s="271">
        <f t="shared" si="11043"/>
        <v>0</v>
      </c>
      <c r="AL600" s="268">
        <f t="shared" si="11043"/>
        <v>0</v>
      </c>
      <c r="AM600" s="269">
        <f t="shared" si="11043"/>
        <v>0</v>
      </c>
      <c r="AN600" s="270">
        <f t="shared" si="11043"/>
        <v>0</v>
      </c>
      <c r="AO600" s="271">
        <f t="shared" si="11043"/>
        <v>0</v>
      </c>
      <c r="AP600" s="268">
        <f t="shared" si="11043"/>
        <v>0</v>
      </c>
      <c r="AQ600" s="270">
        <f t="shared" si="11043"/>
        <v>0</v>
      </c>
      <c r="AR600" s="272">
        <f t="shared" si="11043"/>
        <v>0</v>
      </c>
      <c r="AS600" s="273">
        <f t="shared" si="11043"/>
        <v>0</v>
      </c>
      <c r="AT600" s="270">
        <f t="shared" si="11043"/>
        <v>0</v>
      </c>
      <c r="AU600" s="271">
        <f t="shared" si="11043"/>
        <v>0</v>
      </c>
      <c r="AV600" s="268">
        <f t="shared" si="11043"/>
        <v>0</v>
      </c>
      <c r="AW600" s="269">
        <f t="shared" si="11044"/>
        <v>0</v>
      </c>
      <c r="AX600" s="270">
        <f t="shared" si="11044"/>
        <v>0</v>
      </c>
      <c r="AY600" s="271">
        <f t="shared" si="11044"/>
        <v>0</v>
      </c>
      <c r="AZ600" s="268">
        <f t="shared" si="11044"/>
        <v>0</v>
      </c>
      <c r="BA600" s="269">
        <f t="shared" si="11044"/>
        <v>0</v>
      </c>
      <c r="BB600" s="270">
        <f t="shared" si="11044"/>
        <v>0</v>
      </c>
      <c r="BC600" s="271">
        <f t="shared" si="11044"/>
        <v>0</v>
      </c>
      <c r="BD600" s="268">
        <f t="shared" si="11044"/>
        <v>0</v>
      </c>
      <c r="BE600" s="270">
        <f t="shared" si="11044"/>
        <v>0</v>
      </c>
      <c r="BF600" s="266">
        <f>SUM(AF600,AH600,AJ600,AL600,AN600,AP600,AR600,AT600,AV600,AX600,AZ600,BB600,BD600)</f>
        <v>0</v>
      </c>
      <c r="BG600" s="16">
        <f>SUM(AG600,AI600,AK600,AM600,AO600,AQ600,AS600,AU600,AW600,AY600,BA600,BC600,BE600)</f>
        <v>0</v>
      </c>
      <c r="BI600" s="142" t="s">
        <v>21</v>
      </c>
      <c r="BJ600" s="125">
        <f>B600/B622</f>
        <v>6.2476496530033163E-2</v>
      </c>
      <c r="BK600" s="126">
        <f t="shared" ref="BK600" si="11101">C600/C622</f>
        <v>0</v>
      </c>
      <c r="BL600" s="127">
        <f t="shared" ref="BL600" si="11102">D600/D622</f>
        <v>5.8523701404012786E-2</v>
      </c>
      <c r="BM600" s="128">
        <f t="shared" ref="BM600" si="11103">E600/E622</f>
        <v>1.1279043537108053E-4</v>
      </c>
      <c r="BN600" s="125">
        <f t="shared" ref="BN600" si="11104">F600/F622</f>
        <v>3.8978240302743612E-2</v>
      </c>
      <c r="BO600" s="126">
        <f t="shared" ref="BO600" si="11105">G600/G622</f>
        <v>1.3437248051599031E-4</v>
      </c>
      <c r="BP600" s="127">
        <f t="shared" ref="BP600" si="11106">H600/H622</f>
        <v>4.9519016113974919E-2</v>
      </c>
      <c r="BQ600" s="128">
        <f t="shared" ref="BQ600" si="11107">I600/I622</f>
        <v>2.3800957573409348E-3</v>
      </c>
      <c r="BR600" s="125">
        <f t="shared" ref="BR600" si="11108">J600/J622</f>
        <v>1.1283497884344146E-2</v>
      </c>
      <c r="BS600" s="126">
        <f t="shared" ref="BS600" si="11109">K600/K622</f>
        <v>8.8963383187209907E-3</v>
      </c>
      <c r="BT600" s="127">
        <f t="shared" ref="BT600" si="11110">L600/L622</f>
        <v>6.5400465866332202E-3</v>
      </c>
      <c r="BU600" s="125">
        <f t="shared" ref="BU600" si="11111">M600/M622</f>
        <v>1.8413338219127887E-2</v>
      </c>
      <c r="BV600" s="129">
        <f t="shared" ref="BV600" si="11112">N600/N622</f>
        <v>2.0694930949792648E-2</v>
      </c>
      <c r="BW600" s="130">
        <f t="shared" ref="BW600" si="11113">O600/O622</f>
        <v>1.8655762841809354E-2</v>
      </c>
      <c r="BX600" s="125">
        <f t="shared" ref="BX600" si="11114">P600/P622</f>
        <v>1.479631053036126E-2</v>
      </c>
      <c r="BY600" s="126">
        <f t="shared" ref="BY600" si="11115">Q600/Q622</f>
        <v>1.7243942321986026E-2</v>
      </c>
      <c r="BZ600" s="127">
        <f t="shared" ref="BZ600" si="11116">R600/R622</f>
        <v>1.6742770167427701E-2</v>
      </c>
      <c r="CA600" s="128">
        <f t="shared" ref="CA600" si="11117">S600/S622</f>
        <v>2.2924934560499873E-2</v>
      </c>
      <c r="CB600" s="125">
        <f t="shared" ref="CB600" si="11118">T600/T622</f>
        <v>4.3489383474034282E-3</v>
      </c>
      <c r="CC600" s="126">
        <f t="shared" ref="CC600" si="11119">U600/U622</f>
        <v>2.8012733060482038E-2</v>
      </c>
      <c r="CD600" s="127">
        <f t="shared" ref="CD600" si="11120">V600/V622</f>
        <v>4.2791936097375432E-3</v>
      </c>
      <c r="CE600" s="128">
        <f t="shared" ref="CE600" si="11121">W600/W622</f>
        <v>2.53690036900369E-2</v>
      </c>
      <c r="CF600" s="125">
        <f t="shared" ref="CF600" si="11122">X600/X622</f>
        <v>1.6488977231658836E-2</v>
      </c>
      <c r="CG600" s="126">
        <f t="shared" ref="CG600" si="11123">Y600/Y622</f>
        <v>2.9121834933316153E-2</v>
      </c>
      <c r="CH600" s="127">
        <f t="shared" ref="CH600" si="11124">Z600/Z622</f>
        <v>2.0125145006503323E-2</v>
      </c>
      <c r="CI600" s="125">
        <f t="shared" ref="CI600" si="11125">AA600/AA622</f>
        <v>1.3130048924792354E-2</v>
      </c>
      <c r="CJ600" s="131">
        <f t="shared" ref="CJ600" si="11126">AB600/AB622</f>
        <v>3.1287577236313972E-2</v>
      </c>
      <c r="CK600" s="132">
        <f t="shared" ref="CK600" si="11127">AC600/AC622</f>
        <v>1.3879574671110799E-2</v>
      </c>
    </row>
    <row r="601" spans="1:89" ht="15" thickTop="1" thickBot="1">
      <c r="A601" s="133" t="s">
        <v>22</v>
      </c>
      <c r="B601" s="185">
        <v>6382</v>
      </c>
      <c r="C601" s="186">
        <v>355</v>
      </c>
      <c r="D601" s="187">
        <v>1867</v>
      </c>
      <c r="E601" s="188">
        <v>569</v>
      </c>
      <c r="F601" s="185">
        <v>798</v>
      </c>
      <c r="G601" s="189">
        <v>342</v>
      </c>
      <c r="H601" s="187">
        <v>1274</v>
      </c>
      <c r="I601" s="188">
        <v>807</v>
      </c>
      <c r="J601" s="185">
        <v>253</v>
      </c>
      <c r="K601" s="189">
        <v>425</v>
      </c>
      <c r="L601" s="187">
        <v>249</v>
      </c>
      <c r="M601" s="185">
        <v>1071</v>
      </c>
      <c r="N601" s="190">
        <v>1077</v>
      </c>
      <c r="O601" s="191">
        <v>1771</v>
      </c>
      <c r="P601" s="185">
        <v>841</v>
      </c>
      <c r="Q601" s="189">
        <v>918</v>
      </c>
      <c r="R601" s="187">
        <v>1257</v>
      </c>
      <c r="S601" s="188">
        <v>1130</v>
      </c>
      <c r="T601" s="185">
        <v>164</v>
      </c>
      <c r="U601" s="189">
        <v>1009</v>
      </c>
      <c r="V601" s="187">
        <v>367</v>
      </c>
      <c r="W601" s="188">
        <v>1903</v>
      </c>
      <c r="X601" s="185">
        <v>930</v>
      </c>
      <c r="Y601" s="189">
        <v>1152</v>
      </c>
      <c r="Z601" s="187">
        <v>3183</v>
      </c>
      <c r="AA601" s="185">
        <v>1539</v>
      </c>
      <c r="AB601" s="168">
        <f>B601+D601+F601+H601+J601+L601+N601+P601+R601+T601+V601+X601+Z601</f>
        <v>18642</v>
      </c>
      <c r="AC601" s="169">
        <f t="shared" si="11073"/>
        <v>12991</v>
      </c>
      <c r="AE601" s="295" t="s">
        <v>42</v>
      </c>
      <c r="AF601" s="12">
        <f t="shared" ref="AF601:BG601" si="11128">SUM(AF598:AF600)</f>
        <v>12876</v>
      </c>
      <c r="AG601" s="1">
        <f t="shared" si="11128"/>
        <v>1557</v>
      </c>
      <c r="AH601" s="12">
        <f t="shared" si="11128"/>
        <v>2592</v>
      </c>
      <c r="AI601" s="1">
        <f t="shared" si="11128"/>
        <v>2425</v>
      </c>
      <c r="AJ601" s="12">
        <f t="shared" si="11128"/>
        <v>1251</v>
      </c>
      <c r="AK601" s="1">
        <f t="shared" si="11128"/>
        <v>1081</v>
      </c>
      <c r="AL601" s="12">
        <f t="shared" si="11128"/>
        <v>1790</v>
      </c>
      <c r="AM601" s="1">
        <f t="shared" si="11128"/>
        <v>3040</v>
      </c>
      <c r="AN601" s="12">
        <f t="shared" si="11128"/>
        <v>835</v>
      </c>
      <c r="AO601" s="1">
        <f t="shared" si="11128"/>
        <v>1833</v>
      </c>
      <c r="AP601" s="12">
        <f t="shared" si="11128"/>
        <v>807</v>
      </c>
      <c r="AQ601" s="1">
        <f t="shared" si="11128"/>
        <v>4533</v>
      </c>
      <c r="AR601" s="12">
        <f t="shared" si="11128"/>
        <v>2886</v>
      </c>
      <c r="AS601" s="1">
        <f t="shared" si="11128"/>
        <v>5794</v>
      </c>
      <c r="AT601" s="12">
        <f t="shared" si="11128"/>
        <v>2761</v>
      </c>
      <c r="AU601" s="1">
        <f t="shared" si="11128"/>
        <v>2913</v>
      </c>
      <c r="AV601" s="12">
        <f t="shared" si="11128"/>
        <v>3150</v>
      </c>
      <c r="AW601" s="1">
        <f t="shared" si="11128"/>
        <v>3018</v>
      </c>
      <c r="AX601" s="12">
        <f t="shared" si="11128"/>
        <v>445</v>
      </c>
      <c r="AY601" s="1">
        <f t="shared" si="11128"/>
        <v>3244</v>
      </c>
      <c r="AZ601" s="12">
        <f t="shared" si="11128"/>
        <v>1101</v>
      </c>
      <c r="BA601" s="1">
        <f t="shared" si="11128"/>
        <v>5458</v>
      </c>
      <c r="BB601" s="12">
        <f t="shared" si="11128"/>
        <v>2290</v>
      </c>
      <c r="BC601" s="1">
        <f t="shared" si="11128"/>
        <v>3454</v>
      </c>
      <c r="BD601" s="12">
        <f t="shared" si="11128"/>
        <v>9476</v>
      </c>
      <c r="BE601" s="1">
        <f t="shared" si="11128"/>
        <v>4105</v>
      </c>
      <c r="BF601" s="51">
        <f t="shared" si="11128"/>
        <v>42260</v>
      </c>
      <c r="BG601" s="47">
        <f t="shared" si="11128"/>
        <v>42455</v>
      </c>
      <c r="BI601" s="133" t="s">
        <v>22</v>
      </c>
      <c r="BJ601" s="125">
        <f>B601/B622</f>
        <v>0.10909028751153807</v>
      </c>
      <c r="BK601" s="126">
        <f t="shared" ref="BK601" si="11129">C601/C622</f>
        <v>1.14158922082516E-2</v>
      </c>
      <c r="BL601" s="127">
        <f t="shared" ref="BL601" si="11130">D601/D622</f>
        <v>8.6511283073073542E-2</v>
      </c>
      <c r="BM601" s="128">
        <f t="shared" ref="BM601" si="11131">E601/E622</f>
        <v>3.2088878863072413E-2</v>
      </c>
      <c r="BN601" s="125">
        <f t="shared" ref="BN601" si="11132">F601/F622</f>
        <v>7.5496688741721857E-2</v>
      </c>
      <c r="BO601" s="126">
        <f t="shared" ref="BO601" si="11133">G601/G622</f>
        <v>4.5955388336468693E-2</v>
      </c>
      <c r="BP601" s="127">
        <f t="shared" ref="BP601" si="11134">H601/H622</f>
        <v>5.171084141738036E-2</v>
      </c>
      <c r="BQ601" s="128">
        <f t="shared" ref="BQ601" si="11135">I601/I622</f>
        <v>2.2334154374117843E-2</v>
      </c>
      <c r="BR601" s="125">
        <f t="shared" ref="BR601" si="11136">J601/J622</f>
        <v>3.9648957843598183E-2</v>
      </c>
      <c r="BS601" s="126">
        <f t="shared" ref="BS601" si="11137">K601/K622</f>
        <v>5.4796286745745229E-2</v>
      </c>
      <c r="BT601" s="127">
        <f t="shared" ref="BT601" si="11138">L601/L622</f>
        <v>2.2307830137968106E-2</v>
      </c>
      <c r="BU601" s="125">
        <f t="shared" ref="BU601" si="11139">M601/M622</f>
        <v>4.9056430927079515E-2</v>
      </c>
      <c r="BV601" s="129">
        <f t="shared" ref="BV601" si="11140">N601/N622</f>
        <v>4.3362724966783429E-2</v>
      </c>
      <c r="BW601" s="130">
        <f t="shared" ref="BW601" si="11141">O601/O622</f>
        <v>5.0288213078910751E-2</v>
      </c>
      <c r="BX601" s="125">
        <f t="shared" ref="BX601" si="11142">P601/P622</f>
        <v>5.3868818857289266E-2</v>
      </c>
      <c r="BY601" s="126">
        <f t="shared" ref="BY601" si="11143">Q601/Q622</f>
        <v>4.5488330607997625E-2</v>
      </c>
      <c r="BZ601" s="127">
        <f t="shared" ref="BZ601" si="11144">R601/R622</f>
        <v>6.597386238387655E-2</v>
      </c>
      <c r="CA601" s="128">
        <f t="shared" ref="CA601" si="11145">S601/S622</f>
        <v>4.7707506543950014E-2</v>
      </c>
      <c r="CB601" s="125">
        <f t="shared" ref="CB601" si="11146">T601/T622</f>
        <v>2.0977232028651829E-2</v>
      </c>
      <c r="CC601" s="126">
        <f t="shared" ref="CC601" si="11147">U601/U622</f>
        <v>9.1768985902683037E-2</v>
      </c>
      <c r="CD601" s="127">
        <f t="shared" ref="CD601" si="11148">V601/V622</f>
        <v>1.7449600608596426E-2</v>
      </c>
      <c r="CE601" s="128">
        <f t="shared" ref="CE601" si="11149">W601/W622</f>
        <v>6.7520579051944363E-2</v>
      </c>
      <c r="CF601" s="125">
        <f t="shared" ref="CF601" si="11150">X601/X622</f>
        <v>4.2013010480664983E-2</v>
      </c>
      <c r="CG601" s="126">
        <f t="shared" ref="CG601" si="11151">Y601/Y622</f>
        <v>7.4222021776947367E-2</v>
      </c>
      <c r="CH601" s="127">
        <f t="shared" ref="CH601" si="11152">Z601/Z622</f>
        <v>5.5946145463493517E-2</v>
      </c>
      <c r="CI601" s="125">
        <f t="shared" ref="CI601" si="11153">AA601/AA622</f>
        <v>3.5021049038570944E-2</v>
      </c>
      <c r="CJ601" s="131">
        <f t="shared" ref="CJ601" si="11154">AB601/AB622</f>
        <v>6.2095498226271174E-2</v>
      </c>
      <c r="CK601" s="132">
        <f t="shared" ref="CK601" si="11155">AC601/AC622</f>
        <v>4.3343642921250099E-2</v>
      </c>
    </row>
    <row r="602" spans="1:89" ht="14.1" thickTop="1">
      <c r="A602" s="142" t="s">
        <v>23</v>
      </c>
      <c r="B602" s="192">
        <v>6884</v>
      </c>
      <c r="C602" s="193">
        <v>774</v>
      </c>
      <c r="D602" s="194">
        <v>1371</v>
      </c>
      <c r="E602" s="195">
        <v>1257</v>
      </c>
      <c r="F602" s="192">
        <v>678</v>
      </c>
      <c r="G602" s="196">
        <v>521</v>
      </c>
      <c r="H602" s="194">
        <v>865</v>
      </c>
      <c r="I602" s="195">
        <v>1378</v>
      </c>
      <c r="J602" s="192">
        <v>402</v>
      </c>
      <c r="K602" s="196">
        <v>887</v>
      </c>
      <c r="L602" s="194">
        <v>398</v>
      </c>
      <c r="M602" s="192">
        <v>2087</v>
      </c>
      <c r="N602" s="197">
        <v>1573</v>
      </c>
      <c r="O602" s="198">
        <v>2689</v>
      </c>
      <c r="P602" s="192">
        <v>1537</v>
      </c>
      <c r="Q602" s="196">
        <v>1351</v>
      </c>
      <c r="R602" s="194">
        <v>1685</v>
      </c>
      <c r="S602" s="195">
        <v>1513</v>
      </c>
      <c r="T602" s="192">
        <v>230</v>
      </c>
      <c r="U602" s="196">
        <v>1694</v>
      </c>
      <c r="V602" s="194">
        <v>546</v>
      </c>
      <c r="W602" s="195">
        <v>2558</v>
      </c>
      <c r="X602" s="192">
        <v>1167</v>
      </c>
      <c r="Y602" s="196">
        <v>1765</v>
      </c>
      <c r="Z602" s="194">
        <v>4657</v>
      </c>
      <c r="AA602" s="192">
        <v>1977</v>
      </c>
      <c r="AB602" s="168">
        <f t="shared" ref="AB602:AB618" si="11156">B602+D602+F602+H602+J602+L602+N602+P602+R602+T602+V602+X602+Z602</f>
        <v>21993</v>
      </c>
      <c r="AC602" s="169">
        <f t="shared" si="11073"/>
        <v>20451</v>
      </c>
      <c r="BI602" s="142" t="s">
        <v>23</v>
      </c>
      <c r="BJ602" s="125">
        <f>B602/B622</f>
        <v>0.1176711907285221</v>
      </c>
      <c r="BK602" s="126">
        <f t="shared" ref="BK602" si="11157">C602/C622</f>
        <v>2.4889860758272504E-2</v>
      </c>
      <c r="BL602" s="127">
        <f t="shared" ref="BL602" si="11158">D602/D622</f>
        <v>6.3528103424308424E-2</v>
      </c>
      <c r="BM602" s="128">
        <f t="shared" ref="BM602" si="11159">E602/E622</f>
        <v>7.088878863072412E-2</v>
      </c>
      <c r="BN602" s="125">
        <f t="shared" ref="BN602" si="11160">F602/F622</f>
        <v>6.4143803216650905E-2</v>
      </c>
      <c r="BO602" s="126">
        <f t="shared" ref="BO602" si="11161">G602/G622</f>
        <v>7.000806234883096E-2</v>
      </c>
      <c r="BP602" s="127">
        <f t="shared" ref="BP602" si="11162">H602/H622</f>
        <v>3.5109794211957625E-2</v>
      </c>
      <c r="BQ602" s="128">
        <f t="shared" ref="BQ602" si="11163">I602/I622</f>
        <v>3.8136883181579165E-2</v>
      </c>
      <c r="BR602" s="125">
        <f t="shared" ref="BR602" si="11164">J602/J622</f>
        <v>6.2999529854254818E-2</v>
      </c>
      <c r="BS602" s="126">
        <f t="shared" ref="BS602" si="11165">K602/K622</f>
        <v>0.11436307374935534</v>
      </c>
      <c r="BT602" s="127">
        <f t="shared" ref="BT602" si="11166">L602/L622</f>
        <v>3.565669234904139E-2</v>
      </c>
      <c r="BU602" s="125">
        <f t="shared" ref="BU602" si="11167">M602/M622</f>
        <v>9.5593624038109198E-2</v>
      </c>
      <c r="BV602" s="129">
        <f t="shared" ref="BV602" si="11168">N602/N622</f>
        <v>6.3332930708217577E-2</v>
      </c>
      <c r="BW602" s="130">
        <f t="shared" ref="BW602" si="11169">O602/O622</f>
        <v>7.6355169378425194E-2</v>
      </c>
      <c r="BX602" s="125">
        <f t="shared" ref="BX602" si="11170">P602/P622</f>
        <v>9.844991032539073E-2</v>
      </c>
      <c r="BY602" s="126">
        <f t="shared" ref="BY602" si="11171">Q602/Q622</f>
        <v>6.694415539368713E-2</v>
      </c>
      <c r="BZ602" s="127">
        <f t="shared" ref="BZ602" si="11172">R602/R622</f>
        <v>8.8437516401616539E-2</v>
      </c>
      <c r="CA602" s="128">
        <f t="shared" ref="CA602" si="11173">S602/S622</f>
        <v>6.3877395930085276E-2</v>
      </c>
      <c r="CB602" s="125">
        <f t="shared" ref="CB602" si="11174">T602/T622</f>
        <v>2.9419288820670249E-2</v>
      </c>
      <c r="CC602" s="126">
        <f t="shared" ref="CC602" si="11175">U602/U622</f>
        <v>0.15407003183265119</v>
      </c>
      <c r="CD602" s="127">
        <f t="shared" ref="CD602" si="11176">V602/V622</f>
        <v>2.596044123240776E-2</v>
      </c>
      <c r="CE602" s="128">
        <f t="shared" ref="CE602" si="11177">W602/W622</f>
        <v>9.0760715299460684E-2</v>
      </c>
      <c r="CF602" s="125">
        <f t="shared" ref="CF602" si="11178">X602/X622</f>
        <v>5.2719551861221542E-2</v>
      </c>
      <c r="CG602" s="126">
        <f t="shared" ref="CG602" si="11179">Y602/Y622</f>
        <v>0.1137168996842987</v>
      </c>
      <c r="CH602" s="127">
        <f t="shared" ref="CH602" si="11180">Z602/Z622</f>
        <v>8.1853974057018317E-2</v>
      </c>
      <c r="CI602" s="125">
        <f t="shared" ref="CI602" si="11181">AA602/AA622</f>
        <v>4.4988053248378658E-2</v>
      </c>
      <c r="CJ602" s="131">
        <f t="shared" ref="CJ602" si="11182">AB602/AB622</f>
        <v>7.3257498792532016E-2</v>
      </c>
      <c r="CK602" s="132">
        <f t="shared" ref="CK602" si="11183">AC602/AC622</f>
        <v>6.8233457115117052E-2</v>
      </c>
    </row>
    <row r="603" spans="1:89" ht="14.1" thickBot="1">
      <c r="A603" s="133" t="s">
        <v>24</v>
      </c>
      <c r="B603" s="185">
        <v>5992</v>
      </c>
      <c r="C603" s="186">
        <v>783</v>
      </c>
      <c r="D603" s="187">
        <v>1221</v>
      </c>
      <c r="E603" s="188">
        <v>1168</v>
      </c>
      <c r="F603" s="185">
        <v>573</v>
      </c>
      <c r="G603" s="189">
        <v>560</v>
      </c>
      <c r="H603" s="187">
        <v>925</v>
      </c>
      <c r="I603" s="188">
        <v>1662</v>
      </c>
      <c r="J603" s="185">
        <v>433</v>
      </c>
      <c r="K603" s="189">
        <v>946</v>
      </c>
      <c r="L603" s="187">
        <v>409</v>
      </c>
      <c r="M603" s="185">
        <v>2446</v>
      </c>
      <c r="N603" s="190">
        <v>1313</v>
      </c>
      <c r="O603" s="191">
        <v>3105</v>
      </c>
      <c r="P603" s="185">
        <v>1224</v>
      </c>
      <c r="Q603" s="189">
        <v>1562</v>
      </c>
      <c r="R603" s="187">
        <v>1465</v>
      </c>
      <c r="S603" s="188">
        <v>1505</v>
      </c>
      <c r="T603" s="185">
        <v>215</v>
      </c>
      <c r="U603" s="189">
        <v>1550</v>
      </c>
      <c r="V603" s="187">
        <v>555</v>
      </c>
      <c r="W603" s="188">
        <v>2900</v>
      </c>
      <c r="X603" s="185">
        <v>1123</v>
      </c>
      <c r="Y603" s="189">
        <v>1689</v>
      </c>
      <c r="Z603" s="187">
        <v>4819</v>
      </c>
      <c r="AA603" s="185">
        <v>2128</v>
      </c>
      <c r="AB603" s="168">
        <f t="shared" si="11156"/>
        <v>20267</v>
      </c>
      <c r="AC603" s="169">
        <f t="shared" si="11073"/>
        <v>22004</v>
      </c>
      <c r="AE603" t="s">
        <v>51</v>
      </c>
      <c r="BI603" s="133" t="s">
        <v>24</v>
      </c>
      <c r="BJ603" s="125">
        <f>B603/B622</f>
        <v>0.10242384875730744</v>
      </c>
      <c r="BK603" s="126">
        <f t="shared" ref="BK603" si="11184">C603/C622</f>
        <v>2.517927774383381E-2</v>
      </c>
      <c r="BL603" s="127">
        <f t="shared" ref="BL603" si="11185">D603/D622</f>
        <v>5.6577545062786713E-2</v>
      </c>
      <c r="BM603" s="128">
        <f t="shared" ref="BM603" si="11186">E603/E622</f>
        <v>6.5869614256711034E-2</v>
      </c>
      <c r="BN603" s="125">
        <f t="shared" ref="BN603" si="11187">F603/F622</f>
        <v>5.421002838221381E-2</v>
      </c>
      <c r="BO603" s="126">
        <f t="shared" ref="BO603" si="11188">G603/G622</f>
        <v>7.5248589088954584E-2</v>
      </c>
      <c r="BP603" s="127">
        <f t="shared" ref="BP603" si="11189">H603/H622</f>
        <v>3.7545155660185903E-2</v>
      </c>
      <c r="BQ603" s="128">
        <f t="shared" ref="BQ603" si="11190">I603/I622</f>
        <v>4.5996734287216672E-2</v>
      </c>
      <c r="BR603" s="125">
        <f t="shared" ref="BR603" si="11191">J603/J622</f>
        <v>6.7857702554458554E-2</v>
      </c>
      <c r="BS603" s="126">
        <f t="shared" ref="BS603" si="11192">K603/K622</f>
        <v>0.1219700876740588</v>
      </c>
      <c r="BT603" s="127">
        <f t="shared" ref="BT603" si="11193">L603/L622</f>
        <v>3.6642178820999821E-2</v>
      </c>
      <c r="BU603" s="125">
        <f t="shared" ref="BU603" si="11194">M603/M622</f>
        <v>0.11203737632832539</v>
      </c>
      <c r="BV603" s="129">
        <f t="shared" ref="BV603" si="11195">N603/N622</f>
        <v>5.2864677698594841E-2</v>
      </c>
      <c r="BW603" s="130">
        <f t="shared" ref="BW603" si="11196">O603/O622</f>
        <v>8.8167646307181186E-2</v>
      </c>
      <c r="BX603" s="125">
        <f t="shared" ref="BX603" si="11197">P603/P622</f>
        <v>7.8401229823212917E-2</v>
      </c>
      <c r="BY603" s="126">
        <f t="shared" ref="BY603" si="11198">Q603/Q622</f>
        <v>7.7399534215351076E-2</v>
      </c>
      <c r="BZ603" s="127">
        <f t="shared" ref="BZ603" si="11199">R603/R622</f>
        <v>7.6890778355114681E-2</v>
      </c>
      <c r="CA603" s="128">
        <f t="shared" ref="CA603" si="11200">S603/S622</f>
        <v>6.3539643671367052E-2</v>
      </c>
      <c r="CB603" s="125">
        <f t="shared" ref="CB603" si="11201">T603/T622</f>
        <v>2.7500639549756969E-2</v>
      </c>
      <c r="CC603" s="126">
        <f t="shared" ref="CC603" si="11202">U603/U622</f>
        <v>0.14097316962255571</v>
      </c>
      <c r="CD603" s="127">
        <f t="shared" ref="CD603" si="11203">V603/V622</f>
        <v>2.6388360593381514E-2</v>
      </c>
      <c r="CE603" s="128">
        <f t="shared" ref="CE603" si="11204">W603/W622</f>
        <v>0.10289525972182799</v>
      </c>
      <c r="CF603" s="125">
        <f t="shared" ref="CF603" si="11205">X603/X622</f>
        <v>5.0731839537405135E-2</v>
      </c>
      <c r="CG603" s="126">
        <f t="shared" ref="CG603" si="11206">Y603/Y622</f>
        <v>0.1088203079698473</v>
      </c>
      <c r="CH603" s="127">
        <f t="shared" ref="CH603" si="11207">Z603/Z622</f>
        <v>8.4701374485886036E-2</v>
      </c>
      <c r="CI603" s="125">
        <f t="shared" ref="CI603" si="11208">AA603/AA622</f>
        <v>4.8424166571851175E-2</v>
      </c>
      <c r="CJ603" s="131">
        <f t="shared" ref="CJ603" si="11209">AB603/AB622</f>
        <v>6.7508285728561199E-2</v>
      </c>
      <c r="CK603" s="132">
        <f t="shared" ref="CK603" si="11210">AC603/AC622</f>
        <v>7.3414942563250485E-2</v>
      </c>
    </row>
    <row r="604" spans="1:89" ht="15" thickTop="1" thickBot="1">
      <c r="A604" s="142" t="s">
        <v>25</v>
      </c>
      <c r="B604" s="192">
        <v>4880</v>
      </c>
      <c r="C604" s="193">
        <v>916</v>
      </c>
      <c r="D604" s="194">
        <v>1121</v>
      </c>
      <c r="E604" s="195">
        <v>810</v>
      </c>
      <c r="F604" s="192">
        <v>479</v>
      </c>
      <c r="G604" s="196">
        <v>467</v>
      </c>
      <c r="H604" s="194">
        <v>967</v>
      </c>
      <c r="I604" s="195">
        <v>1417</v>
      </c>
      <c r="J604" s="192">
        <v>328</v>
      </c>
      <c r="K604" s="196">
        <v>926</v>
      </c>
      <c r="L604" s="194">
        <v>462</v>
      </c>
      <c r="M604" s="192">
        <v>2127</v>
      </c>
      <c r="N604" s="197">
        <v>1284</v>
      </c>
      <c r="O604" s="198">
        <v>2749</v>
      </c>
      <c r="P604" s="192">
        <v>857</v>
      </c>
      <c r="Q604" s="196">
        <v>1190</v>
      </c>
      <c r="R604" s="194">
        <v>1186</v>
      </c>
      <c r="S604" s="195">
        <v>970</v>
      </c>
      <c r="T604" s="192">
        <v>252</v>
      </c>
      <c r="U604" s="196">
        <v>842</v>
      </c>
      <c r="V604" s="194">
        <v>592</v>
      </c>
      <c r="W604" s="195">
        <v>1620</v>
      </c>
      <c r="X604" s="192">
        <v>997</v>
      </c>
      <c r="Y604" s="196">
        <v>1077</v>
      </c>
      <c r="Z604" s="194">
        <v>3849</v>
      </c>
      <c r="AA604" s="192">
        <v>1591</v>
      </c>
      <c r="AB604" s="168">
        <f t="shared" si="11156"/>
        <v>17254</v>
      </c>
      <c r="AC604" s="169">
        <f t="shared" si="11073"/>
        <v>16702</v>
      </c>
      <c r="AE604" s="309" t="s">
        <v>2</v>
      </c>
      <c r="AF604" s="303" t="s">
        <v>3</v>
      </c>
      <c r="AG604" s="304"/>
      <c r="AH604" s="303" t="s">
        <v>4</v>
      </c>
      <c r="AI604" s="304"/>
      <c r="AJ604" s="303" t="s">
        <v>5</v>
      </c>
      <c r="AK604" s="304"/>
      <c r="AL604" s="303" t="s">
        <v>6</v>
      </c>
      <c r="AM604" s="304"/>
      <c r="AN604" s="303" t="s">
        <v>7</v>
      </c>
      <c r="AO604" s="304"/>
      <c r="AP604" s="303" t="s">
        <v>8</v>
      </c>
      <c r="AQ604" s="304"/>
      <c r="AR604" s="303" t="s">
        <v>9</v>
      </c>
      <c r="AS604" s="304"/>
      <c r="AT604" s="303" t="s">
        <v>10</v>
      </c>
      <c r="AU604" s="304"/>
      <c r="AV604" s="303" t="s">
        <v>11</v>
      </c>
      <c r="AW604" s="304"/>
      <c r="AX604" s="303" t="s">
        <v>12</v>
      </c>
      <c r="AY604" s="304"/>
      <c r="AZ604" s="303" t="s">
        <v>13</v>
      </c>
      <c r="BA604" s="304"/>
      <c r="BB604" s="303" t="s">
        <v>14</v>
      </c>
      <c r="BC604" s="304"/>
      <c r="BD604" s="305" t="s">
        <v>15</v>
      </c>
      <c r="BE604" s="306"/>
      <c r="BF604" s="307" t="s">
        <v>16</v>
      </c>
      <c r="BG604" s="308"/>
      <c r="BI604" s="142" t="s">
        <v>25</v>
      </c>
      <c r="BJ604" s="125">
        <f>B604/B622</f>
        <v>8.3415951591398585E-2</v>
      </c>
      <c r="BK604" s="126">
        <f t="shared" ref="BK604" si="11211">C604/C622</f>
        <v>2.9456217641573142E-2</v>
      </c>
      <c r="BL604" s="127">
        <f t="shared" ref="BL604" si="11212">D604/D622</f>
        <v>5.1943839488438906E-2</v>
      </c>
      <c r="BM604" s="128">
        <f t="shared" ref="BM604" si="11213">E604/E622</f>
        <v>4.5680126325287618E-2</v>
      </c>
      <c r="BN604" s="125">
        <f t="shared" ref="BN604" si="11214">F604/F622</f>
        <v>4.5316934720908232E-2</v>
      </c>
      <c r="BO604" s="126">
        <f t="shared" ref="BO604" si="11215">G604/G622</f>
        <v>6.2751948400967483E-2</v>
      </c>
      <c r="BP604" s="127">
        <f t="shared" ref="BP604" si="11216">H604/H622</f>
        <v>3.9249908673945691E-2</v>
      </c>
      <c r="BQ604" s="128">
        <f t="shared" ref="BQ604" si="11217">I604/I622</f>
        <v>3.9216228932001218E-2</v>
      </c>
      <c r="BR604" s="125">
        <f t="shared" ref="BR604" si="11218">J604/J622</f>
        <v>5.1402601473123338E-2</v>
      </c>
      <c r="BS604" s="126">
        <f t="shared" ref="BS604" si="11219">K604/K622</f>
        <v>0.11939143888602373</v>
      </c>
      <c r="BT604" s="127">
        <f t="shared" ref="BT604" si="11220">L604/L622</f>
        <v>4.1390431822254076E-2</v>
      </c>
      <c r="BU604" s="125">
        <f t="shared" ref="BU604" si="11221">M604/M622</f>
        <v>9.7425796995236347E-2</v>
      </c>
      <c r="BV604" s="129">
        <f t="shared" ref="BV604" si="11222">N604/N622</f>
        <v>5.169706486290615E-2</v>
      </c>
      <c r="BW604" s="130">
        <f t="shared" ref="BW604" si="11223">O604/O622</f>
        <v>7.8058892012380379E-2</v>
      </c>
      <c r="BX604" s="125">
        <f t="shared" ref="BX604" si="11224">P604/P622</f>
        <v>5.4893671534716887E-2</v>
      </c>
      <c r="BY604" s="126">
        <f t="shared" ref="BY604" si="11225">Q604/Q622</f>
        <v>5.8966354491848769E-2</v>
      </c>
      <c r="BZ604" s="127">
        <f t="shared" ref="BZ604" si="11226">R604/R622</f>
        <v>6.2247415105232774E-2</v>
      </c>
      <c r="CA604" s="128">
        <f t="shared" ref="CA604" si="11227">S604/S622</f>
        <v>4.0952461369585406E-2</v>
      </c>
      <c r="CB604" s="125">
        <f t="shared" ref="CB604" si="11228">T604/T622</f>
        <v>3.2233307751343053E-2</v>
      </c>
      <c r="CC604" s="126">
        <f t="shared" ref="CC604" si="11229">U604/U622</f>
        <v>7.6580263756252848E-2</v>
      </c>
      <c r="CD604" s="127">
        <f t="shared" ref="CD604" si="11230">V604/V622</f>
        <v>2.814758463294028E-2</v>
      </c>
      <c r="CE604" s="128">
        <f t="shared" ref="CE604" si="11231">W604/W622</f>
        <v>5.7479420948055637E-2</v>
      </c>
      <c r="CF604" s="125">
        <f t="shared" ref="CF604" si="11232">X604/X622</f>
        <v>4.5039754246476327E-2</v>
      </c>
      <c r="CG604" s="126">
        <f t="shared" ref="CG604" si="11233">Y604/Y622</f>
        <v>6.9389858900844023E-2</v>
      </c>
      <c r="CH604" s="127">
        <f t="shared" ref="CH604" si="11234">Z604/Z622</f>
        <v>6.7652125004394131E-2</v>
      </c>
      <c r="CI604" s="125">
        <f t="shared" ref="CI604" si="11235">AA604/AA622</f>
        <v>3.6204346342018433E-2</v>
      </c>
      <c r="CJ604" s="131">
        <f t="shared" ref="CJ604" si="11236">AB604/AB622</f>
        <v>5.7472144962776674E-2</v>
      </c>
      <c r="CK604" s="132">
        <f t="shared" ref="CK604" si="11237">AC604/AC622</f>
        <v>5.5725157730022255E-2</v>
      </c>
    </row>
    <row r="605" spans="1:89" ht="15" thickTop="1" thickBot="1">
      <c r="A605" s="133" t="s">
        <v>26</v>
      </c>
      <c r="B605" s="185">
        <v>3629</v>
      </c>
      <c r="C605" s="186">
        <v>952</v>
      </c>
      <c r="D605" s="187">
        <v>1561</v>
      </c>
      <c r="E605" s="188">
        <v>912</v>
      </c>
      <c r="F605" s="185">
        <v>815</v>
      </c>
      <c r="G605" s="189">
        <v>534</v>
      </c>
      <c r="H605" s="187">
        <v>1044</v>
      </c>
      <c r="I605" s="188">
        <v>1892</v>
      </c>
      <c r="J605" s="185">
        <v>339</v>
      </c>
      <c r="K605" s="189">
        <v>865</v>
      </c>
      <c r="L605" s="187">
        <v>460</v>
      </c>
      <c r="M605" s="185">
        <v>1911</v>
      </c>
      <c r="N605" s="190">
        <v>1192</v>
      </c>
      <c r="O605" s="191">
        <v>2738</v>
      </c>
      <c r="P605" s="185">
        <v>792</v>
      </c>
      <c r="Q605" s="189">
        <v>1360</v>
      </c>
      <c r="R605" s="187">
        <v>1141</v>
      </c>
      <c r="S605" s="188">
        <v>1348</v>
      </c>
      <c r="T605" s="185">
        <v>273</v>
      </c>
      <c r="U605" s="189">
        <v>880</v>
      </c>
      <c r="V605" s="187">
        <v>578</v>
      </c>
      <c r="W605" s="188">
        <v>2215</v>
      </c>
      <c r="X605" s="185">
        <v>919</v>
      </c>
      <c r="Y605" s="189">
        <v>1187</v>
      </c>
      <c r="Z605" s="187">
        <v>3772</v>
      </c>
      <c r="AA605" s="185">
        <v>2212</v>
      </c>
      <c r="AB605" s="168">
        <f t="shared" si="11156"/>
        <v>16515</v>
      </c>
      <c r="AC605" s="169">
        <f t="shared" si="11073"/>
        <v>19006</v>
      </c>
      <c r="AE605" s="310"/>
      <c r="AF605" s="235" t="s">
        <v>17</v>
      </c>
      <c r="AG605" s="236" t="s">
        <v>18</v>
      </c>
      <c r="AH605" s="237" t="s">
        <v>17</v>
      </c>
      <c r="AI605" s="238" t="s">
        <v>18</v>
      </c>
      <c r="AJ605" s="235" t="s">
        <v>17</v>
      </c>
      <c r="AK605" s="236" t="s">
        <v>18</v>
      </c>
      <c r="AL605" s="237" t="s">
        <v>17</v>
      </c>
      <c r="AM605" s="238" t="s">
        <v>18</v>
      </c>
      <c r="AN605" s="235" t="s">
        <v>17</v>
      </c>
      <c r="AO605" s="236" t="s">
        <v>18</v>
      </c>
      <c r="AP605" s="237" t="s">
        <v>17</v>
      </c>
      <c r="AQ605" s="235" t="s">
        <v>18</v>
      </c>
      <c r="AR605" s="239" t="s">
        <v>17</v>
      </c>
      <c r="AS605" s="240" t="s">
        <v>18</v>
      </c>
      <c r="AT605" s="235" t="s">
        <v>17</v>
      </c>
      <c r="AU605" s="236" t="s">
        <v>18</v>
      </c>
      <c r="AV605" s="237" t="s">
        <v>17</v>
      </c>
      <c r="AW605" s="238" t="s">
        <v>18</v>
      </c>
      <c r="AX605" s="235" t="s">
        <v>17</v>
      </c>
      <c r="AY605" s="236" t="s">
        <v>18</v>
      </c>
      <c r="AZ605" s="237" t="s">
        <v>17</v>
      </c>
      <c r="BA605" s="238" t="s">
        <v>18</v>
      </c>
      <c r="BB605" s="235" t="s">
        <v>17</v>
      </c>
      <c r="BC605" s="236" t="s">
        <v>18</v>
      </c>
      <c r="BD605" s="241" t="s">
        <v>17</v>
      </c>
      <c r="BE605" s="242" t="s">
        <v>18</v>
      </c>
      <c r="BF605" s="243" t="s">
        <v>17</v>
      </c>
      <c r="BG605" s="244" t="s">
        <v>18</v>
      </c>
      <c r="BI605" s="133" t="s">
        <v>26</v>
      </c>
      <c r="BJ605" s="125">
        <f>B605/B622</f>
        <v>6.2032067279751121E-2</v>
      </c>
      <c r="BK605" s="126">
        <f t="shared" ref="BK605" si="11238">C605/C622</f>
        <v>3.0613885583818376E-2</v>
      </c>
      <c r="BL605" s="127">
        <f t="shared" ref="BL605" si="11239">D605/D622</f>
        <v>7.2332144015569255E-2</v>
      </c>
      <c r="BM605" s="128">
        <f t="shared" ref="BM605" si="11240">E605/E622</f>
        <v>5.1432438529212726E-2</v>
      </c>
      <c r="BN605" s="125">
        <f t="shared" ref="BN605" si="11241">F605/F622</f>
        <v>7.7105014191106908E-2</v>
      </c>
      <c r="BO605" s="126">
        <f t="shared" ref="BO605" si="11242">G605/G622</f>
        <v>7.1754904595538835E-2</v>
      </c>
      <c r="BP605" s="127">
        <f t="shared" ref="BP605" si="11243">H605/H622</f>
        <v>4.2375289199171974E-2</v>
      </c>
      <c r="BQ605" s="128">
        <f t="shared" ref="BQ605" si="11244">I605/I622</f>
        <v>5.2362106661500568E-2</v>
      </c>
      <c r="BR605" s="125">
        <f t="shared" ref="BR605" si="11245">J605/J622</f>
        <v>5.3126469205453691E-2</v>
      </c>
      <c r="BS605" s="126">
        <f t="shared" ref="BS605" si="11246">K605/K622</f>
        <v>0.11152656008251677</v>
      </c>
      <c r="BT605" s="127">
        <f t="shared" ref="BT605" si="11247">L605/L622</f>
        <v>4.121125246371618E-2</v>
      </c>
      <c r="BU605" s="125">
        <f t="shared" ref="BU605" si="11248">M605/M622</f>
        <v>8.7532063026749721E-2</v>
      </c>
      <c r="BV605" s="129">
        <f t="shared" ref="BV605" si="11249">N605/N622</f>
        <v>4.7992913797962715E-2</v>
      </c>
      <c r="BW605" s="130">
        <f t="shared" ref="BW605" si="11250">O605/O622</f>
        <v>7.7746542862821927E-2</v>
      </c>
      <c r="BX605" s="125">
        <f t="shared" ref="BX605" si="11251">P605/P622</f>
        <v>5.0730207532667181E-2</v>
      </c>
      <c r="BY605" s="126">
        <f t="shared" ref="BY605" si="11252">Q605/Q622</f>
        <v>6.739011941925574E-2</v>
      </c>
      <c r="BZ605" s="127">
        <f t="shared" ref="BZ605" si="11253">R605/R622</f>
        <v>5.9885582322993756E-2</v>
      </c>
      <c r="CA605" s="128">
        <f t="shared" ref="CA605" si="11254">S605/S622</f>
        <v>5.6911255594021784E-2</v>
      </c>
      <c r="CB605" s="125">
        <f t="shared" ref="CB605" si="11255">T605/T622</f>
        <v>3.4919416730621641E-2</v>
      </c>
      <c r="CC605" s="126">
        <f t="shared" ref="CC605" si="11256">U605/U622</f>
        <v>8.0036380172805816E-2</v>
      </c>
      <c r="CD605" s="127">
        <f t="shared" ref="CD605" si="11257">V605/V622</f>
        <v>2.7481932293647773E-2</v>
      </c>
      <c r="CE605" s="128">
        <f t="shared" ref="CE605" si="11258">W605/W622</f>
        <v>7.8590689753051376E-2</v>
      </c>
      <c r="CF605" s="125">
        <f t="shared" ref="CF605" si="11259">X605/X622</f>
        <v>4.1516082399710878E-2</v>
      </c>
      <c r="CG605" s="126">
        <f t="shared" ref="CG605" si="11260">Y605/Y622</f>
        <v>7.6477031119128916E-2</v>
      </c>
      <c r="CH605" s="127">
        <f t="shared" ref="CH605" si="11261">Z605/Z622</f>
        <v>6.6298730973389106E-2</v>
      </c>
      <c r="CI605" s="125">
        <f t="shared" ref="CI605" si="11262">AA605/AA622</f>
        <v>5.0335646831266359E-2</v>
      </c>
      <c r="CJ605" s="131">
        <f t="shared" ref="CJ605" si="11263">AB605/AB622</f>
        <v>5.5010575754042938E-2</v>
      </c>
      <c r="CK605" s="132">
        <f t="shared" ref="CK605" si="11264">AC605/AC622</f>
        <v>6.3412306778637462E-2</v>
      </c>
    </row>
    <row r="606" spans="1:89" ht="14.1" thickTop="1">
      <c r="A606" s="142" t="s">
        <v>27</v>
      </c>
      <c r="B606" s="199">
        <v>4047</v>
      </c>
      <c r="C606" s="193">
        <v>1211</v>
      </c>
      <c r="D606" s="194">
        <v>1384</v>
      </c>
      <c r="E606" s="195">
        <v>781</v>
      </c>
      <c r="F606" s="192">
        <v>822</v>
      </c>
      <c r="G606" s="196">
        <v>503</v>
      </c>
      <c r="H606" s="194">
        <v>1688</v>
      </c>
      <c r="I606" s="195">
        <v>2003</v>
      </c>
      <c r="J606" s="192">
        <v>353</v>
      </c>
      <c r="K606" s="196">
        <v>674</v>
      </c>
      <c r="L606" s="194">
        <v>456</v>
      </c>
      <c r="M606" s="192">
        <v>1855</v>
      </c>
      <c r="N606" s="197">
        <v>1305</v>
      </c>
      <c r="O606" s="200">
        <v>2174</v>
      </c>
      <c r="P606" s="192">
        <v>753</v>
      </c>
      <c r="Q606" s="196">
        <v>1027</v>
      </c>
      <c r="R606" s="194">
        <v>1081</v>
      </c>
      <c r="S606" s="195">
        <v>1414</v>
      </c>
      <c r="T606" s="192">
        <v>320</v>
      </c>
      <c r="U606" s="196">
        <v>717</v>
      </c>
      <c r="V606" s="194">
        <v>689</v>
      </c>
      <c r="W606" s="201">
        <v>2030</v>
      </c>
      <c r="X606" s="192">
        <v>926</v>
      </c>
      <c r="Y606" s="196">
        <v>907</v>
      </c>
      <c r="Z606" s="194">
        <v>3306</v>
      </c>
      <c r="AA606" s="192">
        <v>2254</v>
      </c>
      <c r="AB606" s="168">
        <f t="shared" si="11156"/>
        <v>17130</v>
      </c>
      <c r="AC606" s="169">
        <f t="shared" si="11073"/>
        <v>17550</v>
      </c>
      <c r="AE606" s="246" t="str">
        <f>$AE$17</f>
        <v>17:00 - 17:59</v>
      </c>
      <c r="AF606" s="247">
        <f t="shared" ref="AF606:AU608" si="11265">SUMIF($A$9:$A$32,$AE606,B$598:B$621)</f>
        <v>2320</v>
      </c>
      <c r="AG606" s="248">
        <f t="shared" si="11265"/>
        <v>3232</v>
      </c>
      <c r="AH606" s="249">
        <f t="shared" si="11265"/>
        <v>2010</v>
      </c>
      <c r="AI606" s="250">
        <f t="shared" si="11265"/>
        <v>1487</v>
      </c>
      <c r="AJ606" s="247">
        <f t="shared" si="11265"/>
        <v>1055</v>
      </c>
      <c r="AK606" s="251">
        <f t="shared" si="11265"/>
        <v>480</v>
      </c>
      <c r="AL606" s="249">
        <f t="shared" si="11265"/>
        <v>2007</v>
      </c>
      <c r="AM606" s="250">
        <f t="shared" si="11265"/>
        <v>2730</v>
      </c>
      <c r="AN606" s="247">
        <f t="shared" si="11265"/>
        <v>736</v>
      </c>
      <c r="AO606" s="251">
        <f t="shared" si="11265"/>
        <v>251</v>
      </c>
      <c r="AP606" s="249">
        <f t="shared" si="11265"/>
        <v>1432</v>
      </c>
      <c r="AQ606" s="247">
        <f t="shared" si="11265"/>
        <v>952</v>
      </c>
      <c r="AR606" s="252">
        <f t="shared" si="11265"/>
        <v>2208</v>
      </c>
      <c r="AS606" s="253">
        <f t="shared" si="11265"/>
        <v>2096</v>
      </c>
      <c r="AT606" s="247">
        <f t="shared" si="11265"/>
        <v>1356</v>
      </c>
      <c r="AU606" s="251">
        <f t="shared" si="11265"/>
        <v>1306</v>
      </c>
      <c r="AV606" s="249">
        <f t="shared" ref="AP606:BE608" si="11266">SUMIF($A$9:$A$32,$AE606,R$598:R$621)</f>
        <v>1367</v>
      </c>
      <c r="AW606" s="250">
        <f t="shared" si="11266"/>
        <v>1801</v>
      </c>
      <c r="AX606" s="247">
        <f t="shared" si="11266"/>
        <v>1037</v>
      </c>
      <c r="AY606" s="251">
        <f t="shared" si="11266"/>
        <v>360</v>
      </c>
      <c r="AZ606" s="249">
        <f t="shared" si="11266"/>
        <v>2163</v>
      </c>
      <c r="BA606" s="250">
        <f t="shared" si="11266"/>
        <v>1512</v>
      </c>
      <c r="BB606" s="247">
        <f t="shared" si="11266"/>
        <v>2577</v>
      </c>
      <c r="BC606" s="251">
        <f t="shared" si="11266"/>
        <v>752</v>
      </c>
      <c r="BD606" s="20">
        <f t="shared" si="11266"/>
        <v>4085</v>
      </c>
      <c r="BE606" s="254">
        <f t="shared" si="11266"/>
        <v>3973</v>
      </c>
      <c r="BF606" s="255">
        <f>AF606+AH606+AJ606+AL606+AN606+AP606+AR606+AT606+AV606+AX606+AZ606+BB606+BD606</f>
        <v>24353</v>
      </c>
      <c r="BG606" s="256">
        <f>AG606+AI606+AK606+AM606+AO606+AQ606+AS606+AU606+AW606+AY606+BA606+BC606+BE606</f>
        <v>20932</v>
      </c>
      <c r="BI606" s="142" t="s">
        <v>27</v>
      </c>
      <c r="BJ606" s="125">
        <f>B606/B622</f>
        <v>6.9177122149670103E-2</v>
      </c>
      <c r="BK606" s="126">
        <f t="shared" ref="BK606" si="11267">C606/C622</f>
        <v>3.894266327941602E-2</v>
      </c>
      <c r="BL606" s="127">
        <f t="shared" ref="BL606" si="11268">D606/D622</f>
        <v>6.413048514897364E-2</v>
      </c>
      <c r="BM606" s="128">
        <f t="shared" ref="BM606" si="11269">E606/E622</f>
        <v>4.4044665012406947E-2</v>
      </c>
      <c r="BN606" s="125">
        <f t="shared" ref="BN606" si="11270">F606/F622</f>
        <v>7.7767265846736044E-2</v>
      </c>
      <c r="BO606" s="126">
        <f t="shared" ref="BO606" si="11271">G606/G622</f>
        <v>6.7589357699543134E-2</v>
      </c>
      <c r="BP606" s="127">
        <f t="shared" ref="BP606" si="11272">H606/H622</f>
        <v>6.8514835410155461E-2</v>
      </c>
      <c r="BQ606" s="128">
        <f t="shared" ref="BQ606" si="11273">I606/I622</f>
        <v>5.5434090720394097E-2</v>
      </c>
      <c r="BR606" s="125">
        <f t="shared" ref="BR606" si="11274">J606/J622</f>
        <v>5.532048268296505E-2</v>
      </c>
      <c r="BS606" s="126">
        <f t="shared" ref="BS606" si="11275">K606/K622</f>
        <v>8.6900464156781848E-2</v>
      </c>
      <c r="BT606" s="127">
        <f t="shared" ref="BT606" si="11276">L606/L622</f>
        <v>4.085289374664039E-2</v>
      </c>
      <c r="BU606" s="125">
        <f t="shared" ref="BU606" si="11277">M606/M622</f>
        <v>8.4967020886771716E-2</v>
      </c>
      <c r="BV606" s="129">
        <f t="shared" ref="BV606" si="11278">N606/N622</f>
        <v>5.2542577605991063E-2</v>
      </c>
      <c r="BW606" s="130">
        <f t="shared" ref="BW606" si="11279">O606/O622</f>
        <v>6.1731550103643125E-2</v>
      </c>
      <c r="BX606" s="125">
        <f t="shared" ref="BX606" si="11280">P606/P622</f>
        <v>4.8232129131437353E-2</v>
      </c>
      <c r="BY606" s="126">
        <f t="shared" ref="BY606" si="11281">Q606/Q622</f>
        <v>5.0889450473217385E-2</v>
      </c>
      <c r="BZ606" s="127">
        <f t="shared" ref="BZ606" si="11282">R606/R622</f>
        <v>5.6736471946675061E-2</v>
      </c>
      <c r="CA606" s="128">
        <f t="shared" ref="CA606" si="11283">S606/S622</f>
        <v>5.9697711728447185E-2</v>
      </c>
      <c r="CB606" s="125">
        <f t="shared" ref="CB606" si="11284">T606/T622</f>
        <v>4.0931184446149911E-2</v>
      </c>
      <c r="CC606" s="126">
        <f t="shared" ref="CC606" si="11285">U606/U622</f>
        <v>6.5211459754433834E-2</v>
      </c>
      <c r="CD606" s="127">
        <f t="shared" ref="CD606" si="11286">V606/V622</f>
        <v>3.2759604412324075E-2</v>
      </c>
      <c r="CE606" s="128">
        <f t="shared" ref="CE606" si="11287">W606/W622</f>
        <v>7.2026681805279588E-2</v>
      </c>
      <c r="CF606" s="125">
        <f t="shared" ref="CF606" si="11288">X606/X622</f>
        <v>4.1832309360318037E-2</v>
      </c>
      <c r="CG606" s="126">
        <f t="shared" ref="CG606" si="11289">Y606/Y622</f>
        <v>5.8436956381676439E-2</v>
      </c>
      <c r="CH606" s="127">
        <f t="shared" ref="CH606" si="11290">Z606/Z622</f>
        <v>5.8108060603930117E-2</v>
      </c>
      <c r="CI606" s="125">
        <f t="shared" ref="CI606" si="11291">AA606/AA622</f>
        <v>5.1291386960973948E-2</v>
      </c>
      <c r="CJ606" s="131">
        <f t="shared" ref="CJ606" si="11292">AB606/AB622</f>
        <v>5.7059107639525007E-2</v>
      </c>
      <c r="CK606" s="132">
        <f t="shared" ref="CK606" si="11293">AC606/AC622</f>
        <v>5.8554455643748685E-2</v>
      </c>
    </row>
    <row r="607" spans="1:89">
      <c r="A607" s="133" t="s">
        <v>28</v>
      </c>
      <c r="B607" s="202">
        <v>3480</v>
      </c>
      <c r="C607" s="186">
        <v>1127</v>
      </c>
      <c r="D607" s="187">
        <v>1419</v>
      </c>
      <c r="E607" s="188">
        <v>772</v>
      </c>
      <c r="F607" s="185">
        <v>598</v>
      </c>
      <c r="G607" s="189">
        <v>411</v>
      </c>
      <c r="H607" s="187">
        <v>1719</v>
      </c>
      <c r="I607" s="188">
        <v>2051</v>
      </c>
      <c r="J607" s="185">
        <v>341</v>
      </c>
      <c r="K607" s="186">
        <v>479</v>
      </c>
      <c r="L607" s="187">
        <v>546</v>
      </c>
      <c r="M607" s="185">
        <v>1553</v>
      </c>
      <c r="N607" s="190">
        <v>1401</v>
      </c>
      <c r="O607" s="203">
        <v>2303</v>
      </c>
      <c r="P607" s="185">
        <v>797</v>
      </c>
      <c r="Q607" s="186">
        <v>964</v>
      </c>
      <c r="R607" s="187">
        <v>1078</v>
      </c>
      <c r="S607" s="188">
        <v>1249</v>
      </c>
      <c r="T607" s="194">
        <v>409</v>
      </c>
      <c r="U607" s="185">
        <v>596</v>
      </c>
      <c r="V607" s="187">
        <v>766</v>
      </c>
      <c r="W607" s="204">
        <v>2031</v>
      </c>
      <c r="X607" s="185">
        <v>958</v>
      </c>
      <c r="Y607" s="189">
        <v>878</v>
      </c>
      <c r="Z607" s="187">
        <v>3059</v>
      </c>
      <c r="AA607" s="185">
        <v>2727</v>
      </c>
      <c r="AB607" s="168">
        <f t="shared" si="11156"/>
        <v>16571</v>
      </c>
      <c r="AC607" s="169">
        <f t="shared" si="11073"/>
        <v>17141</v>
      </c>
      <c r="AE607" s="258" t="str">
        <f>$AE$18</f>
        <v>18:00 - 18:59</v>
      </c>
      <c r="AF607" s="247">
        <f t="shared" si="11265"/>
        <v>2299</v>
      </c>
      <c r="AG607" s="259">
        <f t="shared" si="11265"/>
        <v>4387</v>
      </c>
      <c r="AH607" s="260">
        <f t="shared" si="11265"/>
        <v>1548</v>
      </c>
      <c r="AI607" s="261">
        <f t="shared" si="11265"/>
        <v>1715</v>
      </c>
      <c r="AJ607" s="262">
        <f t="shared" si="11265"/>
        <v>764</v>
      </c>
      <c r="AK607" s="263">
        <f t="shared" si="11265"/>
        <v>549</v>
      </c>
      <c r="AL607" s="260">
        <f t="shared" si="11265"/>
        <v>2112</v>
      </c>
      <c r="AM607" s="261">
        <f t="shared" si="11265"/>
        <v>3944</v>
      </c>
      <c r="AN607" s="262">
        <f t="shared" si="11265"/>
        <v>651</v>
      </c>
      <c r="AO607" s="263">
        <f t="shared" si="11265"/>
        <v>254</v>
      </c>
      <c r="AP607" s="260">
        <f t="shared" si="11266"/>
        <v>1504</v>
      </c>
      <c r="AQ607" s="262">
        <f t="shared" si="11266"/>
        <v>908</v>
      </c>
      <c r="AR607" s="264">
        <f t="shared" si="11266"/>
        <v>2348</v>
      </c>
      <c r="AS607" s="265">
        <f t="shared" si="11266"/>
        <v>2132</v>
      </c>
      <c r="AT607" s="262">
        <f t="shared" si="11266"/>
        <v>1321</v>
      </c>
      <c r="AU607" s="263">
        <f t="shared" si="11266"/>
        <v>1663</v>
      </c>
      <c r="AV607" s="260">
        <f t="shared" si="11266"/>
        <v>1308</v>
      </c>
      <c r="AW607" s="261">
        <f t="shared" si="11266"/>
        <v>2010</v>
      </c>
      <c r="AX607" s="262">
        <f t="shared" si="11266"/>
        <v>870</v>
      </c>
      <c r="AY607" s="263">
        <f t="shared" si="11266"/>
        <v>384</v>
      </c>
      <c r="AZ607" s="260">
        <f t="shared" si="11266"/>
        <v>1962</v>
      </c>
      <c r="BA607" s="261">
        <f t="shared" si="11266"/>
        <v>1343</v>
      </c>
      <c r="BB607" s="262">
        <f t="shared" si="11266"/>
        <v>2496</v>
      </c>
      <c r="BC607" s="263">
        <f t="shared" si="11266"/>
        <v>832</v>
      </c>
      <c r="BD607" s="260">
        <f t="shared" si="11266"/>
        <v>4092</v>
      </c>
      <c r="BE607" s="262">
        <f t="shared" si="11266"/>
        <v>4367</v>
      </c>
      <c r="BF607" s="266">
        <f>SUM(AF607,AH607,AJ607,AL607,AN607,AP607,AR607,AT607,AV607,AX607,AZ607,BB607,BD607)</f>
        <v>23275</v>
      </c>
      <c r="BG607" s="16">
        <f>SUM(AG607,AI607,AK607,AM607,AO607,AQ607,AS607,AU607,AW607,AY607,BA607,BC607,BE607)</f>
        <v>24488</v>
      </c>
      <c r="BI607" s="133" t="s">
        <v>28</v>
      </c>
      <c r="BJ607" s="125">
        <f>B607/B622</f>
        <v>5.9485145806980957E-2</v>
      </c>
      <c r="BK607" s="126">
        <f t="shared" ref="BK607" si="11294">C607/C622</f>
        <v>3.6241438080843812E-2</v>
      </c>
      <c r="BL607" s="127">
        <f t="shared" ref="BL607" si="11295">D607/D622</f>
        <v>6.5752282099995368E-2</v>
      </c>
      <c r="BM607" s="128">
        <f t="shared" ref="BM607" si="11296">E607/E622</f>
        <v>4.3537108053237086E-2</v>
      </c>
      <c r="BN607" s="125">
        <f t="shared" ref="BN607" si="11297">F607/F622</f>
        <v>5.6575212866603594E-2</v>
      </c>
      <c r="BO607" s="126">
        <f t="shared" ref="BO607" si="11298">G607/G622</f>
        <v>5.5227089492072022E-2</v>
      </c>
      <c r="BP607" s="127">
        <f t="shared" ref="BP607" si="11299">H607/H622</f>
        <v>6.9773105491740067E-2</v>
      </c>
      <c r="BQ607" s="128">
        <f t="shared" ref="BQ607" si="11300">I607/I622</f>
        <v>5.676251625937509E-2</v>
      </c>
      <c r="BR607" s="125">
        <f t="shared" ref="BR607" si="11301">J607/J622</f>
        <v>5.3439899702241028E-2</v>
      </c>
      <c r="BS607" s="126">
        <f t="shared" ref="BS607" si="11302">K607/K622</f>
        <v>6.1758638473439917E-2</v>
      </c>
      <c r="BT607" s="127">
        <f t="shared" ref="BT607" si="11303">L607/L622</f>
        <v>4.8915964880845729E-2</v>
      </c>
      <c r="BU607" s="125">
        <f t="shared" ref="BU607" si="11304">M607/M622</f>
        <v>7.1134115060461703E-2</v>
      </c>
      <c r="BV607" s="129">
        <f t="shared" ref="BV607" si="11305">N607/N622</f>
        <v>5.640777871723638E-2</v>
      </c>
      <c r="BW607" s="130">
        <f t="shared" ref="BW607" si="11306">O607/O622</f>
        <v>6.5394553766646796E-2</v>
      </c>
      <c r="BX607" s="125">
        <f t="shared" ref="BX607" si="11307">P607/P622</f>
        <v>5.1050473994363313E-2</v>
      </c>
      <c r="BY607" s="126">
        <f t="shared" ref="BY607" si="11308">Q607/Q622</f>
        <v>4.7767702294237151E-2</v>
      </c>
      <c r="BZ607" s="127">
        <f t="shared" ref="BZ607" si="11309">R607/R622</f>
        <v>5.6579016427859133E-2</v>
      </c>
      <c r="CA607" s="128">
        <f t="shared" ref="CA607" si="11310">S607/S622</f>
        <v>5.2731571392383686E-2</v>
      </c>
      <c r="CB607" s="125">
        <f t="shared" ref="CB607" si="11311">T607/T622</f>
        <v>5.2315170120235358E-2</v>
      </c>
      <c r="CC607" s="126">
        <f t="shared" ref="CC607" si="11312">U607/U622</f>
        <v>5.4206457480673036E-2</v>
      </c>
      <c r="CD607" s="127">
        <f t="shared" ref="CD607" si="11313">V607/V622</f>
        <v>3.6420692278432865E-2</v>
      </c>
      <c r="CE607" s="128">
        <f t="shared" ref="CE607" si="11314">W607/W622</f>
        <v>7.2062162929321605E-2</v>
      </c>
      <c r="CF607" s="125">
        <f t="shared" ref="CF607" si="11315">X607/X622</f>
        <v>4.3277918323093606E-2</v>
      </c>
      <c r="CG607" s="126">
        <f t="shared" ref="CG607" si="11316">Y607/Y622</f>
        <v>5.6568520069583149E-2</v>
      </c>
      <c r="CH607" s="127">
        <f t="shared" ref="CH607" si="11317">Z607/Z622</f>
        <v>5.3766653777199705E-2</v>
      </c>
      <c r="CI607" s="125">
        <f t="shared" ref="CI607" si="11318">AA607/AA622</f>
        <v>6.2054841278871314E-2</v>
      </c>
      <c r="CJ607" s="131">
        <f t="shared" ref="CJ607" si="11319">AB607/AB622</f>
        <v>5.519710873873724E-2</v>
      </c>
      <c r="CK607" s="132">
        <f t="shared" ref="CK607" si="11320">AC607/AC622</f>
        <v>5.7189853230170729E-2</v>
      </c>
    </row>
    <row r="608" spans="1:89" ht="14.1" thickBot="1">
      <c r="A608" s="142" t="s">
        <v>29</v>
      </c>
      <c r="B608" s="199">
        <v>2917</v>
      </c>
      <c r="C608" s="193">
        <v>1127</v>
      </c>
      <c r="D608" s="194">
        <v>1183</v>
      </c>
      <c r="E608" s="195">
        <v>611</v>
      </c>
      <c r="F608" s="192">
        <v>529</v>
      </c>
      <c r="G608" s="196">
        <v>308</v>
      </c>
      <c r="H608" s="194">
        <v>1702</v>
      </c>
      <c r="I608" s="195">
        <v>1705</v>
      </c>
      <c r="J608" s="192">
        <v>338</v>
      </c>
      <c r="K608" s="193">
        <v>412</v>
      </c>
      <c r="L608" s="194">
        <v>537</v>
      </c>
      <c r="M608" s="192">
        <v>1374</v>
      </c>
      <c r="N608" s="197">
        <v>1320</v>
      </c>
      <c r="O608" s="200">
        <v>2071</v>
      </c>
      <c r="P608" s="192">
        <v>843</v>
      </c>
      <c r="Q608" s="193">
        <v>1078</v>
      </c>
      <c r="R608" s="194">
        <v>1153</v>
      </c>
      <c r="S608" s="195">
        <v>1368</v>
      </c>
      <c r="T608" s="192">
        <v>368</v>
      </c>
      <c r="U608" s="196">
        <v>525</v>
      </c>
      <c r="V608" s="194">
        <v>890</v>
      </c>
      <c r="W608" s="201">
        <v>1826</v>
      </c>
      <c r="X608" s="192">
        <v>885</v>
      </c>
      <c r="Y608" s="196">
        <v>798</v>
      </c>
      <c r="Z608" s="194">
        <v>3058</v>
      </c>
      <c r="AA608" s="192">
        <v>2346</v>
      </c>
      <c r="AB608" s="168">
        <f t="shared" si="11156"/>
        <v>15723</v>
      </c>
      <c r="AC608" s="169">
        <f t="shared" si="11073"/>
        <v>15549</v>
      </c>
      <c r="AE608" s="246" t="str">
        <f>$AE$19</f>
        <v>-</v>
      </c>
      <c r="AF608" s="247">
        <f t="shared" si="11265"/>
        <v>0</v>
      </c>
      <c r="AG608" s="267">
        <f t="shared" si="11265"/>
        <v>0</v>
      </c>
      <c r="AH608" s="268">
        <f t="shared" si="11265"/>
        <v>0</v>
      </c>
      <c r="AI608" s="269">
        <f t="shared" si="11265"/>
        <v>0</v>
      </c>
      <c r="AJ608" s="270">
        <f t="shared" si="11265"/>
        <v>0</v>
      </c>
      <c r="AK608" s="271">
        <f t="shared" si="11265"/>
        <v>0</v>
      </c>
      <c r="AL608" s="268">
        <f t="shared" si="11265"/>
        <v>0</v>
      </c>
      <c r="AM608" s="269">
        <f t="shared" si="11265"/>
        <v>0</v>
      </c>
      <c r="AN608" s="270">
        <f t="shared" si="11265"/>
        <v>0</v>
      </c>
      <c r="AO608" s="271">
        <f t="shared" si="11265"/>
        <v>0</v>
      </c>
      <c r="AP608" s="268">
        <f t="shared" si="11266"/>
        <v>0</v>
      </c>
      <c r="AQ608" s="270">
        <f t="shared" si="11266"/>
        <v>0</v>
      </c>
      <c r="AR608" s="272">
        <f t="shared" si="11266"/>
        <v>0</v>
      </c>
      <c r="AS608" s="273">
        <f t="shared" si="11266"/>
        <v>0</v>
      </c>
      <c r="AT608" s="270">
        <f t="shared" si="11266"/>
        <v>0</v>
      </c>
      <c r="AU608" s="271">
        <f t="shared" si="11266"/>
        <v>0</v>
      </c>
      <c r="AV608" s="268">
        <f t="shared" si="11266"/>
        <v>0</v>
      </c>
      <c r="AW608" s="269">
        <f t="shared" si="11266"/>
        <v>0</v>
      </c>
      <c r="AX608" s="270">
        <f t="shared" si="11266"/>
        <v>0</v>
      </c>
      <c r="AY608" s="271">
        <f t="shared" si="11266"/>
        <v>0</v>
      </c>
      <c r="AZ608" s="268">
        <f t="shared" si="11266"/>
        <v>0</v>
      </c>
      <c r="BA608" s="269">
        <f t="shared" si="11266"/>
        <v>0</v>
      </c>
      <c r="BB608" s="270">
        <f t="shared" si="11266"/>
        <v>0</v>
      </c>
      <c r="BC608" s="271">
        <f t="shared" si="11266"/>
        <v>0</v>
      </c>
      <c r="BD608" s="268">
        <f t="shared" si="11266"/>
        <v>0</v>
      </c>
      <c r="BE608" s="270">
        <f t="shared" si="11266"/>
        <v>0</v>
      </c>
      <c r="BF608" s="266">
        <f>SUM(AF608,AH608,AJ608,AL608,AN608,AP608,AR608,AT608,AV608,AX608,AZ608,BB608,BD608)</f>
        <v>0</v>
      </c>
      <c r="BG608" s="16">
        <f>SUM(AG608,AI608,AK608,AM608,AO608,AQ608,AS608,AU608,AW608,AY608,BA608,BC608,BE608)</f>
        <v>0</v>
      </c>
      <c r="BI608" s="142" t="s">
        <v>29</v>
      </c>
      <c r="BJ608" s="125">
        <f>B608/B622</f>
        <v>4.9861543195104441E-2</v>
      </c>
      <c r="BK608" s="126">
        <f t="shared" ref="BK608" si="11321">C608/C622</f>
        <v>3.6241438080843812E-2</v>
      </c>
      <c r="BL608" s="127">
        <f t="shared" ref="BL608" si="11322">D608/D622</f>
        <v>5.4816736944534546E-2</v>
      </c>
      <c r="BM608" s="128">
        <f t="shared" ref="BM608" si="11323">E608/E622</f>
        <v>3.44574780058651E-2</v>
      </c>
      <c r="BN608" s="125">
        <f t="shared" ref="BN608" si="11324">F608/F622</f>
        <v>5.0047303689687794E-2</v>
      </c>
      <c r="BO608" s="126">
        <f t="shared" ref="BO608" si="11325">G608/G622</f>
        <v>4.1386723998925019E-2</v>
      </c>
      <c r="BP608" s="127">
        <f t="shared" ref="BP608" si="11326">H608/H622</f>
        <v>6.9083086414742048E-2</v>
      </c>
      <c r="BQ608" s="128">
        <f t="shared" ref="BQ608" si="11327">I608/I622</f>
        <v>4.7186782165887141E-2</v>
      </c>
      <c r="BR608" s="125">
        <f t="shared" ref="BR608" si="11328">J608/J622</f>
        <v>5.2969753957060023E-2</v>
      </c>
      <c r="BS608" s="126">
        <f t="shared" ref="BS608" si="11329">K608/K622</f>
        <v>5.3120165033522432E-2</v>
      </c>
      <c r="BT608" s="127">
        <f t="shared" ref="BT608" si="11330">L608/L622</f>
        <v>4.8109657767425193E-2</v>
      </c>
      <c r="BU608" s="125">
        <f t="shared" ref="BU608" si="11331">M608/M622</f>
        <v>6.2935141077317694E-2</v>
      </c>
      <c r="BV608" s="129">
        <f t="shared" ref="BV608" si="11332">N608/N622</f>
        <v>5.3146515279623142E-2</v>
      </c>
      <c r="BW608" s="130">
        <f t="shared" ref="BW608" si="11333">O608/O622</f>
        <v>5.8806826248686717E-2</v>
      </c>
      <c r="BX608" s="125">
        <f t="shared" ref="BX608" si="11334">P608/P622</f>
        <v>5.3996925441967721E-2</v>
      </c>
      <c r="BY608" s="126">
        <f t="shared" ref="BY608" si="11335">Q608/Q622</f>
        <v>5.3416579951439475E-2</v>
      </c>
      <c r="BZ608" s="127">
        <f t="shared" ref="BZ608" si="11336">R608/R622</f>
        <v>6.0515404398257491E-2</v>
      </c>
      <c r="CA608" s="128">
        <f t="shared" ref="CA608" si="11337">S608/S622</f>
        <v>5.7755636240817358E-2</v>
      </c>
      <c r="CB608" s="125">
        <f t="shared" ref="CB608" si="11338">T608/T622</f>
        <v>4.7070862113072397E-2</v>
      </c>
      <c r="CC608" s="126">
        <f t="shared" ref="CC608" si="11339">U608/U622</f>
        <v>4.7748976807639835E-2</v>
      </c>
      <c r="CD608" s="127">
        <f t="shared" ref="CD608" si="11340">V608/V622</f>
        <v>4.2316470140737923E-2</v>
      </c>
      <c r="CE608" s="128">
        <f t="shared" ref="CE608" si="11341">W608/W622</f>
        <v>6.4788532500709622E-2</v>
      </c>
      <c r="CF608" s="125">
        <f t="shared" ref="CF608" si="11342">X608/X622</f>
        <v>3.9980122876761837E-2</v>
      </c>
      <c r="CG608" s="126">
        <f t="shared" ref="CG608" si="11343">Y608/Y622</f>
        <v>5.1414213001739581E-2</v>
      </c>
      <c r="CH608" s="127">
        <f t="shared" ref="CH608" si="11344">Z608/Z622</f>
        <v>5.37490772313425E-2</v>
      </c>
      <c r="CI608" s="125">
        <f t="shared" ref="CI608" si="11345">AA608/AA622</f>
        <v>5.3384912959381046E-2</v>
      </c>
      <c r="CJ608" s="131">
        <f t="shared" ref="CJ608" si="11346">AB608/AB622</f>
        <v>5.2372466399080657E-2</v>
      </c>
      <c r="CK608" s="132">
        <f t="shared" ref="CK608" si="11347">AC608/AC622</f>
        <v>5.187824676949563E-2</v>
      </c>
    </row>
    <row r="609" spans="1:89" ht="15" thickTop="1" thickBot="1">
      <c r="A609" s="133" t="s">
        <v>30</v>
      </c>
      <c r="B609" s="202">
        <v>2437</v>
      </c>
      <c r="C609" s="186">
        <v>1744</v>
      </c>
      <c r="D609" s="187">
        <v>1081</v>
      </c>
      <c r="E609" s="188">
        <v>1095</v>
      </c>
      <c r="F609" s="185">
        <v>626</v>
      </c>
      <c r="G609" s="189">
        <v>535</v>
      </c>
      <c r="H609" s="187">
        <v>1669</v>
      </c>
      <c r="I609" s="188">
        <v>2295</v>
      </c>
      <c r="J609" s="185">
        <v>353</v>
      </c>
      <c r="K609" s="186">
        <v>348</v>
      </c>
      <c r="L609" s="187">
        <v>700</v>
      </c>
      <c r="M609" s="185">
        <v>1100</v>
      </c>
      <c r="N609" s="190">
        <v>1498</v>
      </c>
      <c r="O609" s="203">
        <v>1784</v>
      </c>
      <c r="P609" s="185">
        <v>867</v>
      </c>
      <c r="Q609" s="186">
        <v>1066</v>
      </c>
      <c r="R609" s="187">
        <v>1076</v>
      </c>
      <c r="S609" s="188">
        <v>1319</v>
      </c>
      <c r="T609" s="185">
        <v>468</v>
      </c>
      <c r="U609" s="189">
        <v>562</v>
      </c>
      <c r="V609" s="187">
        <v>1228</v>
      </c>
      <c r="W609" s="204">
        <v>1569</v>
      </c>
      <c r="X609" s="185">
        <v>1160</v>
      </c>
      <c r="Y609" s="189">
        <v>745</v>
      </c>
      <c r="Z609" s="187">
        <v>3013</v>
      </c>
      <c r="AA609" s="185">
        <v>2830</v>
      </c>
      <c r="AB609" s="168">
        <f t="shared" si="11156"/>
        <v>16176</v>
      </c>
      <c r="AC609" s="169">
        <f t="shared" si="11073"/>
        <v>16992</v>
      </c>
      <c r="AE609" s="295" t="s">
        <v>42</v>
      </c>
      <c r="AF609" s="12">
        <f t="shared" ref="AF609:BG609" si="11348">SUM(AF606:AF608)</f>
        <v>4619</v>
      </c>
      <c r="AG609" s="1">
        <f t="shared" si="11348"/>
        <v>7619</v>
      </c>
      <c r="AH609" s="12">
        <f t="shared" si="11348"/>
        <v>3558</v>
      </c>
      <c r="AI609" s="1">
        <f t="shared" si="11348"/>
        <v>3202</v>
      </c>
      <c r="AJ609" s="12">
        <f t="shared" si="11348"/>
        <v>1819</v>
      </c>
      <c r="AK609" s="1">
        <f t="shared" si="11348"/>
        <v>1029</v>
      </c>
      <c r="AL609" s="12">
        <f t="shared" si="11348"/>
        <v>4119</v>
      </c>
      <c r="AM609" s="1">
        <f t="shared" si="11348"/>
        <v>6674</v>
      </c>
      <c r="AN609" s="12">
        <f t="shared" si="11348"/>
        <v>1387</v>
      </c>
      <c r="AO609" s="1">
        <f t="shared" si="11348"/>
        <v>505</v>
      </c>
      <c r="AP609" s="12">
        <f t="shared" si="11348"/>
        <v>2936</v>
      </c>
      <c r="AQ609" s="1">
        <f t="shared" si="11348"/>
        <v>1860</v>
      </c>
      <c r="AR609" s="12">
        <f t="shared" si="11348"/>
        <v>4556</v>
      </c>
      <c r="AS609" s="1">
        <f t="shared" si="11348"/>
        <v>4228</v>
      </c>
      <c r="AT609" s="12">
        <f t="shared" si="11348"/>
        <v>2677</v>
      </c>
      <c r="AU609" s="1">
        <f t="shared" si="11348"/>
        <v>2969</v>
      </c>
      <c r="AV609" s="12">
        <f t="shared" si="11348"/>
        <v>2675</v>
      </c>
      <c r="AW609" s="1">
        <f t="shared" si="11348"/>
        <v>3811</v>
      </c>
      <c r="AX609" s="12">
        <f t="shared" si="11348"/>
        <v>1907</v>
      </c>
      <c r="AY609" s="1">
        <f t="shared" si="11348"/>
        <v>744</v>
      </c>
      <c r="AZ609" s="12">
        <f t="shared" si="11348"/>
        <v>4125</v>
      </c>
      <c r="BA609" s="1">
        <f t="shared" si="11348"/>
        <v>2855</v>
      </c>
      <c r="BB609" s="12">
        <f t="shared" si="11348"/>
        <v>5073</v>
      </c>
      <c r="BC609" s="1">
        <f t="shared" si="11348"/>
        <v>1584</v>
      </c>
      <c r="BD609" s="12">
        <f t="shared" si="11348"/>
        <v>8177</v>
      </c>
      <c r="BE609" s="1">
        <f t="shared" si="11348"/>
        <v>8340</v>
      </c>
      <c r="BF609" s="51">
        <f t="shared" si="11348"/>
        <v>47628</v>
      </c>
      <c r="BG609" s="47">
        <f t="shared" si="11348"/>
        <v>45420</v>
      </c>
      <c r="BI609" s="133" t="s">
        <v>30</v>
      </c>
      <c r="BJ609" s="125">
        <f>B609/B622</f>
        <v>4.1656695497589824E-2</v>
      </c>
      <c r="BK609" s="126">
        <f t="shared" ref="BK609" si="11349">C609/C622</f>
        <v>5.608258031321349E-2</v>
      </c>
      <c r="BL609" s="127">
        <f t="shared" ref="BL609" si="11350">D609/D622</f>
        <v>5.0090357258699779E-2</v>
      </c>
      <c r="BM609" s="128">
        <f t="shared" ref="BM609" si="11351">E609/E622</f>
        <v>6.1752763365666589E-2</v>
      </c>
      <c r="BN609" s="125">
        <f t="shared" ref="BN609" si="11352">F609/F622</f>
        <v>5.9224219489120149E-2</v>
      </c>
      <c r="BO609" s="126">
        <f t="shared" ref="BO609" si="11353">G609/G622</f>
        <v>7.1889277076054831E-2</v>
      </c>
      <c r="BP609" s="127">
        <f t="shared" ref="BP609" si="11354">H609/H622</f>
        <v>6.7743637618216501E-2</v>
      </c>
      <c r="BQ609" s="128">
        <f t="shared" ref="BQ609" si="11355">I609/I622</f>
        <v>6.3515346082528443E-2</v>
      </c>
      <c r="BR609" s="125">
        <f t="shared" ref="BR609" si="11356">J609/J622</f>
        <v>5.532048268296505E-2</v>
      </c>
      <c r="BS609" s="126">
        <f t="shared" ref="BS609" si="11357">K609/K622</f>
        <v>4.4868488911810209E-2</v>
      </c>
      <c r="BT609" s="127">
        <f t="shared" ref="BT609" si="11358">L609/L622</f>
        <v>6.2712775488263747E-2</v>
      </c>
      <c r="BU609" s="125">
        <f t="shared" ref="BU609" si="11359">M609/M622</f>
        <v>5.0384756320996704E-2</v>
      </c>
      <c r="BV609" s="129">
        <f t="shared" ref="BV609" si="11360">N609/N622</f>
        <v>6.0313242340057173E-2</v>
      </c>
      <c r="BW609" s="130">
        <f t="shared" ref="BW609" si="11361">O609/O622</f>
        <v>5.0657352982934375E-2</v>
      </c>
      <c r="BX609" s="125">
        <f t="shared" ref="BX609" si="11362">P609/P622</f>
        <v>5.5534204458109145E-2</v>
      </c>
      <c r="BY609" s="126">
        <f t="shared" ref="BY609" si="11363">Q609/Q622</f>
        <v>5.282196125068133E-2</v>
      </c>
      <c r="BZ609" s="127">
        <f t="shared" ref="BZ609" si="11364">R609/R622</f>
        <v>5.6474046081981838E-2</v>
      </c>
      <c r="CA609" s="128">
        <f t="shared" ref="CA609" si="11365">S609/S622</f>
        <v>5.5686903656168199E-2</v>
      </c>
      <c r="CB609" s="125">
        <f t="shared" ref="CB609" si="11366">T609/T622</f>
        <v>5.9861857252494245E-2</v>
      </c>
      <c r="CC609" s="126">
        <f t="shared" ref="CC609" si="11367">U609/U622</f>
        <v>5.1114142792178262E-2</v>
      </c>
      <c r="CD609" s="127">
        <f t="shared" ref="CD609" si="11368">V609/V622</f>
        <v>5.8387219475085586E-2</v>
      </c>
      <c r="CE609" s="128">
        <f t="shared" ref="CE609" si="11369">W609/W622</f>
        <v>5.5669883621913142E-2</v>
      </c>
      <c r="CF609" s="125">
        <f t="shared" ref="CF609" si="11370">X609/X622</f>
        <v>5.2403324900614383E-2</v>
      </c>
      <c r="CG609" s="126">
        <f t="shared" ref="CG609" si="11371">Y609/Y622</f>
        <v>4.7999484569293219E-2</v>
      </c>
      <c r="CH609" s="127">
        <f t="shared" ref="CH609" si="11372">Z609/Z622</f>
        <v>5.295813266776813E-2</v>
      </c>
      <c r="CI609" s="125">
        <f t="shared" ref="CI609" si="11373">AA609/AA622</f>
        <v>6.4398680168392314E-2</v>
      </c>
      <c r="CJ609" s="131">
        <f t="shared" ref="CJ609" si="11374">AB609/AB622</f>
        <v>5.3881385007411353E-2</v>
      </c>
      <c r="CK609" s="132">
        <f t="shared" ref="CK609" si="11375">AC609/AC622</f>
        <v>5.6692724233537189E-2</v>
      </c>
    </row>
    <row r="610" spans="1:89" ht="14.1" thickTop="1">
      <c r="A610" s="142" t="s">
        <v>31</v>
      </c>
      <c r="B610" s="199">
        <v>2066</v>
      </c>
      <c r="C610" s="193">
        <v>1734</v>
      </c>
      <c r="D610" s="194">
        <v>1024</v>
      </c>
      <c r="E610" s="195">
        <v>1055</v>
      </c>
      <c r="F610" s="192">
        <v>569</v>
      </c>
      <c r="G610" s="196">
        <v>366</v>
      </c>
      <c r="H610" s="194">
        <v>1710</v>
      </c>
      <c r="I610" s="195">
        <v>2275</v>
      </c>
      <c r="J610" s="192">
        <v>434</v>
      </c>
      <c r="K610" s="193">
        <v>297</v>
      </c>
      <c r="L610" s="194">
        <v>861</v>
      </c>
      <c r="M610" s="192">
        <v>906</v>
      </c>
      <c r="N610" s="197">
        <v>1671</v>
      </c>
      <c r="O610" s="200">
        <v>1521</v>
      </c>
      <c r="P610" s="192">
        <v>876</v>
      </c>
      <c r="Q610" s="193">
        <v>1050</v>
      </c>
      <c r="R610" s="194">
        <v>1079</v>
      </c>
      <c r="S610" s="195">
        <v>1395</v>
      </c>
      <c r="T610" s="192">
        <v>607</v>
      </c>
      <c r="U610" s="196">
        <v>321</v>
      </c>
      <c r="V610" s="194">
        <v>1743</v>
      </c>
      <c r="W610" s="201">
        <v>1185</v>
      </c>
      <c r="X610" s="192">
        <v>1358</v>
      </c>
      <c r="Y610" s="196">
        <v>532</v>
      </c>
      <c r="Z610" s="194">
        <v>3044</v>
      </c>
      <c r="AA610" s="192">
        <v>2665</v>
      </c>
      <c r="AB610" s="168">
        <f t="shared" si="11156"/>
        <v>17042</v>
      </c>
      <c r="AC610" s="169">
        <f t="shared" si="11073"/>
        <v>15302</v>
      </c>
      <c r="BI610" s="142" t="s">
        <v>31</v>
      </c>
      <c r="BJ610" s="125">
        <f>B610/B622</f>
        <v>3.5315031964719155E-2</v>
      </c>
      <c r="BK610" s="126">
        <f t="shared" ref="BK610" si="11376">C610/C622</f>
        <v>5.5761005884812039E-2</v>
      </c>
      <c r="BL610" s="127">
        <f t="shared" ref="BL610" si="11377">D610/D622</f>
        <v>4.7449145081321531E-2</v>
      </c>
      <c r="BM610" s="128">
        <f t="shared" ref="BM610" si="11378">E610/E622</f>
        <v>5.9496954658244984E-2</v>
      </c>
      <c r="BN610" s="125">
        <f t="shared" ref="BN610" si="11379">F610/F622</f>
        <v>5.383159886471145E-2</v>
      </c>
      <c r="BO610" s="126">
        <f t="shared" ref="BO610" si="11380">G610/G622</f>
        <v>4.9180327868852458E-2</v>
      </c>
      <c r="BP610" s="127">
        <f t="shared" ref="BP610" si="11381">H610/H622</f>
        <v>6.9407801274505826E-2</v>
      </c>
      <c r="BQ610" s="128">
        <f t="shared" ref="BQ610" si="11382">I610/I622</f>
        <v>6.2961835441286362E-2</v>
      </c>
      <c r="BR610" s="125">
        <f t="shared" ref="BR610" si="11383">J610/J622</f>
        <v>6.8014417802852223E-2</v>
      </c>
      <c r="BS610" s="126">
        <f t="shared" ref="BS610" si="11384">K610/K622</f>
        <v>3.8292934502320783E-2</v>
      </c>
      <c r="BT610" s="127">
        <f t="shared" ref="BT610" si="11385">L610/L622</f>
        <v>7.713671385056442E-2</v>
      </c>
      <c r="BU610" s="125">
        <f t="shared" ref="BU610" si="11386">M610/M622</f>
        <v>4.1498717478930011E-2</v>
      </c>
      <c r="BV610" s="129">
        <f t="shared" ref="BV610" si="11387">N610/N622</f>
        <v>6.7278656842613846E-2</v>
      </c>
      <c r="BW610" s="130">
        <f t="shared" ref="BW610" si="11388">O610/O622</f>
        <v>4.3189368770764118E-2</v>
      </c>
      <c r="BX610" s="125">
        <f t="shared" ref="BX610" si="11389">P610/P622</f>
        <v>5.6110684089162186E-2</v>
      </c>
      <c r="BY610" s="126">
        <f t="shared" ref="BY610" si="11390">Q610/Q622</f>
        <v>5.2029136316337148E-2</v>
      </c>
      <c r="BZ610" s="127">
        <f t="shared" ref="BZ610" si="11391">R610/R622</f>
        <v>5.6631501600797773E-2</v>
      </c>
      <c r="CA610" s="128">
        <f t="shared" ref="CA610" si="11392">S610/S622</f>
        <v>5.8895550113991391E-2</v>
      </c>
      <c r="CB610" s="125">
        <f t="shared" ref="CB610" si="11393">T610/T622</f>
        <v>7.7641340496290609E-2</v>
      </c>
      <c r="CC610" s="126">
        <f t="shared" ref="CC610" si="11394">U610/U622</f>
        <v>2.9195088676671213E-2</v>
      </c>
      <c r="CD610" s="127">
        <f t="shared" ref="CD610" si="11395">V610/V622</f>
        <v>8.2873716241917084E-2</v>
      </c>
      <c r="CE610" s="128">
        <f t="shared" ref="CE610" si="11396">W610/W622</f>
        <v>4.2045131989781437E-2</v>
      </c>
      <c r="CF610" s="125">
        <f t="shared" ref="CF610" si="11397">X610/X622</f>
        <v>6.1348030357788221E-2</v>
      </c>
      <c r="CG610" s="126">
        <f t="shared" ref="CG610" si="11398">Y610/Y622</f>
        <v>3.4276142001159721E-2</v>
      </c>
      <c r="CH610" s="127">
        <f t="shared" ref="CH610" si="11399">Z610/Z622</f>
        <v>5.3503005589341582E-2</v>
      </c>
      <c r="CI610" s="125">
        <f t="shared" ref="CI610" si="11400">AA610/AA622</f>
        <v>6.0643986801683925E-2</v>
      </c>
      <c r="CJ610" s="131">
        <f t="shared" ref="CJ610" si="11401">AB610/AB622</f>
        <v>5.6765984377862531E-2</v>
      </c>
      <c r="CK610" s="132">
        <f t="shared" ref="CK610" si="11402">AC610/AC622</f>
        <v>5.105414702339843E-2</v>
      </c>
    </row>
    <row r="611" spans="1:89">
      <c r="A611" s="133" t="s">
        <v>32</v>
      </c>
      <c r="B611" s="202">
        <v>2070</v>
      </c>
      <c r="C611" s="186">
        <v>2472</v>
      </c>
      <c r="D611" s="187">
        <v>1245</v>
      </c>
      <c r="E611" s="188">
        <v>1143</v>
      </c>
      <c r="F611" s="185">
        <v>831</v>
      </c>
      <c r="G611" s="189">
        <v>422</v>
      </c>
      <c r="H611" s="187">
        <v>1767</v>
      </c>
      <c r="I611" s="188">
        <v>3093</v>
      </c>
      <c r="J611" s="185">
        <v>502</v>
      </c>
      <c r="K611" s="186">
        <v>231</v>
      </c>
      <c r="L611" s="187">
        <v>985</v>
      </c>
      <c r="M611" s="185">
        <v>980</v>
      </c>
      <c r="N611" s="190">
        <v>1813</v>
      </c>
      <c r="O611" s="203">
        <v>1942</v>
      </c>
      <c r="P611" s="185">
        <v>951</v>
      </c>
      <c r="Q611" s="186">
        <v>1062</v>
      </c>
      <c r="R611" s="187">
        <v>1213</v>
      </c>
      <c r="S611" s="188">
        <v>1715</v>
      </c>
      <c r="T611" s="185">
        <v>750</v>
      </c>
      <c r="U611" s="189">
        <v>324</v>
      </c>
      <c r="V611" s="187">
        <v>2034</v>
      </c>
      <c r="W611" s="204">
        <v>1261</v>
      </c>
      <c r="X611" s="185">
        <v>1860</v>
      </c>
      <c r="Y611" s="189">
        <v>571</v>
      </c>
      <c r="Z611" s="187">
        <v>3882</v>
      </c>
      <c r="AA611" s="185">
        <v>3036</v>
      </c>
      <c r="AB611" s="168">
        <f t="shared" si="11156"/>
        <v>19903</v>
      </c>
      <c r="AC611" s="169">
        <f t="shared" si="11073"/>
        <v>18252</v>
      </c>
      <c r="BI611" s="133" t="s">
        <v>32</v>
      </c>
      <c r="BJ611" s="125">
        <f>B611/B622</f>
        <v>3.5383405695531778E-2</v>
      </c>
      <c r="BK611" s="126">
        <f t="shared" ref="BK611" si="11403">C611/C622</f>
        <v>7.9493198700839304E-2</v>
      </c>
      <c r="BL611" s="127">
        <f t="shared" ref="BL611" si="11404">D611/D622</f>
        <v>5.7689634400630185E-2</v>
      </c>
      <c r="BM611" s="128">
        <f t="shared" ref="BM611" si="11405">E611/E622</f>
        <v>6.4459733814572526E-2</v>
      </c>
      <c r="BN611" s="125">
        <f t="shared" ref="BN611" si="11406">F611/F622</f>
        <v>7.8618732261116361E-2</v>
      </c>
      <c r="BO611" s="126">
        <f t="shared" ref="BO611" si="11407">G611/G622</f>
        <v>5.6705186777747919E-2</v>
      </c>
      <c r="BP611" s="127">
        <f t="shared" ref="BP611" si="11408">H611/H622</f>
        <v>7.1721394650322678E-2</v>
      </c>
      <c r="BQ611" s="128">
        <f t="shared" ref="BQ611" si="11409">I611/I622</f>
        <v>8.5600420668087346E-2</v>
      </c>
      <c r="BR611" s="125">
        <f t="shared" ref="BR611" si="11410">J611/J622</f>
        <v>7.8671054693621692E-2</v>
      </c>
      <c r="BS611" s="126">
        <f t="shared" ref="BS611" si="11411">K611/K622</f>
        <v>2.9783393501805054E-2</v>
      </c>
      <c r="BT611" s="127">
        <f t="shared" ref="BT611" si="11412">L611/L622</f>
        <v>8.8245834079913987E-2</v>
      </c>
      <c r="BU611" s="125">
        <f t="shared" ref="BU611" si="11413">M611/M622</f>
        <v>4.4888237449615245E-2</v>
      </c>
      <c r="BV611" s="129">
        <f t="shared" ref="BV611" si="11414">N611/N622</f>
        <v>7.2995933486330877E-2</v>
      </c>
      <c r="BW611" s="130">
        <f t="shared" ref="BW611" si="11415">O611/O622</f>
        <v>5.5143822585683053E-2</v>
      </c>
      <c r="BX611" s="125">
        <f t="shared" ref="BX611" si="11416">P611/P622</f>
        <v>6.091468101460415E-2</v>
      </c>
      <c r="BY611" s="126">
        <f t="shared" ref="BY611" si="11417">Q611/Q622</f>
        <v>5.2623755017095285E-2</v>
      </c>
      <c r="BZ611" s="127">
        <f t="shared" ref="BZ611" si="11418">R611/R622</f>
        <v>6.3664514774576186E-2</v>
      </c>
      <c r="CA611" s="128">
        <f t="shared" ref="CA611" si="11419">S611/S622</f>
        <v>7.2405640462720591E-2</v>
      </c>
      <c r="CB611" s="125">
        <f t="shared" ref="CB611" si="11420">T611/T622</f>
        <v>9.5932463545663857E-2</v>
      </c>
      <c r="CC611" s="126">
        <f t="shared" ref="CC611" si="11421">U611/U622</f>
        <v>2.9467939972714869E-2</v>
      </c>
      <c r="CD611" s="127">
        <f t="shared" ref="CD611" si="11422">V611/V622</f>
        <v>9.6709775580068463E-2</v>
      </c>
      <c r="CE611" s="128">
        <f t="shared" ref="CE611" si="11423">W611/W622</f>
        <v>4.4741697416974167E-2</v>
      </c>
      <c r="CF611" s="125">
        <f t="shared" ref="CF611" si="11424">X611/X622</f>
        <v>8.4026020961329967E-2</v>
      </c>
      <c r="CG611" s="126">
        <f t="shared" ref="CG611" si="11425">Y611/Y622</f>
        <v>3.6788866696733459E-2</v>
      </c>
      <c r="CH611" s="127">
        <f t="shared" ref="CH611" si="11426">Z611/Z622</f>
        <v>6.8232151017682E-2</v>
      </c>
      <c r="CI611" s="125">
        <f t="shared" ref="CI611" si="11427">AA611/AA622</f>
        <v>6.9086357947434299E-2</v>
      </c>
      <c r="CJ611" s="131">
        <f t="shared" ref="CJ611" si="11428">AB611/AB622</f>
        <v>6.6295821328048232E-2</v>
      </c>
      <c r="CK611" s="132">
        <f t="shared" ref="CK611" si="11429">AC611/AC622</f>
        <v>6.0896633869498631E-2</v>
      </c>
    </row>
    <row r="612" spans="1:89">
      <c r="A612" s="142" t="s">
        <v>33</v>
      </c>
      <c r="B612" s="199">
        <v>2320</v>
      </c>
      <c r="C612" s="193">
        <v>3232</v>
      </c>
      <c r="D612" s="194">
        <v>2010</v>
      </c>
      <c r="E612" s="195">
        <v>1487</v>
      </c>
      <c r="F612" s="192">
        <v>1055</v>
      </c>
      <c r="G612" s="196">
        <v>480</v>
      </c>
      <c r="H612" s="194">
        <v>2007</v>
      </c>
      <c r="I612" s="195">
        <v>2730</v>
      </c>
      <c r="J612" s="192">
        <v>736</v>
      </c>
      <c r="K612" s="193">
        <v>251</v>
      </c>
      <c r="L612" s="194">
        <v>1432</v>
      </c>
      <c r="M612" s="192">
        <v>952</v>
      </c>
      <c r="N612" s="197">
        <v>2208</v>
      </c>
      <c r="O612" s="200">
        <v>2096</v>
      </c>
      <c r="P612" s="192">
        <v>1356</v>
      </c>
      <c r="Q612" s="193">
        <v>1306</v>
      </c>
      <c r="R612" s="194">
        <v>1367</v>
      </c>
      <c r="S612" s="195">
        <v>1801</v>
      </c>
      <c r="T612" s="192">
        <v>1037</v>
      </c>
      <c r="U612" s="196">
        <v>360</v>
      </c>
      <c r="V612" s="194">
        <v>2163</v>
      </c>
      <c r="W612" s="201">
        <v>1512</v>
      </c>
      <c r="X612" s="192">
        <v>2577</v>
      </c>
      <c r="Y612" s="196">
        <v>752</v>
      </c>
      <c r="Z612" s="194">
        <v>4085</v>
      </c>
      <c r="AA612" s="192">
        <v>3973</v>
      </c>
      <c r="AB612" s="168">
        <f t="shared" si="11156"/>
        <v>24353</v>
      </c>
      <c r="AC612" s="169">
        <f t="shared" si="11073"/>
        <v>20932</v>
      </c>
      <c r="BI612" s="142" t="s">
        <v>33</v>
      </c>
      <c r="BJ612" s="125">
        <f>B612/B622</f>
        <v>3.9656763871320638E-2</v>
      </c>
      <c r="BK612" s="126">
        <f t="shared" ref="BK612" si="11430">C612/C622</f>
        <v>0.10393285525934978</v>
      </c>
      <c r="BL612" s="127">
        <f t="shared" ref="BL612" si="11431">D612/D622</f>
        <v>9.3137482044390901E-2</v>
      </c>
      <c r="BM612" s="128">
        <f t="shared" ref="BM612" si="11432">E612/E622</f>
        <v>8.3859688698398382E-2</v>
      </c>
      <c r="BN612" s="125">
        <f t="shared" ref="BN612" si="11433">F612/F622</f>
        <v>9.9810785241248812E-2</v>
      </c>
      <c r="BO612" s="126">
        <f t="shared" ref="BO612" si="11434">G612/G622</f>
        <v>6.4498790647675358E-2</v>
      </c>
      <c r="BP612" s="127">
        <f t="shared" ref="BP612" si="11435">H612/H622</f>
        <v>8.146284044323579E-2</v>
      </c>
      <c r="BQ612" s="128">
        <f t="shared" ref="BQ612" si="11436">I612/I622</f>
        <v>7.5554202529543632E-2</v>
      </c>
      <c r="BR612" s="125">
        <f t="shared" ref="BR612" si="11437">J612/J622</f>
        <v>0.11534242281774017</v>
      </c>
      <c r="BS612" s="126">
        <f t="shared" ref="BS612" si="11438">K612/K622</f>
        <v>3.2362042289840125E-2</v>
      </c>
      <c r="BT612" s="127">
        <f t="shared" ref="BT612" si="11439">L612/L622</f>
        <v>0.12829242071313385</v>
      </c>
      <c r="BU612" s="125">
        <f t="shared" ref="BU612" si="11440">M612/M622</f>
        <v>4.3605716379626236E-2</v>
      </c>
      <c r="BV612" s="129">
        <f t="shared" ref="BV612" si="11441">N612/N622</f>
        <v>8.8899625558642351E-2</v>
      </c>
      <c r="BW612" s="130">
        <f t="shared" ref="BW612" si="11442">O612/O622</f>
        <v>5.9516710679501379E-2</v>
      </c>
      <c r="BX612" s="125">
        <f t="shared" ref="BX612" si="11443">P612/P622</f>
        <v>8.6856264411990777E-2</v>
      </c>
      <c r="BY612" s="126">
        <f t="shared" ref="BY612" si="11444">Q612/Q622</f>
        <v>6.4714335265844108E-2</v>
      </c>
      <c r="BZ612" s="127">
        <f t="shared" ref="BZ612" si="11445">R612/R622</f>
        <v>7.1747231407127493E-2</v>
      </c>
      <c r="CA612" s="128">
        <f t="shared" ref="CA612" si="11446">S612/S622</f>
        <v>7.6036477243941566E-2</v>
      </c>
      <c r="CB612" s="125">
        <f t="shared" ref="CB612" si="11447">T612/T622</f>
        <v>0.13264261959580456</v>
      </c>
      <c r="CC612" s="126">
        <f t="shared" ref="CC612" si="11448">U612/U622</f>
        <v>3.2742155525238743E-2</v>
      </c>
      <c r="CD612" s="127">
        <f t="shared" ref="CD612" si="11449">V612/V622</f>
        <v>0.10284328642069228</v>
      </c>
      <c r="CE612" s="128">
        <f t="shared" ref="CE612" si="11450">W612/W622</f>
        <v>5.3647459551518589E-2</v>
      </c>
      <c r="CF612" s="125">
        <f t="shared" ref="CF612" si="11451">X612/X622</f>
        <v>0.11641669678352005</v>
      </c>
      <c r="CG612" s="126">
        <f t="shared" ref="CG612" si="11452">Y612/Y622</f>
        <v>4.8450486437729527E-2</v>
      </c>
      <c r="CH612" s="127">
        <f t="shared" ref="CH612" si="11453">Z612/Z622</f>
        <v>7.1800189826695254E-2</v>
      </c>
      <c r="CI612" s="125">
        <f t="shared" ref="CI612" si="11454">AA612/AA622</f>
        <v>9.0408465126863125E-2</v>
      </c>
      <c r="CJ612" s="131">
        <f t="shared" ref="CJ612" si="11455">AB612/AB622</f>
        <v>8.1118531718934767E-2</v>
      </c>
      <c r="CK612" s="132">
        <f t="shared" ref="CK612" si="11456">AC612/AC622</f>
        <v>6.9838282936464241E-2</v>
      </c>
    </row>
    <row r="613" spans="1:89">
      <c r="A613" s="133" t="s">
        <v>34</v>
      </c>
      <c r="B613" s="202">
        <v>2299</v>
      </c>
      <c r="C613" s="186">
        <v>4387</v>
      </c>
      <c r="D613" s="187">
        <v>1548</v>
      </c>
      <c r="E613" s="188">
        <v>1715</v>
      </c>
      <c r="F613" s="185">
        <v>764</v>
      </c>
      <c r="G613" s="189">
        <v>549</v>
      </c>
      <c r="H613" s="187">
        <v>2112</v>
      </c>
      <c r="I613" s="188">
        <v>3944</v>
      </c>
      <c r="J613" s="185">
        <v>651</v>
      </c>
      <c r="K613" s="186">
        <v>254</v>
      </c>
      <c r="L613" s="187">
        <v>1504</v>
      </c>
      <c r="M613" s="185">
        <v>908</v>
      </c>
      <c r="N613" s="190">
        <v>2348</v>
      </c>
      <c r="O613" s="203">
        <v>2132</v>
      </c>
      <c r="P613" s="185">
        <v>1321</v>
      </c>
      <c r="Q613" s="186">
        <v>1663</v>
      </c>
      <c r="R613" s="187">
        <v>1308</v>
      </c>
      <c r="S613" s="188">
        <v>2010</v>
      </c>
      <c r="T613" s="185">
        <v>870</v>
      </c>
      <c r="U613" s="189">
        <v>384</v>
      </c>
      <c r="V613" s="187">
        <v>1962</v>
      </c>
      <c r="W613" s="204">
        <v>1343</v>
      </c>
      <c r="X613" s="185">
        <v>2496</v>
      </c>
      <c r="Y613" s="189">
        <v>832</v>
      </c>
      <c r="Z613" s="187">
        <v>4092</v>
      </c>
      <c r="AA613" s="185">
        <v>4367</v>
      </c>
      <c r="AB613" s="168">
        <f t="shared" si="11156"/>
        <v>23275</v>
      </c>
      <c r="AC613" s="169">
        <f t="shared" si="11073"/>
        <v>24488</v>
      </c>
      <c r="BI613" s="133" t="s">
        <v>34</v>
      </c>
      <c r="BJ613" s="125">
        <f>B613/B622</f>
        <v>3.9297801784554373E-2</v>
      </c>
      <c r="BK613" s="126">
        <f t="shared" ref="BK613" si="11457">C613/C622</f>
        <v>0.14107470173971765</v>
      </c>
      <c r="BL613" s="127">
        <f t="shared" ref="BL613" si="11458">D613/D622</f>
        <v>7.1729762290904039E-2</v>
      </c>
      <c r="BM613" s="128">
        <f t="shared" ref="BM613" si="11459">E613/E622</f>
        <v>9.6717798330701557E-2</v>
      </c>
      <c r="BN613" s="125">
        <f t="shared" ref="BN613" si="11460">F613/F622</f>
        <v>7.2280037842951755E-2</v>
      </c>
      <c r="BO613" s="126">
        <f t="shared" ref="BO613" si="11461">G613/G622</f>
        <v>7.3770491803278687E-2</v>
      </c>
      <c r="BP613" s="127">
        <f t="shared" ref="BP613" si="11462">H613/H622</f>
        <v>8.5724722977635268E-2</v>
      </c>
      <c r="BQ613" s="128">
        <f t="shared" ref="BQ613" si="11463">I613/I622</f>
        <v>0.10915229845293775</v>
      </c>
      <c r="BR613" s="125">
        <f t="shared" ref="BR613" si="11464">J613/J622</f>
        <v>0.10202162670427832</v>
      </c>
      <c r="BS613" s="126">
        <f t="shared" ref="BS613" si="11465">K613/K622</f>
        <v>3.2748839608045387E-2</v>
      </c>
      <c r="BT613" s="127">
        <f t="shared" ref="BT613" si="11466">L613/L622</f>
        <v>0.13474287762049811</v>
      </c>
      <c r="BU613" s="125">
        <f t="shared" ref="BU613" si="11467">M613/M622</f>
        <v>4.159032612678637E-2</v>
      </c>
      <c r="BV613" s="129">
        <f t="shared" ref="BV613" si="11468">N613/N622</f>
        <v>9.4536377179208445E-2</v>
      </c>
      <c r="BW613" s="130">
        <f t="shared" ref="BW613" si="11469">O613/O622</f>
        <v>6.0538944259874494E-2</v>
      </c>
      <c r="BX613" s="125">
        <f t="shared" ref="BX613" si="11470">P613/P622</f>
        <v>8.4614399180117858E-2</v>
      </c>
      <c r="BY613" s="126">
        <f t="shared" ref="BY613" si="11471">Q613/Q622</f>
        <v>8.2404241613398738E-2</v>
      </c>
      <c r="BZ613" s="127">
        <f t="shared" ref="BZ613" si="11472">R613/R622</f>
        <v>6.8650606203747438E-2</v>
      </c>
      <c r="CA613" s="128">
        <f t="shared" ref="CA613" si="11473">S613/S622</f>
        <v>8.4860255002955326E-2</v>
      </c>
      <c r="CB613" s="125">
        <f t="shared" ref="CB613" si="11474">T613/T622</f>
        <v>0.11128165771297006</v>
      </c>
      <c r="CC613" s="126">
        <f t="shared" ref="CC613" si="11475">U613/U622</f>
        <v>3.4924965893587998E-2</v>
      </c>
      <c r="CD613" s="127">
        <f t="shared" ref="CD613" si="11476">V613/V622</f>
        <v>9.3286420692278438E-2</v>
      </c>
      <c r="CE613" s="128">
        <f t="shared" ref="CE613" si="11477">W613/W622</f>
        <v>4.7651149588418963E-2</v>
      </c>
      <c r="CF613" s="125">
        <f t="shared" ref="CF613" si="11478">X613/X622</f>
        <v>0.11275749909649439</v>
      </c>
      <c r="CG613" s="126">
        <f t="shared" ref="CG613" si="11479">Y613/Y622</f>
        <v>5.3604793505573095E-2</v>
      </c>
      <c r="CH613" s="127">
        <f t="shared" ref="CH613" si="11480">Z613/Z622</f>
        <v>7.192322564769571E-2</v>
      </c>
      <c r="CI613" s="125">
        <f t="shared" ref="CI613" si="11481">AA613/AA622</f>
        <v>9.9374217772215265E-2</v>
      </c>
      <c r="CJ613" s="131">
        <f t="shared" ref="CJ613" si="11482">AB613/AB622</f>
        <v>7.7527771763569439E-2</v>
      </c>
      <c r="CK613" s="132">
        <f t="shared" ref="CK613" si="11483">AC613/AC622</f>
        <v>8.1702650131288759E-2</v>
      </c>
    </row>
    <row r="614" spans="1:89">
      <c r="A614" s="142" t="s">
        <v>35</v>
      </c>
      <c r="B614" s="199">
        <v>2272</v>
      </c>
      <c r="C614" s="193">
        <v>3904</v>
      </c>
      <c r="D614" s="194">
        <v>1079</v>
      </c>
      <c r="E614" s="195">
        <v>1469</v>
      </c>
      <c r="F614" s="192">
        <v>503</v>
      </c>
      <c r="G614" s="196">
        <v>551</v>
      </c>
      <c r="H614" s="194">
        <v>1782</v>
      </c>
      <c r="I614" s="195">
        <v>3077</v>
      </c>
      <c r="J614" s="192">
        <v>436</v>
      </c>
      <c r="K614" s="193">
        <v>251</v>
      </c>
      <c r="L614" s="194">
        <v>1121</v>
      </c>
      <c r="M614" s="192">
        <v>841</v>
      </c>
      <c r="N614" s="197">
        <v>1813</v>
      </c>
      <c r="O614" s="200">
        <v>2074</v>
      </c>
      <c r="P614" s="192">
        <v>1036</v>
      </c>
      <c r="Q614" s="193">
        <v>1528</v>
      </c>
      <c r="R614" s="194">
        <v>1026</v>
      </c>
      <c r="S614" s="195">
        <v>1782</v>
      </c>
      <c r="T614" s="192">
        <v>789</v>
      </c>
      <c r="U614" s="196">
        <v>344</v>
      </c>
      <c r="V614" s="194">
        <v>2577</v>
      </c>
      <c r="W614" s="201">
        <v>1419</v>
      </c>
      <c r="X614" s="192">
        <v>2035</v>
      </c>
      <c r="Y614" s="196">
        <v>800</v>
      </c>
      <c r="Z614" s="194">
        <v>3476</v>
      </c>
      <c r="AA614" s="192">
        <v>3980</v>
      </c>
      <c r="AB614" s="168">
        <f t="shared" si="11156"/>
        <v>19945</v>
      </c>
      <c r="AC614" s="169">
        <f t="shared" si="11073"/>
        <v>22020</v>
      </c>
      <c r="BI614" s="142" t="s">
        <v>35</v>
      </c>
      <c r="BJ614" s="125">
        <f>B614/B622</f>
        <v>3.8836279101569178E-2</v>
      </c>
      <c r="BK614" s="126">
        <f t="shared" ref="BK614" si="11484">C614/C622</f>
        <v>0.12554265684792745</v>
      </c>
      <c r="BL614" s="127">
        <f t="shared" ref="BL614" si="11485">D614/D622</f>
        <v>4.9997683147212826E-2</v>
      </c>
      <c r="BM614" s="128">
        <f t="shared" ref="BM614" si="11486">E614/E622</f>
        <v>8.2844574780058647E-2</v>
      </c>
      <c r="BN614" s="125">
        <f t="shared" ref="BN614" si="11487">F614/F622</f>
        <v>4.758751182592242E-2</v>
      </c>
      <c r="BO614" s="126">
        <f t="shared" ref="BO614" si="11488">G614/G622</f>
        <v>7.4039236764310665E-2</v>
      </c>
      <c r="BP614" s="127">
        <f t="shared" ref="BP614" si="11489">H614/H622</f>
        <v>7.2330235012379757E-2</v>
      </c>
      <c r="BQ614" s="128">
        <f t="shared" ref="BQ614" si="11490">I614/I622</f>
        <v>8.5157612155093682E-2</v>
      </c>
      <c r="BR614" s="125">
        <f t="shared" ref="BR614" si="11491">J614/J622</f>
        <v>6.832784829963956E-2</v>
      </c>
      <c r="BS614" s="126">
        <f t="shared" ref="BS614" si="11492">K614/K622</f>
        <v>3.2362042289840125E-2</v>
      </c>
      <c r="BT614" s="127">
        <f t="shared" ref="BT614" si="11493">L614/L622</f>
        <v>0.10043003046049095</v>
      </c>
      <c r="BU614" s="125">
        <f t="shared" ref="BU614" si="11494">M614/M622</f>
        <v>3.8521436423598385E-2</v>
      </c>
      <c r="BV614" s="129">
        <f t="shared" ref="BV614" si="11495">N614/N622</f>
        <v>7.2995933486330877E-2</v>
      </c>
      <c r="BW614" s="130">
        <f t="shared" ref="BW614" si="11496">O614/O622</f>
        <v>5.8892012380384474E-2</v>
      </c>
      <c r="BX614" s="125">
        <f t="shared" ref="BX614" si="11497">P614/P622</f>
        <v>6.6359210863438378E-2</v>
      </c>
      <c r="BY614" s="126">
        <f t="shared" ref="BY614" si="11498">Q614/Q622</f>
        <v>7.5714781229869674E-2</v>
      </c>
      <c r="BZ614" s="127">
        <f t="shared" ref="BZ614" si="11499">R614/R622</f>
        <v>5.3849787435049597E-2</v>
      </c>
      <c r="CA614" s="128">
        <f t="shared" ref="CA614" si="11500">S614/S622</f>
        <v>7.5234315629485779E-2</v>
      </c>
      <c r="CB614" s="125">
        <f t="shared" ref="CB614" si="11501">T614/T622</f>
        <v>0.10092095165003838</v>
      </c>
      <c r="CC614" s="126">
        <f t="shared" ref="CC614" si="11502">U614/U622</f>
        <v>3.1286948613005912E-2</v>
      </c>
      <c r="CD614" s="127">
        <f t="shared" ref="CD614" si="11503">V614/V622</f>
        <v>0.12252757702548497</v>
      </c>
      <c r="CE614" s="128">
        <f t="shared" ref="CE614" si="11504">W614/W622</f>
        <v>5.0347715015611694E-2</v>
      </c>
      <c r="CF614" s="125">
        <f t="shared" ref="CF614" si="11505">X614/X622</f>
        <v>9.1931694976508854E-2</v>
      </c>
      <c r="CG614" s="126">
        <f t="shared" ref="CG614" si="11506">Y614/Y622</f>
        <v>5.1543070678435665E-2</v>
      </c>
      <c r="CH614" s="127">
        <f t="shared" ref="CH614" si="11507">Z614/Z622</f>
        <v>6.1096073399655497E-2</v>
      </c>
      <c r="CI614" s="125">
        <f t="shared" ref="CI614" si="11508">AA614/AA622</f>
        <v>9.0567755148481061E-2</v>
      </c>
      <c r="CJ614" s="131">
        <f t="shared" ref="CJ614" si="11509">AB614/AB622</f>
        <v>6.6435721066568962E-2</v>
      </c>
      <c r="CK614" s="132">
        <f t="shared" ref="CK614" si="11510">AC614/AC622</f>
        <v>7.3468325542754759E-2</v>
      </c>
    </row>
    <row r="615" spans="1:89">
      <c r="A615" s="133" t="s">
        <v>36</v>
      </c>
      <c r="B615" s="202">
        <v>2047</v>
      </c>
      <c r="C615" s="186">
        <v>3033</v>
      </c>
      <c r="D615" s="187">
        <v>849</v>
      </c>
      <c r="E615" s="188">
        <v>1415</v>
      </c>
      <c r="F615" s="185">
        <v>325</v>
      </c>
      <c r="G615" s="189">
        <v>410</v>
      </c>
      <c r="H615" s="187">
        <v>1402</v>
      </c>
      <c r="I615" s="188">
        <v>2760</v>
      </c>
      <c r="J615" s="185">
        <v>253</v>
      </c>
      <c r="K615" s="186">
        <v>218</v>
      </c>
      <c r="L615" s="187">
        <v>609</v>
      </c>
      <c r="M615" s="185">
        <v>781</v>
      </c>
      <c r="N615" s="190">
        <v>1460</v>
      </c>
      <c r="O615" s="203">
        <v>1825</v>
      </c>
      <c r="P615" s="185">
        <v>724</v>
      </c>
      <c r="Q615" s="186">
        <v>1420</v>
      </c>
      <c r="R615" s="187">
        <v>872</v>
      </c>
      <c r="S615" s="188">
        <v>1604</v>
      </c>
      <c r="T615" s="185">
        <v>563</v>
      </c>
      <c r="U615" s="189">
        <v>346</v>
      </c>
      <c r="V615" s="187">
        <v>2242</v>
      </c>
      <c r="W615" s="204">
        <v>1273</v>
      </c>
      <c r="X615" s="185">
        <v>1352</v>
      </c>
      <c r="Y615" s="189">
        <v>788</v>
      </c>
      <c r="Z615" s="187">
        <v>2580</v>
      </c>
      <c r="AA615" s="185">
        <v>3239</v>
      </c>
      <c r="AB615" s="168">
        <f t="shared" si="11156"/>
        <v>15278</v>
      </c>
      <c r="AC615" s="169">
        <f t="shared" si="11073"/>
        <v>19112</v>
      </c>
      <c r="BI615" s="133" t="s">
        <v>36</v>
      </c>
      <c r="BJ615" s="125">
        <f>B615/B622</f>
        <v>3.4990256743359198E-2</v>
      </c>
      <c r="BK615" s="126">
        <f t="shared" ref="BK615" si="11511">C615/C622</f>
        <v>9.7533524134160846E-2</v>
      </c>
      <c r="BL615" s="127">
        <f t="shared" ref="BL615" si="11512">D615/D622</f>
        <v>3.9340160326212875E-2</v>
      </c>
      <c r="BM615" s="128">
        <f t="shared" ref="BM615" si="11513">E615/E622</f>
        <v>7.9799233025039482E-2</v>
      </c>
      <c r="BN615" s="125">
        <f t="shared" ref="BN615" si="11514">F615/F622</f>
        <v>3.0747398297067172E-2</v>
      </c>
      <c r="BO615" s="126">
        <f t="shared" ref="BO615" si="11515">G615/G622</f>
        <v>5.5092717011556033E-2</v>
      </c>
      <c r="BP615" s="127">
        <f t="shared" ref="BP615" si="11516">H615/H622</f>
        <v>5.690627917360068E-2</v>
      </c>
      <c r="BQ615" s="128">
        <f t="shared" ref="BQ615" si="11517">I615/I622</f>
        <v>7.6384468491406746E-2</v>
      </c>
      <c r="BR615" s="125">
        <f t="shared" ref="BR615" si="11518">J615/J622</f>
        <v>3.9648957843598183E-2</v>
      </c>
      <c r="BS615" s="126">
        <f t="shared" ref="BS615" si="11519">K615/K622</f>
        <v>2.810727178958226E-2</v>
      </c>
      <c r="BT615" s="127">
        <f t="shared" ref="BT615" si="11520">L615/L622</f>
        <v>5.4560114674789467E-2</v>
      </c>
      <c r="BU615" s="125">
        <f t="shared" ref="BU615" si="11521">M615/M622</f>
        <v>3.5773176987907655E-2</v>
      </c>
      <c r="BV615" s="129">
        <f t="shared" ref="BV615" si="11522">N615/N622</f>
        <v>5.8783266900189236E-2</v>
      </c>
      <c r="BW615" s="130">
        <f t="shared" ref="BW615" si="11523">O615/O622</f>
        <v>5.1821563449470427E-2</v>
      </c>
      <c r="BX615" s="125">
        <f t="shared" ref="BX615" si="11524">P615/P622</f>
        <v>4.6374583653599796E-2</v>
      </c>
      <c r="BY615" s="126">
        <f t="shared" ref="BY615" si="11525">Q615/Q622</f>
        <v>7.0363212923046425E-2</v>
      </c>
      <c r="BZ615" s="127">
        <f t="shared" ref="BZ615" si="11526">R615/R622</f>
        <v>4.5767070802498297E-2</v>
      </c>
      <c r="CA615" s="128">
        <f t="shared" ref="CA615" si="11527">S615/S622</f>
        <v>6.771932787300515E-2</v>
      </c>
      <c r="CB615" s="125">
        <f t="shared" ref="CB615" si="11528">T615/T622</f>
        <v>7.2013302634945001E-2</v>
      </c>
      <c r="CC615" s="126">
        <f t="shared" ref="CC615" si="11529">U615/U622</f>
        <v>3.1468849477035016E-2</v>
      </c>
      <c r="CD615" s="127">
        <f t="shared" ref="CD615" si="11530">V615/V622</f>
        <v>0.10659946747812857</v>
      </c>
      <c r="CE615" s="128">
        <f t="shared" ref="CE615" si="11531">W615/W622</f>
        <v>4.5167470905478284E-2</v>
      </c>
      <c r="CF615" s="125">
        <f t="shared" ref="CF615" si="11532">X615/X622</f>
        <v>6.1076978677267801E-2</v>
      </c>
      <c r="CG615" s="126">
        <f t="shared" ref="CG615" si="11533">Y615/Y622</f>
        <v>5.0769924618259132E-2</v>
      </c>
      <c r="CH615" s="127">
        <f t="shared" ref="CH615" si="11534">Z615/Z622</f>
        <v>4.5347488311597003E-2</v>
      </c>
      <c r="CI615" s="125">
        <f t="shared" ref="CI615" si="11535">AA615/AA622</f>
        <v>7.3705768574354305E-2</v>
      </c>
      <c r="CJ615" s="131">
        <f t="shared" ref="CJ615" si="11536">AB615/AB622</f>
        <v>5.0890195359992008E-2</v>
      </c>
      <c r="CK615" s="132">
        <f t="shared" ref="CK615" si="11537">AC615/AC622</f>
        <v>6.3765969017853266E-2</v>
      </c>
    </row>
    <row r="616" spans="1:89">
      <c r="A616" s="142" t="s">
        <v>37</v>
      </c>
      <c r="B616" s="199">
        <v>218</v>
      </c>
      <c r="C616" s="193">
        <v>2157</v>
      </c>
      <c r="D616" s="194">
        <v>192</v>
      </c>
      <c r="E616" s="195">
        <v>915</v>
      </c>
      <c r="F616" s="192">
        <v>91</v>
      </c>
      <c r="G616" s="196">
        <v>323</v>
      </c>
      <c r="H616" s="194">
        <v>406</v>
      </c>
      <c r="I616" s="195">
        <v>1935</v>
      </c>
      <c r="J616" s="192">
        <v>132</v>
      </c>
      <c r="K616" s="193">
        <v>160</v>
      </c>
      <c r="L616" s="194">
        <v>279</v>
      </c>
      <c r="M616" s="192">
        <v>440</v>
      </c>
      <c r="N616" s="197">
        <v>841</v>
      </c>
      <c r="O616" s="200">
        <v>1258</v>
      </c>
      <c r="P616" s="192">
        <v>456</v>
      </c>
      <c r="Q616" s="193">
        <v>1121</v>
      </c>
      <c r="R616" s="194">
        <v>621</v>
      </c>
      <c r="S616" s="195">
        <v>881</v>
      </c>
      <c r="T616" s="192">
        <v>408</v>
      </c>
      <c r="U616" s="196">
        <v>217</v>
      </c>
      <c r="V616" s="194">
        <v>1890</v>
      </c>
      <c r="W616" s="201">
        <v>768</v>
      </c>
      <c r="X616" s="192">
        <v>880</v>
      </c>
      <c r="Y616" s="196">
        <v>575</v>
      </c>
      <c r="Z616" s="194">
        <v>1811</v>
      </c>
      <c r="AA616" s="192">
        <v>2043</v>
      </c>
      <c r="AB616" s="168">
        <f t="shared" si="11156"/>
        <v>8225</v>
      </c>
      <c r="AC616" s="169">
        <f t="shared" si="11073"/>
        <v>12793</v>
      </c>
      <c r="BI616" s="142" t="s">
        <v>37</v>
      </c>
      <c r="BJ616" s="125">
        <f>B616/B622</f>
        <v>3.7263683292878876E-3</v>
      </c>
      <c r="BK616" s="126">
        <f t="shared" ref="BK616" si="11538">C616/C622</f>
        <v>6.936360420619353E-2</v>
      </c>
      <c r="BL616" s="127">
        <f t="shared" ref="BL616" si="11539">D616/D622</f>
        <v>8.8967147027477871E-3</v>
      </c>
      <c r="BM616" s="128">
        <f t="shared" ref="BM616" si="11540">E616/E622</f>
        <v>5.1601624182269344E-2</v>
      </c>
      <c r="BN616" s="125">
        <f t="shared" ref="BN616" si="11541">F616/F622</f>
        <v>8.6092715231788075E-3</v>
      </c>
      <c r="BO616" s="126">
        <f t="shared" ref="BO616" si="11542">G616/G622</f>
        <v>4.3402311206664872E-2</v>
      </c>
      <c r="BP616" s="127">
        <f t="shared" ref="BP616" si="11543">H616/H622</f>
        <v>1.6479279133011324E-2</v>
      </c>
      <c r="BQ616" s="128">
        <f t="shared" ref="BQ616" si="11544">I616/I622</f>
        <v>5.3552154540171037E-2</v>
      </c>
      <c r="BR616" s="125">
        <f t="shared" ref="BR616" si="11545">J616/J622</f>
        <v>2.0686412787964268E-2</v>
      </c>
      <c r="BS616" s="126">
        <f t="shared" ref="BS616" si="11546">K616/K622</f>
        <v>2.0629190304280558E-2</v>
      </c>
      <c r="BT616" s="127">
        <f t="shared" ref="BT616" si="11547">L616/L622</f>
        <v>2.4995520516036554E-2</v>
      </c>
      <c r="BU616" s="125">
        <f t="shared" ref="BU616" si="11548">M616/M622</f>
        <v>2.015390252839868E-2</v>
      </c>
      <c r="BV616" s="129">
        <f t="shared" ref="BV616" si="11549">N616/N622</f>
        <v>3.3860772234972018E-2</v>
      </c>
      <c r="BW616" s="130">
        <f t="shared" ref="BW616" si="11550">O616/O622</f>
        <v>3.5721384558593861E-2</v>
      </c>
      <c r="BX616" s="125">
        <f t="shared" ref="BX616" si="11551">P616/P622</f>
        <v>2.9208301306687164E-2</v>
      </c>
      <c r="BY616" s="126">
        <f t="shared" ref="BY616" si="11552">Q616/Q622</f>
        <v>5.5547296962489473E-2</v>
      </c>
      <c r="BZ616" s="127">
        <f t="shared" ref="BZ616" si="11553">R616/R622</f>
        <v>3.2593292394898443E-2</v>
      </c>
      <c r="CA616" s="128">
        <f t="shared" ref="CA616" si="11554">S616/S622</f>
        <v>3.7194967491345099E-2</v>
      </c>
      <c r="CB616" s="125">
        <f t="shared" ref="CB616" si="11555">T616/T622</f>
        <v>5.2187260168841135E-2</v>
      </c>
      <c r="CC616" s="126">
        <f t="shared" ref="CC616" si="11556">U616/U622</f>
        <v>1.9736243747157798E-2</v>
      </c>
      <c r="CD616" s="127">
        <f t="shared" ref="CD616" si="11557">V616/V622</f>
        <v>8.9863065804488398E-2</v>
      </c>
      <c r="CE616" s="128">
        <f t="shared" ref="CE616" si="11558">W616/W622</f>
        <v>2.7249503264263411E-2</v>
      </c>
      <c r="CF616" s="125">
        <f t="shared" ref="CF616" si="11559">X616/X622</f>
        <v>3.9754246476328151E-2</v>
      </c>
      <c r="CG616" s="126">
        <f t="shared" ref="CG616" si="11560">Y616/Y622</f>
        <v>3.7046582050125634E-2</v>
      </c>
      <c r="CH616" s="127">
        <f t="shared" ref="CH616" si="11561">Z616/Z622</f>
        <v>3.1831124547403944E-2</v>
      </c>
      <c r="CI616" s="125">
        <f t="shared" ref="CI616" si="11562">AA616/AA622</f>
        <v>4.6489930595062012E-2</v>
      </c>
      <c r="CJ616" s="131">
        <f t="shared" ref="CJ616" si="11563">AB616/AB622</f>
        <v>2.7397032126975668E-2</v>
      </c>
      <c r="CK616" s="132">
        <f t="shared" ref="CK616" si="11564">AC616/AC622</f>
        <v>4.2683028549884726E-2</v>
      </c>
    </row>
    <row r="617" spans="1:89">
      <c r="A617" s="133" t="s">
        <v>38</v>
      </c>
      <c r="B617" s="202">
        <v>0</v>
      </c>
      <c r="C617" s="186">
        <v>1136</v>
      </c>
      <c r="D617" s="187">
        <v>7</v>
      </c>
      <c r="E617" s="188">
        <v>532</v>
      </c>
      <c r="F617" s="185">
        <v>3</v>
      </c>
      <c r="G617" s="189">
        <v>158</v>
      </c>
      <c r="H617" s="187">
        <v>20</v>
      </c>
      <c r="I617" s="188">
        <v>1020</v>
      </c>
      <c r="J617" s="185">
        <v>14</v>
      </c>
      <c r="K617" s="186">
        <v>54</v>
      </c>
      <c r="L617" s="187">
        <v>78</v>
      </c>
      <c r="M617" s="185">
        <v>98</v>
      </c>
      <c r="N617" s="190">
        <v>116</v>
      </c>
      <c r="O617" s="203">
        <v>328</v>
      </c>
      <c r="P617" s="185">
        <v>140</v>
      </c>
      <c r="Q617" s="186">
        <v>167</v>
      </c>
      <c r="R617" s="187">
        <v>126</v>
      </c>
      <c r="S617" s="188">
        <v>139</v>
      </c>
      <c r="T617" s="185">
        <v>61</v>
      </c>
      <c r="U617" s="189">
        <v>16</v>
      </c>
      <c r="V617" s="187">
        <v>120</v>
      </c>
      <c r="W617" s="204">
        <v>56</v>
      </c>
      <c r="X617" s="185">
        <v>148</v>
      </c>
      <c r="Y617" s="189">
        <v>21</v>
      </c>
      <c r="Z617" s="187">
        <v>63</v>
      </c>
      <c r="AA617" s="185">
        <v>461</v>
      </c>
      <c r="AB617" s="168">
        <f t="shared" si="11156"/>
        <v>896</v>
      </c>
      <c r="AC617" s="169">
        <f t="shared" si="11073"/>
        <v>4186</v>
      </c>
      <c r="BI617" s="133" t="s">
        <v>38</v>
      </c>
      <c r="BJ617" s="125">
        <f>B617/B622</f>
        <v>0</v>
      </c>
      <c r="BK617" s="126">
        <f t="shared" ref="BK617" si="11565">C617/C622</f>
        <v>3.6530855066405118E-2</v>
      </c>
      <c r="BL617" s="127">
        <f t="shared" ref="BL617" si="11566">D617/D622</f>
        <v>3.243593902043464E-4</v>
      </c>
      <c r="BM617" s="128">
        <f t="shared" ref="BM617" si="11567">E617/E622</f>
        <v>3.0002255808707422E-2</v>
      </c>
      <c r="BN617" s="125">
        <f t="shared" ref="BN617" si="11568">F617/F622</f>
        <v>2.8382213812677389E-4</v>
      </c>
      <c r="BO617" s="126">
        <f t="shared" ref="BO617" si="11569">G617/G622</f>
        <v>2.1230851921526472E-2</v>
      </c>
      <c r="BP617" s="127">
        <f t="shared" ref="BP617" si="11570">H617/H622</f>
        <v>8.1178714940942484E-4</v>
      </c>
      <c r="BQ617" s="128">
        <f t="shared" ref="BQ617" si="11571">I617/I622</f>
        <v>2.8229042703345971E-2</v>
      </c>
      <c r="BR617" s="125">
        <f t="shared" ref="BR617" si="11572">J617/J622</f>
        <v>2.1940134775113619E-3</v>
      </c>
      <c r="BS617" s="126">
        <f t="shared" ref="BS617" si="11573">K617/K622</f>
        <v>6.9623517276946878E-3</v>
      </c>
      <c r="BT617" s="127">
        <f t="shared" ref="BT617" si="11574">L617/L622</f>
        <v>6.9879949829779612E-3</v>
      </c>
      <c r="BU617" s="125">
        <f t="shared" ref="BU617" si="11575">M617/M622</f>
        <v>4.4888237449615242E-3</v>
      </c>
      <c r="BV617" s="129">
        <f t="shared" ref="BV617" si="11576">N617/N622</f>
        <v>4.6704513427547611E-3</v>
      </c>
      <c r="BW617" s="130">
        <f t="shared" ref="BW617" si="11577">O617/O622</f>
        <v>9.3136837322883841E-3</v>
      </c>
      <c r="BX617" s="125">
        <f t="shared" ref="BX617" si="11578">P617/P622</f>
        <v>8.9674609274916738E-3</v>
      </c>
      <c r="BY617" s="126">
        <f t="shared" ref="BY617" si="11579">Q617/Q622</f>
        <v>8.2751102522174314E-3</v>
      </c>
      <c r="BZ617" s="127">
        <f t="shared" ref="BZ617" si="11580">R617/R622</f>
        <v>6.6131317902692489E-3</v>
      </c>
      <c r="CA617" s="128">
        <f t="shared" ref="CA617" si="11581">S617/S622</f>
        <v>5.868445495229249E-3</v>
      </c>
      <c r="CB617" s="125">
        <f t="shared" ref="CB617" si="11582">T617/T622</f>
        <v>7.8025070350473263E-3</v>
      </c>
      <c r="CC617" s="126">
        <f t="shared" ref="CC617" si="11583">U617/U622</f>
        <v>1.455206912232833E-3</v>
      </c>
      <c r="CD617" s="127">
        <f t="shared" ref="CD617" si="11584">V617/V622</f>
        <v>5.705591479650057E-3</v>
      </c>
      <c r="CE617" s="128">
        <f t="shared" ref="CE617" si="11585">W617/W622</f>
        <v>1.9869429463525404E-3</v>
      </c>
      <c r="CF617" s="125">
        <f t="shared" ref="CF617" si="11586">X617/X622</f>
        <v>6.6859414528370074E-3</v>
      </c>
      <c r="CG617" s="126">
        <f t="shared" ref="CG617" si="11587">Y617/Y622</f>
        <v>1.3530056053089362E-3</v>
      </c>
      <c r="CH617" s="127">
        <f t="shared" ref="CH617" si="11588">Z617/Z622</f>
        <v>1.107322389004113E-3</v>
      </c>
      <c r="CI617" s="125">
        <f t="shared" ref="CI617" si="11589">AA617/AA622</f>
        <v>1.0490385709409489E-2</v>
      </c>
      <c r="CJ617" s="131">
        <f t="shared" ref="CJ617" si="11590">AB617/AB622</f>
        <v>2.9845277551088386E-3</v>
      </c>
      <c r="CK617" s="132">
        <f t="shared" ref="CK617" si="11591">AC617/AC622</f>
        <v>1.3966322012805243E-2</v>
      </c>
    </row>
    <row r="618" spans="1:89">
      <c r="A618" s="142" t="s">
        <v>39</v>
      </c>
      <c r="B618" s="199">
        <v>0</v>
      </c>
      <c r="C618" s="193">
        <v>53</v>
      </c>
      <c r="D618" s="194">
        <v>0</v>
      </c>
      <c r="E618" s="195">
        <v>24</v>
      </c>
      <c r="F618" s="192">
        <v>0</v>
      </c>
      <c r="G618" s="196">
        <v>1</v>
      </c>
      <c r="H618" s="194">
        <v>0</v>
      </c>
      <c r="I618" s="195">
        <v>0</v>
      </c>
      <c r="J618" s="192">
        <v>0</v>
      </c>
      <c r="K618" s="196">
        <v>0</v>
      </c>
      <c r="L618" s="194">
        <v>0</v>
      </c>
      <c r="M618" s="192">
        <v>0</v>
      </c>
      <c r="N618" s="197">
        <v>0</v>
      </c>
      <c r="O618" s="200">
        <v>0</v>
      </c>
      <c r="P618" s="192">
        <v>0</v>
      </c>
      <c r="Q618" s="196">
        <v>0</v>
      </c>
      <c r="R618" s="194">
        <v>0</v>
      </c>
      <c r="S618" s="195">
        <v>0</v>
      </c>
      <c r="T618" s="192">
        <v>0</v>
      </c>
      <c r="U618" s="196">
        <v>0</v>
      </c>
      <c r="V618" s="194">
        <v>0</v>
      </c>
      <c r="W618" s="195">
        <v>0</v>
      </c>
      <c r="X618" s="192">
        <v>0</v>
      </c>
      <c r="Y618" s="196">
        <v>0</v>
      </c>
      <c r="Z618" s="194">
        <v>0</v>
      </c>
      <c r="AA618" s="192">
        <v>0</v>
      </c>
      <c r="AB618" s="168">
        <f t="shared" si="11156"/>
        <v>0</v>
      </c>
      <c r="AC618" s="169">
        <f t="shared" si="11073"/>
        <v>78</v>
      </c>
      <c r="BI618" s="142" t="s">
        <v>39</v>
      </c>
      <c r="BJ618" s="125">
        <f>B618/B622</f>
        <v>0</v>
      </c>
      <c r="BK618" s="126">
        <f t="shared" ref="BK618" si="11592">C618/C622</f>
        <v>1.7043444705277036E-3</v>
      </c>
      <c r="BL618" s="127">
        <f t="shared" ref="BL618" si="11593">D618/D622</f>
        <v>0</v>
      </c>
      <c r="BM618" s="128">
        <f t="shared" ref="BM618" si="11594">E618/E622</f>
        <v>1.3534852244529664E-3</v>
      </c>
      <c r="BN618" s="125">
        <f t="shared" ref="BN618" si="11595">F618/F622</f>
        <v>0</v>
      </c>
      <c r="BO618" s="126">
        <f t="shared" ref="BO618" si="11596">G618/G622</f>
        <v>1.3437248051599031E-4</v>
      </c>
      <c r="BP618" s="127">
        <f t="shared" ref="BP618" si="11597">H618/H622</f>
        <v>0</v>
      </c>
      <c r="BQ618" s="128">
        <f t="shared" ref="BQ618" si="11598">I618/I622</f>
        <v>0</v>
      </c>
      <c r="BR618" s="125">
        <f t="shared" ref="BR618" si="11599">J618/J622</f>
        <v>0</v>
      </c>
      <c r="BS618" s="126">
        <f t="shared" ref="BS618" si="11600">K618/K622</f>
        <v>0</v>
      </c>
      <c r="BT618" s="127">
        <f t="shared" ref="BT618" si="11601">L618/L622</f>
        <v>0</v>
      </c>
      <c r="BU618" s="125">
        <f t="shared" ref="BU618" si="11602">M618/M622</f>
        <v>0</v>
      </c>
      <c r="BV618" s="129">
        <f t="shared" ref="BV618" si="11603">N618/N622</f>
        <v>0</v>
      </c>
      <c r="BW618" s="130">
        <f t="shared" ref="BW618" si="11604">O618/O622</f>
        <v>0</v>
      </c>
      <c r="BX618" s="125">
        <f t="shared" ref="BX618" si="11605">P618/P622</f>
        <v>0</v>
      </c>
      <c r="BY618" s="126">
        <f t="shared" ref="BY618" si="11606">Q618/Q622</f>
        <v>0</v>
      </c>
      <c r="BZ618" s="127">
        <f t="shared" ref="BZ618" si="11607">R618/R622</f>
        <v>0</v>
      </c>
      <c r="CA618" s="128">
        <f t="shared" ref="CA618" si="11608">S618/S622</f>
        <v>0</v>
      </c>
      <c r="CB618" s="125">
        <f t="shared" ref="CB618" si="11609">T618/T622</f>
        <v>0</v>
      </c>
      <c r="CC618" s="126">
        <f t="shared" ref="CC618" si="11610">U618/U622</f>
        <v>0</v>
      </c>
      <c r="CD618" s="127">
        <f t="shared" ref="CD618" si="11611">V618/V622</f>
        <v>0</v>
      </c>
      <c r="CE618" s="128">
        <f t="shared" ref="CE618" si="11612">W618/W622</f>
        <v>0</v>
      </c>
      <c r="CF618" s="125">
        <f t="shared" ref="CF618" si="11613">X618/X622</f>
        <v>0</v>
      </c>
      <c r="CG618" s="126">
        <f t="shared" ref="CG618" si="11614">Y618/Y622</f>
        <v>0</v>
      </c>
      <c r="CH618" s="127">
        <f t="shared" ref="CH618" si="11615">Z618/Z622</f>
        <v>0</v>
      </c>
      <c r="CI618" s="125">
        <f t="shared" ref="CI618" si="11616">AA618/AA622</f>
        <v>0</v>
      </c>
      <c r="CJ618" s="131">
        <f t="shared" ref="CJ618" si="11617">AB618/AB622</f>
        <v>0</v>
      </c>
      <c r="CK618" s="132">
        <f t="shared" ref="CK618" si="11618">AC618/AC622</f>
        <v>2.602420250833275E-4</v>
      </c>
    </row>
    <row r="619" spans="1:89">
      <c r="A619" s="133" t="s">
        <v>40</v>
      </c>
      <c r="B619" s="57"/>
      <c r="C619" s="58"/>
      <c r="D619" s="135"/>
      <c r="E619" s="136"/>
      <c r="F619" s="134"/>
      <c r="G619" s="137"/>
      <c r="H619" s="135"/>
      <c r="I619" s="136"/>
      <c r="J619" s="134"/>
      <c r="K619" s="137"/>
      <c r="L619" s="135"/>
      <c r="M619" s="134"/>
      <c r="N619" s="138"/>
      <c r="O619" s="139"/>
      <c r="P619" s="134"/>
      <c r="Q619" s="137"/>
      <c r="R619" s="135"/>
      <c r="S619" s="136"/>
      <c r="T619" s="134"/>
      <c r="U619" s="137"/>
      <c r="V619" s="135"/>
      <c r="W619" s="136"/>
      <c r="X619" s="134"/>
      <c r="Y619" s="137"/>
      <c r="Z619" s="140"/>
      <c r="AA619" s="141"/>
      <c r="AB619" s="168"/>
      <c r="AC619" s="169"/>
      <c r="BI619" s="133" t="s">
        <v>40</v>
      </c>
      <c r="BJ619" s="125">
        <f>B619/B622</f>
        <v>0</v>
      </c>
      <c r="BK619" s="126">
        <f t="shared" ref="BK619" si="11619">C619/C622</f>
        <v>0</v>
      </c>
      <c r="BL619" s="127">
        <f t="shared" ref="BL619" si="11620">D619/D622</f>
        <v>0</v>
      </c>
      <c r="BM619" s="128">
        <f t="shared" ref="BM619" si="11621">E619/E622</f>
        <v>0</v>
      </c>
      <c r="BN619" s="125">
        <f t="shared" ref="BN619" si="11622">F619/F622</f>
        <v>0</v>
      </c>
      <c r="BO619" s="126">
        <f t="shared" ref="BO619" si="11623">G619/G622</f>
        <v>0</v>
      </c>
      <c r="BP619" s="127">
        <f t="shared" ref="BP619" si="11624">H619/H622</f>
        <v>0</v>
      </c>
      <c r="BQ619" s="128">
        <f t="shared" ref="BQ619" si="11625">I619/I622</f>
        <v>0</v>
      </c>
      <c r="BR619" s="125">
        <f t="shared" ref="BR619" si="11626">J619/J622</f>
        <v>0</v>
      </c>
      <c r="BS619" s="126">
        <f t="shared" ref="BS619" si="11627">K619/K622</f>
        <v>0</v>
      </c>
      <c r="BT619" s="127">
        <f t="shared" ref="BT619" si="11628">L619/L622</f>
        <v>0</v>
      </c>
      <c r="BU619" s="125">
        <f t="shared" ref="BU619" si="11629">M619/M622</f>
        <v>0</v>
      </c>
      <c r="BV619" s="129">
        <f t="shared" ref="BV619" si="11630">N619/N622</f>
        <v>0</v>
      </c>
      <c r="BW619" s="130">
        <f t="shared" ref="BW619" si="11631">O619/O622</f>
        <v>0</v>
      </c>
      <c r="BX619" s="125">
        <f t="shared" ref="BX619" si="11632">P619/P622</f>
        <v>0</v>
      </c>
      <c r="BY619" s="126">
        <f t="shared" ref="BY619" si="11633">Q619/Q622</f>
        <v>0</v>
      </c>
      <c r="BZ619" s="127">
        <f t="shared" ref="BZ619" si="11634">R619/R622</f>
        <v>0</v>
      </c>
      <c r="CA619" s="128">
        <f t="shared" ref="CA619" si="11635">S619/S622</f>
        <v>0</v>
      </c>
      <c r="CB619" s="125">
        <f t="shared" ref="CB619" si="11636">T619/T622</f>
        <v>0</v>
      </c>
      <c r="CC619" s="126">
        <f t="shared" ref="CC619" si="11637">U619/U622</f>
        <v>0</v>
      </c>
      <c r="CD619" s="127">
        <f t="shared" ref="CD619" si="11638">V619/V622</f>
        <v>0</v>
      </c>
      <c r="CE619" s="128">
        <f t="shared" ref="CE619" si="11639">W619/W622</f>
        <v>0</v>
      </c>
      <c r="CF619" s="125">
        <f t="shared" ref="CF619" si="11640">X619/X622</f>
        <v>0</v>
      </c>
      <c r="CG619" s="126">
        <f t="shared" ref="CG619" si="11641">Y619/Y622</f>
        <v>0</v>
      </c>
      <c r="CH619" s="127">
        <f t="shared" ref="CH619" si="11642">Z619/Z622</f>
        <v>0</v>
      </c>
      <c r="CI619" s="125">
        <f t="shared" ref="CI619" si="11643">AA619/AA622</f>
        <v>0</v>
      </c>
      <c r="CJ619" s="131">
        <f t="shared" ref="CJ619" si="11644">AB619/AB622</f>
        <v>0</v>
      </c>
      <c r="CK619" s="132">
        <f t="shared" ref="CK619" si="11645">AC619/AC622</f>
        <v>0</v>
      </c>
    </row>
    <row r="620" spans="1:89">
      <c r="A620" s="142" t="s">
        <v>41</v>
      </c>
      <c r="B620" s="55"/>
      <c r="C620" s="56"/>
      <c r="D620" s="148"/>
      <c r="E620" s="145"/>
      <c r="F620" s="146"/>
      <c r="G620" s="147"/>
      <c r="H620" s="148"/>
      <c r="I620" s="145"/>
      <c r="J620" s="146"/>
      <c r="K620" s="147"/>
      <c r="L620" s="148"/>
      <c r="M620" s="146"/>
      <c r="N620" s="150"/>
      <c r="O620" s="149"/>
      <c r="P620" s="146"/>
      <c r="Q620" s="147"/>
      <c r="R620" s="148"/>
      <c r="S620" s="145"/>
      <c r="T620" s="146"/>
      <c r="U620" s="147"/>
      <c r="V620" s="148"/>
      <c r="W620" s="145"/>
      <c r="X620" s="146"/>
      <c r="Y620" s="147"/>
      <c r="Z620" s="144"/>
      <c r="AA620" s="143"/>
      <c r="AB620" s="168"/>
      <c r="AC620" s="169"/>
      <c r="BI620" s="142" t="s">
        <v>41</v>
      </c>
      <c r="BJ620" s="125">
        <f>B620/B622</f>
        <v>0</v>
      </c>
      <c r="BK620" s="126">
        <f t="shared" ref="BK620" si="11646">C620/C622</f>
        <v>0</v>
      </c>
      <c r="BL620" s="127">
        <f t="shared" ref="BL620" si="11647">D620/D622</f>
        <v>0</v>
      </c>
      <c r="BM620" s="128">
        <f t="shared" ref="BM620" si="11648">E620/E622</f>
        <v>0</v>
      </c>
      <c r="BN620" s="125">
        <f t="shared" ref="BN620" si="11649">F620/F622</f>
        <v>0</v>
      </c>
      <c r="BO620" s="126">
        <f t="shared" ref="BO620" si="11650">G620/G622</f>
        <v>0</v>
      </c>
      <c r="BP620" s="127">
        <f t="shared" ref="BP620" si="11651">H620/H622</f>
        <v>0</v>
      </c>
      <c r="BQ620" s="128">
        <f t="shared" ref="BQ620" si="11652">I620/I622</f>
        <v>0</v>
      </c>
      <c r="BR620" s="125">
        <f t="shared" ref="BR620" si="11653">J620/J622</f>
        <v>0</v>
      </c>
      <c r="BS620" s="126">
        <f t="shared" ref="BS620" si="11654">K620/K622</f>
        <v>0</v>
      </c>
      <c r="BT620" s="127">
        <f t="shared" ref="BT620" si="11655">L620/L622</f>
        <v>0</v>
      </c>
      <c r="BU620" s="125">
        <f t="shared" ref="BU620" si="11656">M620/M622</f>
        <v>0</v>
      </c>
      <c r="BV620" s="129">
        <f t="shared" ref="BV620" si="11657">N620/N622</f>
        <v>0</v>
      </c>
      <c r="BW620" s="130">
        <f t="shared" ref="BW620" si="11658">O620/O622</f>
        <v>0</v>
      </c>
      <c r="BX620" s="125">
        <f t="shared" ref="BX620" si="11659">P620/P622</f>
        <v>0</v>
      </c>
      <c r="BY620" s="126">
        <f t="shared" ref="BY620" si="11660">Q620/Q622</f>
        <v>0</v>
      </c>
      <c r="BZ620" s="127">
        <f t="shared" ref="BZ620" si="11661">R620/R622</f>
        <v>0</v>
      </c>
      <c r="CA620" s="128">
        <f t="shared" ref="CA620" si="11662">S620/S622</f>
        <v>0</v>
      </c>
      <c r="CB620" s="125">
        <f t="shared" ref="CB620" si="11663">T620/T622</f>
        <v>0</v>
      </c>
      <c r="CC620" s="126">
        <f t="shared" ref="CC620" si="11664">U620/U622</f>
        <v>0</v>
      </c>
      <c r="CD620" s="127">
        <f t="shared" ref="CD620" si="11665">V620/V622</f>
        <v>0</v>
      </c>
      <c r="CE620" s="128">
        <f t="shared" ref="CE620" si="11666">W620/W622</f>
        <v>0</v>
      </c>
      <c r="CF620" s="125">
        <f t="shared" ref="CF620" si="11667">X620/X622</f>
        <v>0</v>
      </c>
      <c r="CG620" s="126">
        <f t="shared" ref="CG620" si="11668">Y620/Y622</f>
        <v>0</v>
      </c>
      <c r="CH620" s="127">
        <f t="shared" ref="CH620" si="11669">Z620/Z622</f>
        <v>0</v>
      </c>
      <c r="CI620" s="125">
        <f t="shared" ref="CI620" si="11670">AA620/AA622</f>
        <v>0</v>
      </c>
      <c r="CJ620" s="131">
        <f t="shared" ref="CJ620" si="11671">AB620/AB622</f>
        <v>0</v>
      </c>
      <c r="CK620" s="132">
        <f t="shared" ref="CK620" si="11672">AC620/AC622</f>
        <v>0</v>
      </c>
    </row>
    <row r="621" spans="1:89" ht="14.1" thickBot="1">
      <c r="A621" s="133" t="s">
        <v>45</v>
      </c>
      <c r="B621" s="57"/>
      <c r="C621" s="58"/>
      <c r="D621" s="135"/>
      <c r="E621" s="136"/>
      <c r="F621" s="134"/>
      <c r="G621" s="137"/>
      <c r="H621" s="135"/>
      <c r="I621" s="136"/>
      <c r="J621" s="134"/>
      <c r="K621" s="137"/>
      <c r="L621" s="135"/>
      <c r="M621" s="134"/>
      <c r="N621" s="138"/>
      <c r="O621" s="139"/>
      <c r="P621" s="134"/>
      <c r="Q621" s="137"/>
      <c r="R621" s="135"/>
      <c r="S621" s="136"/>
      <c r="T621" s="134"/>
      <c r="U621" s="137"/>
      <c r="V621" s="135"/>
      <c r="W621" s="136"/>
      <c r="X621" s="134"/>
      <c r="Y621" s="137"/>
      <c r="Z621" s="140"/>
      <c r="AA621" s="141"/>
      <c r="AB621" s="168"/>
      <c r="AC621" s="169"/>
      <c r="BI621" s="133" t="s">
        <v>45</v>
      </c>
      <c r="BJ621" s="125">
        <f>B621/B622</f>
        <v>0</v>
      </c>
      <c r="BK621" s="126">
        <f t="shared" ref="BK621" si="11673">C621/C622</f>
        <v>0</v>
      </c>
      <c r="BL621" s="127">
        <f t="shared" ref="BL621" si="11674">D621/D622</f>
        <v>0</v>
      </c>
      <c r="BM621" s="128">
        <f t="shared" ref="BM621" si="11675">E621/E622</f>
        <v>0</v>
      </c>
      <c r="BN621" s="125">
        <f t="shared" ref="BN621" si="11676">F621/F622</f>
        <v>0</v>
      </c>
      <c r="BO621" s="126">
        <f t="shared" ref="BO621" si="11677">G621/G622</f>
        <v>0</v>
      </c>
      <c r="BP621" s="127">
        <f t="shared" ref="BP621" si="11678">H621/H622</f>
        <v>0</v>
      </c>
      <c r="BQ621" s="128">
        <f t="shared" ref="BQ621" si="11679">I621/I622</f>
        <v>0</v>
      </c>
      <c r="BR621" s="125">
        <f t="shared" ref="BR621" si="11680">J621/J622</f>
        <v>0</v>
      </c>
      <c r="BS621" s="126">
        <f t="shared" ref="BS621" si="11681">K621/K622</f>
        <v>0</v>
      </c>
      <c r="BT621" s="127">
        <f t="shared" ref="BT621" si="11682">L621/L622</f>
        <v>0</v>
      </c>
      <c r="BU621" s="125">
        <f t="shared" ref="BU621" si="11683">M621/M622</f>
        <v>0</v>
      </c>
      <c r="BV621" s="129">
        <f t="shared" ref="BV621" si="11684">N621/N622</f>
        <v>0</v>
      </c>
      <c r="BW621" s="130">
        <f t="shared" ref="BW621" si="11685">O621/O622</f>
        <v>0</v>
      </c>
      <c r="BX621" s="125">
        <f t="shared" ref="BX621" si="11686">P621/P622</f>
        <v>0</v>
      </c>
      <c r="BY621" s="126">
        <f t="shared" ref="BY621" si="11687">Q621/Q622</f>
        <v>0</v>
      </c>
      <c r="BZ621" s="127">
        <f t="shared" ref="BZ621" si="11688">R621/R622</f>
        <v>0</v>
      </c>
      <c r="CA621" s="128">
        <f t="shared" ref="CA621" si="11689">S621/S622</f>
        <v>0</v>
      </c>
      <c r="CB621" s="125">
        <f t="shared" ref="CB621" si="11690">T621/T622</f>
        <v>0</v>
      </c>
      <c r="CC621" s="126">
        <f t="shared" ref="CC621" si="11691">U621/U622</f>
        <v>0</v>
      </c>
      <c r="CD621" s="127">
        <f t="shared" ref="CD621" si="11692">V621/V622</f>
        <v>0</v>
      </c>
      <c r="CE621" s="128">
        <f t="shared" ref="CE621" si="11693">W621/W622</f>
        <v>0</v>
      </c>
      <c r="CF621" s="125">
        <f t="shared" ref="CF621" si="11694">X621/X622</f>
        <v>0</v>
      </c>
      <c r="CG621" s="126">
        <f t="shared" ref="CG621" si="11695">Y621/Y622</f>
        <v>0</v>
      </c>
      <c r="CH621" s="127">
        <f t="shared" ref="CH621" si="11696">Z621/Z622</f>
        <v>0</v>
      </c>
      <c r="CI621" s="125">
        <f t="shared" ref="CI621" si="11697">AA621/AA622</f>
        <v>0</v>
      </c>
      <c r="CJ621" s="131">
        <f t="shared" ref="CJ621" si="11698">AB621/AB622</f>
        <v>0</v>
      </c>
      <c r="CK621" s="132">
        <f t="shared" ref="CK621" si="11699">AC621/AC622</f>
        <v>0</v>
      </c>
    </row>
    <row r="622" spans="1:89" ht="15" thickTop="1" thickBot="1">
      <c r="A622" s="294" t="s">
        <v>42</v>
      </c>
      <c r="B622" s="17">
        <f t="shared" ref="B622:AA622" si="11700">SUM(B599:B621)</f>
        <v>58502</v>
      </c>
      <c r="C622" s="18">
        <f t="shared" si="11700"/>
        <v>31097</v>
      </c>
      <c r="D622" s="17">
        <f t="shared" si="11700"/>
        <v>21581</v>
      </c>
      <c r="E622" s="18">
        <f t="shared" si="11700"/>
        <v>17732</v>
      </c>
      <c r="F622" s="17">
        <f t="shared" si="11700"/>
        <v>10570</v>
      </c>
      <c r="G622" s="18">
        <f t="shared" si="11700"/>
        <v>7442</v>
      </c>
      <c r="H622" s="17">
        <f t="shared" si="11700"/>
        <v>24637</v>
      </c>
      <c r="I622" s="18">
        <f t="shared" si="11700"/>
        <v>36133</v>
      </c>
      <c r="J622" s="17">
        <f t="shared" si="11700"/>
        <v>6381</v>
      </c>
      <c r="K622" s="18">
        <f t="shared" si="11700"/>
        <v>7756</v>
      </c>
      <c r="L622" s="17">
        <f t="shared" si="11700"/>
        <v>11162</v>
      </c>
      <c r="M622" s="18">
        <f t="shared" si="11700"/>
        <v>21832</v>
      </c>
      <c r="N622" s="17">
        <f t="shared" si="11700"/>
        <v>24837</v>
      </c>
      <c r="O622" s="18">
        <f t="shared" si="11700"/>
        <v>35217</v>
      </c>
      <c r="P622" s="17">
        <f t="shared" si="11700"/>
        <v>15612</v>
      </c>
      <c r="Q622" s="18">
        <f t="shared" si="11700"/>
        <v>20181</v>
      </c>
      <c r="R622" s="17">
        <f t="shared" si="11700"/>
        <v>19053</v>
      </c>
      <c r="S622" s="18">
        <f t="shared" si="11700"/>
        <v>23686</v>
      </c>
      <c r="T622" s="17">
        <f t="shared" si="11700"/>
        <v>7818</v>
      </c>
      <c r="U622" s="18">
        <f t="shared" si="11700"/>
        <v>10995</v>
      </c>
      <c r="V622" s="17">
        <f t="shared" si="11700"/>
        <v>21032</v>
      </c>
      <c r="W622" s="18">
        <f t="shared" si="11700"/>
        <v>28184</v>
      </c>
      <c r="X622" s="17">
        <f t="shared" si="11700"/>
        <v>22136</v>
      </c>
      <c r="Y622" s="18">
        <f t="shared" si="11700"/>
        <v>15521</v>
      </c>
      <c r="Z622" s="17">
        <f t="shared" si="11700"/>
        <v>56894</v>
      </c>
      <c r="AA622" s="18">
        <f t="shared" si="11700"/>
        <v>43945</v>
      </c>
      <c r="AB622" s="170">
        <f t="shared" ref="AB622:AC622" si="11701">SUM(AB598:AB621)</f>
        <v>300215</v>
      </c>
      <c r="AC622" s="171">
        <f t="shared" si="11701"/>
        <v>299721</v>
      </c>
      <c r="BI622" s="294" t="s">
        <v>42</v>
      </c>
      <c r="BJ622" s="151">
        <f>SUM(BJ598:BJ621)</f>
        <v>0.99999999999999989</v>
      </c>
      <c r="BK622" s="152">
        <f t="shared" ref="BK622:CK622" si="11702">SUM(BK598:BK621)</f>
        <v>1</v>
      </c>
      <c r="BL622" s="151">
        <f t="shared" si="11702"/>
        <v>1</v>
      </c>
      <c r="BM622" s="152">
        <f t="shared" si="11702"/>
        <v>1</v>
      </c>
      <c r="BN622" s="151">
        <f t="shared" si="11702"/>
        <v>1.0000000000000002</v>
      </c>
      <c r="BO622" s="152">
        <f t="shared" si="11702"/>
        <v>0.99999999999999989</v>
      </c>
      <c r="BP622" s="151">
        <f t="shared" si="11702"/>
        <v>1</v>
      </c>
      <c r="BQ622" s="152">
        <f t="shared" si="11702"/>
        <v>0.99999999999999989</v>
      </c>
      <c r="BR622" s="151">
        <f t="shared" si="11702"/>
        <v>1.0000000000000002</v>
      </c>
      <c r="BS622" s="152">
        <f t="shared" si="11702"/>
        <v>0.99999999999999989</v>
      </c>
      <c r="BT622" s="151">
        <f t="shared" si="11702"/>
        <v>1</v>
      </c>
      <c r="BU622" s="152">
        <f t="shared" si="11702"/>
        <v>0.99999999999999978</v>
      </c>
      <c r="BV622" s="151">
        <f t="shared" si="11702"/>
        <v>1</v>
      </c>
      <c r="BW622" s="152">
        <f t="shared" si="11702"/>
        <v>0.99999999999999989</v>
      </c>
      <c r="BX622" s="151">
        <f t="shared" si="11702"/>
        <v>1</v>
      </c>
      <c r="BY622" s="152">
        <f t="shared" si="11702"/>
        <v>0.99999999999999978</v>
      </c>
      <c r="BZ622" s="151">
        <f t="shared" si="11702"/>
        <v>0.99999999999999989</v>
      </c>
      <c r="CA622" s="152">
        <f t="shared" si="11702"/>
        <v>1.0000000000000002</v>
      </c>
      <c r="CB622" s="151">
        <f t="shared" si="11702"/>
        <v>1</v>
      </c>
      <c r="CC622" s="152">
        <f t="shared" si="11702"/>
        <v>0.99999999999999989</v>
      </c>
      <c r="CD622" s="151">
        <f t="shared" si="11702"/>
        <v>1</v>
      </c>
      <c r="CE622" s="152">
        <f t="shared" si="11702"/>
        <v>1</v>
      </c>
      <c r="CF622" s="151">
        <f t="shared" si="11702"/>
        <v>1</v>
      </c>
      <c r="CG622" s="152">
        <f t="shared" si="11702"/>
        <v>1</v>
      </c>
      <c r="CH622" s="151">
        <f t="shared" si="11702"/>
        <v>1</v>
      </c>
      <c r="CI622" s="152">
        <f t="shared" si="11702"/>
        <v>0.99999999999999989</v>
      </c>
      <c r="CJ622" s="151">
        <f t="shared" si="11702"/>
        <v>0.99999999999999978</v>
      </c>
      <c r="CK622" s="152">
        <f t="shared" si="11702"/>
        <v>0.99999999999999978</v>
      </c>
    </row>
    <row r="623" spans="1:89" ht="14.1" thickTop="1">
      <c r="A623" s="183"/>
    </row>
    <row r="625" spans="1:89">
      <c r="A625" s="318">
        <f>+A594+1</f>
        <v>43851</v>
      </c>
      <c r="B625" s="318"/>
      <c r="C625" s="318"/>
      <c r="D625" s="318"/>
      <c r="BI625" s="313">
        <f>+BI563+2</f>
        <v>43851</v>
      </c>
      <c r="BJ625" s="313"/>
      <c r="BK625" s="313"/>
      <c r="BL625" s="313"/>
    </row>
    <row r="626" spans="1:89" ht="14.1" thickBot="1">
      <c r="AE626" t="s">
        <v>49</v>
      </c>
    </row>
    <row r="627" spans="1:89" ht="15" thickTop="1" thickBot="1">
      <c r="A627" s="314" t="s">
        <v>2</v>
      </c>
      <c r="B627" s="311" t="s">
        <v>3</v>
      </c>
      <c r="C627" s="312"/>
      <c r="D627" s="311" t="s">
        <v>4</v>
      </c>
      <c r="E627" s="312"/>
      <c r="F627" s="311" t="s">
        <v>5</v>
      </c>
      <c r="G627" s="312"/>
      <c r="H627" s="311" t="s">
        <v>6</v>
      </c>
      <c r="I627" s="312"/>
      <c r="J627" s="311" t="s">
        <v>7</v>
      </c>
      <c r="K627" s="312"/>
      <c r="L627" s="311" t="s">
        <v>8</v>
      </c>
      <c r="M627" s="312"/>
      <c r="N627" s="311" t="s">
        <v>9</v>
      </c>
      <c r="O627" s="312"/>
      <c r="P627" s="311" t="s">
        <v>10</v>
      </c>
      <c r="Q627" s="312"/>
      <c r="R627" s="311" t="s">
        <v>11</v>
      </c>
      <c r="S627" s="312"/>
      <c r="T627" s="311" t="s">
        <v>12</v>
      </c>
      <c r="U627" s="312"/>
      <c r="V627" s="311" t="s">
        <v>13</v>
      </c>
      <c r="W627" s="312"/>
      <c r="X627" s="311" t="s">
        <v>14</v>
      </c>
      <c r="Y627" s="312"/>
      <c r="Z627" s="297" t="s">
        <v>15</v>
      </c>
      <c r="AA627" s="298"/>
      <c r="AB627" s="316" t="s">
        <v>16</v>
      </c>
      <c r="AC627" s="317"/>
      <c r="AE627" s="309" t="s">
        <v>2</v>
      </c>
      <c r="AF627" s="303" t="s">
        <v>3</v>
      </c>
      <c r="AG627" s="304"/>
      <c r="AH627" s="303" t="s">
        <v>4</v>
      </c>
      <c r="AI627" s="304"/>
      <c r="AJ627" s="303" t="s">
        <v>5</v>
      </c>
      <c r="AK627" s="304"/>
      <c r="AL627" s="303" t="s">
        <v>6</v>
      </c>
      <c r="AM627" s="304"/>
      <c r="AN627" s="303" t="s">
        <v>7</v>
      </c>
      <c r="AO627" s="304"/>
      <c r="AP627" s="303" t="s">
        <v>8</v>
      </c>
      <c r="AQ627" s="304"/>
      <c r="AR627" s="303" t="s">
        <v>9</v>
      </c>
      <c r="AS627" s="304"/>
      <c r="AT627" s="303" t="s">
        <v>10</v>
      </c>
      <c r="AU627" s="304"/>
      <c r="AV627" s="303" t="s">
        <v>11</v>
      </c>
      <c r="AW627" s="304"/>
      <c r="AX627" s="303" t="s">
        <v>12</v>
      </c>
      <c r="AY627" s="304"/>
      <c r="AZ627" s="303" t="s">
        <v>13</v>
      </c>
      <c r="BA627" s="304"/>
      <c r="BB627" s="303" t="s">
        <v>14</v>
      </c>
      <c r="BC627" s="304"/>
      <c r="BD627" s="305" t="s">
        <v>15</v>
      </c>
      <c r="BE627" s="306"/>
      <c r="BF627" s="307" t="s">
        <v>16</v>
      </c>
      <c r="BG627" s="308"/>
      <c r="BI627" s="314" t="s">
        <v>2</v>
      </c>
      <c r="BJ627" s="311" t="s">
        <v>3</v>
      </c>
      <c r="BK627" s="312"/>
      <c r="BL627" s="311" t="s">
        <v>4</v>
      </c>
      <c r="BM627" s="312"/>
      <c r="BN627" s="311" t="s">
        <v>5</v>
      </c>
      <c r="BO627" s="312"/>
      <c r="BP627" s="311" t="s">
        <v>6</v>
      </c>
      <c r="BQ627" s="312"/>
      <c r="BR627" s="311" t="s">
        <v>7</v>
      </c>
      <c r="BS627" s="312"/>
      <c r="BT627" s="311" t="s">
        <v>8</v>
      </c>
      <c r="BU627" s="312"/>
      <c r="BV627" s="311" t="s">
        <v>9</v>
      </c>
      <c r="BW627" s="312"/>
      <c r="BX627" s="311" t="s">
        <v>10</v>
      </c>
      <c r="BY627" s="312"/>
      <c r="BZ627" s="311" t="s">
        <v>11</v>
      </c>
      <c r="CA627" s="312"/>
      <c r="CB627" s="311" t="s">
        <v>12</v>
      </c>
      <c r="CC627" s="312"/>
      <c r="CD627" s="311" t="s">
        <v>13</v>
      </c>
      <c r="CE627" s="312"/>
      <c r="CF627" s="311" t="s">
        <v>14</v>
      </c>
      <c r="CG627" s="312"/>
      <c r="CH627" s="297" t="s">
        <v>15</v>
      </c>
      <c r="CI627" s="298"/>
      <c r="CJ627" s="311" t="s">
        <v>16</v>
      </c>
      <c r="CK627" s="312"/>
    </row>
    <row r="628" spans="1:89" ht="15" thickTop="1" thickBot="1">
      <c r="A628" s="315"/>
      <c r="B628" s="112" t="s">
        <v>17</v>
      </c>
      <c r="C628" s="113" t="s">
        <v>18</v>
      </c>
      <c r="D628" s="114" t="s">
        <v>17</v>
      </c>
      <c r="E628" s="115" t="s">
        <v>18</v>
      </c>
      <c r="F628" s="112" t="s">
        <v>17</v>
      </c>
      <c r="G628" s="113" t="s">
        <v>18</v>
      </c>
      <c r="H628" s="114" t="s">
        <v>17</v>
      </c>
      <c r="I628" s="115" t="s">
        <v>18</v>
      </c>
      <c r="J628" s="112" t="s">
        <v>17</v>
      </c>
      <c r="K628" s="113" t="s">
        <v>18</v>
      </c>
      <c r="L628" s="114" t="s">
        <v>17</v>
      </c>
      <c r="M628" s="112" t="s">
        <v>18</v>
      </c>
      <c r="N628" s="116" t="s">
        <v>17</v>
      </c>
      <c r="O628" s="117" t="s">
        <v>18</v>
      </c>
      <c r="P628" s="112" t="s">
        <v>17</v>
      </c>
      <c r="Q628" s="113" t="s">
        <v>18</v>
      </c>
      <c r="R628" s="114" t="s">
        <v>17</v>
      </c>
      <c r="S628" s="115" t="s">
        <v>18</v>
      </c>
      <c r="T628" s="112" t="s">
        <v>17</v>
      </c>
      <c r="U628" s="113" t="s">
        <v>18</v>
      </c>
      <c r="V628" s="114" t="s">
        <v>17</v>
      </c>
      <c r="W628" s="115" t="s">
        <v>18</v>
      </c>
      <c r="X628" s="112" t="s">
        <v>17</v>
      </c>
      <c r="Y628" s="113" t="s">
        <v>18</v>
      </c>
      <c r="Z628" s="25" t="s">
        <v>17</v>
      </c>
      <c r="AA628" s="118" t="s">
        <v>18</v>
      </c>
      <c r="AB628" s="172" t="s">
        <v>17</v>
      </c>
      <c r="AC628" s="173" t="s">
        <v>18</v>
      </c>
      <c r="AE628" s="310"/>
      <c r="AF628" s="235" t="s">
        <v>17</v>
      </c>
      <c r="AG628" s="236" t="s">
        <v>18</v>
      </c>
      <c r="AH628" s="237" t="s">
        <v>17</v>
      </c>
      <c r="AI628" s="238" t="s">
        <v>18</v>
      </c>
      <c r="AJ628" s="235" t="s">
        <v>17</v>
      </c>
      <c r="AK628" s="236" t="s">
        <v>18</v>
      </c>
      <c r="AL628" s="237" t="s">
        <v>17</v>
      </c>
      <c r="AM628" s="238" t="s">
        <v>18</v>
      </c>
      <c r="AN628" s="235" t="s">
        <v>17</v>
      </c>
      <c r="AO628" s="236" t="s">
        <v>18</v>
      </c>
      <c r="AP628" s="237" t="s">
        <v>17</v>
      </c>
      <c r="AQ628" s="235" t="s">
        <v>18</v>
      </c>
      <c r="AR628" s="239" t="s">
        <v>17</v>
      </c>
      <c r="AS628" s="240" t="s">
        <v>18</v>
      </c>
      <c r="AT628" s="235" t="s">
        <v>17</v>
      </c>
      <c r="AU628" s="236" t="s">
        <v>18</v>
      </c>
      <c r="AV628" s="237" t="s">
        <v>17</v>
      </c>
      <c r="AW628" s="238" t="s">
        <v>18</v>
      </c>
      <c r="AX628" s="235" t="s">
        <v>17</v>
      </c>
      <c r="AY628" s="236" t="s">
        <v>18</v>
      </c>
      <c r="AZ628" s="237" t="s">
        <v>17</v>
      </c>
      <c r="BA628" s="238" t="s">
        <v>18</v>
      </c>
      <c r="BB628" s="235" t="s">
        <v>17</v>
      </c>
      <c r="BC628" s="236" t="s">
        <v>18</v>
      </c>
      <c r="BD628" s="241" t="s">
        <v>17</v>
      </c>
      <c r="BE628" s="242" t="s">
        <v>18</v>
      </c>
      <c r="BF628" s="243" t="s">
        <v>17</v>
      </c>
      <c r="BG628" s="244" t="s">
        <v>18</v>
      </c>
      <c r="BI628" s="315"/>
      <c r="BJ628" s="112" t="s">
        <v>17</v>
      </c>
      <c r="BK628" s="113" t="s">
        <v>18</v>
      </c>
      <c r="BL628" s="114" t="s">
        <v>17</v>
      </c>
      <c r="BM628" s="115" t="s">
        <v>18</v>
      </c>
      <c r="BN628" s="112" t="s">
        <v>17</v>
      </c>
      <c r="BO628" s="113" t="s">
        <v>18</v>
      </c>
      <c r="BP628" s="114" t="s">
        <v>17</v>
      </c>
      <c r="BQ628" s="115" t="s">
        <v>18</v>
      </c>
      <c r="BR628" s="112" t="s">
        <v>17</v>
      </c>
      <c r="BS628" s="113" t="s">
        <v>18</v>
      </c>
      <c r="BT628" s="114" t="s">
        <v>17</v>
      </c>
      <c r="BU628" s="112" t="s">
        <v>18</v>
      </c>
      <c r="BV628" s="116" t="s">
        <v>17</v>
      </c>
      <c r="BW628" s="117" t="s">
        <v>18</v>
      </c>
      <c r="BX628" s="112" t="s">
        <v>17</v>
      </c>
      <c r="BY628" s="113" t="s">
        <v>18</v>
      </c>
      <c r="BZ628" s="114" t="s">
        <v>17</v>
      </c>
      <c r="CA628" s="115" t="s">
        <v>18</v>
      </c>
      <c r="CB628" s="112" t="s">
        <v>17</v>
      </c>
      <c r="CC628" s="113" t="s">
        <v>18</v>
      </c>
      <c r="CD628" s="114" t="s">
        <v>17</v>
      </c>
      <c r="CE628" s="115" t="s">
        <v>18</v>
      </c>
      <c r="CF628" s="112" t="s">
        <v>17</v>
      </c>
      <c r="CG628" s="113" t="s">
        <v>18</v>
      </c>
      <c r="CH628" s="25" t="s">
        <v>17</v>
      </c>
      <c r="CI628" s="118" t="s">
        <v>18</v>
      </c>
      <c r="CJ628" s="116" t="s">
        <v>17</v>
      </c>
      <c r="CK628" s="117" t="s">
        <v>18</v>
      </c>
    </row>
    <row r="629" spans="1:89" ht="14.1" thickTop="1">
      <c r="A629" s="121" t="s">
        <v>19</v>
      </c>
      <c r="B629" s="122"/>
      <c r="C629" s="182"/>
      <c r="D629" s="123"/>
      <c r="E629" s="176"/>
      <c r="F629" s="122"/>
      <c r="G629" s="124"/>
      <c r="H629" s="123"/>
      <c r="I629" s="176"/>
      <c r="J629" s="122"/>
      <c r="K629" s="124"/>
      <c r="L629" s="123"/>
      <c r="M629" s="122"/>
      <c r="N629" s="175"/>
      <c r="O629" s="177"/>
      <c r="P629" s="122"/>
      <c r="Q629" s="124"/>
      <c r="R629" s="123"/>
      <c r="S629" s="176"/>
      <c r="T629" s="122"/>
      <c r="U629" s="124"/>
      <c r="V629" s="123"/>
      <c r="W629" s="176"/>
      <c r="X629" s="122"/>
      <c r="Y629" s="124"/>
      <c r="Z629" s="180"/>
      <c r="AA629" s="181"/>
      <c r="AB629" s="166">
        <f>B629+D629+F629+H629+J629+L629+N629+P629+R629+T629+V629+X629+Z629</f>
        <v>0</v>
      </c>
      <c r="AC629" s="167">
        <f>C629+E629+G629+I629+K629+M629+O629+Q629+S629+U629+W629+Y629+AA629</f>
        <v>0</v>
      </c>
      <c r="AE629" s="246" t="str">
        <f>$AE$9</f>
        <v>07:00 - 07:59</v>
      </c>
      <c r="AF629" s="247">
        <f>SUMIF($A$9:$A$32,$AE629,B$629:B$652)</f>
        <v>7059</v>
      </c>
      <c r="AG629" s="248">
        <f t="shared" ref="AG629:AV631" si="11703">SUMIF($A$9:$A$32,$AE629,C$629:C$652)</f>
        <v>960</v>
      </c>
      <c r="AH629" s="249">
        <f t="shared" si="11703"/>
        <v>1579</v>
      </c>
      <c r="AI629" s="250">
        <f t="shared" si="11703"/>
        <v>1194</v>
      </c>
      <c r="AJ629" s="247">
        <f t="shared" si="11703"/>
        <v>657</v>
      </c>
      <c r="AK629" s="251">
        <f t="shared" si="11703"/>
        <v>579</v>
      </c>
      <c r="AL629" s="249">
        <f t="shared" si="11703"/>
        <v>853</v>
      </c>
      <c r="AM629" s="250">
        <f t="shared" si="11703"/>
        <v>1473</v>
      </c>
      <c r="AN629" s="247">
        <f t="shared" si="11703"/>
        <v>392</v>
      </c>
      <c r="AO629" s="251">
        <f t="shared" si="11703"/>
        <v>906</v>
      </c>
      <c r="AP629" s="249">
        <f t="shared" si="11703"/>
        <v>436</v>
      </c>
      <c r="AQ629" s="247">
        <f t="shared" si="11703"/>
        <v>2107</v>
      </c>
      <c r="AR629" s="252">
        <f t="shared" si="11703"/>
        <v>1651</v>
      </c>
      <c r="AS629" s="253">
        <f t="shared" si="11703"/>
        <v>2498</v>
      </c>
      <c r="AT629" s="247">
        <f t="shared" si="11703"/>
        <v>1607</v>
      </c>
      <c r="AU629" s="251">
        <f t="shared" si="11703"/>
        <v>1364</v>
      </c>
      <c r="AV629" s="249">
        <f t="shared" si="11703"/>
        <v>1807</v>
      </c>
      <c r="AW629" s="250">
        <f t="shared" ref="AW629:BE631" si="11704">SUMIF($A$9:$A$32,$AE629,S$629:S$652)</f>
        <v>1378</v>
      </c>
      <c r="AX629" s="247">
        <f t="shared" si="11704"/>
        <v>316</v>
      </c>
      <c r="AY629" s="251">
        <f t="shared" si="11704"/>
        <v>1567</v>
      </c>
      <c r="AZ629" s="249">
        <f t="shared" si="11704"/>
        <v>867</v>
      </c>
      <c r="BA629" s="250">
        <f t="shared" si="11704"/>
        <v>2702</v>
      </c>
      <c r="BB629" s="247">
        <f t="shared" si="11704"/>
        <v>1372</v>
      </c>
      <c r="BC629" s="251">
        <f t="shared" si="11704"/>
        <v>1555</v>
      </c>
      <c r="BD629" s="20">
        <f t="shared" si="11704"/>
        <v>4951</v>
      </c>
      <c r="BE629" s="254">
        <f t="shared" si="11704"/>
        <v>2197</v>
      </c>
      <c r="BF629" s="255">
        <f>AF629+AH629+AJ629+AL629+AN629+AP629+AR629+AT629+AV629+AX629+AZ629+BB629+BD629</f>
        <v>23547</v>
      </c>
      <c r="BG629" s="256">
        <f>AG629+AI629+AK629+AM629+AO629+AQ629+AS629+AU629+AW629+AY629+BA629+BC629+BE629</f>
        <v>20480</v>
      </c>
      <c r="BI629" s="121" t="s">
        <v>19</v>
      </c>
      <c r="BJ629" s="125">
        <f>B629/B653</f>
        <v>0</v>
      </c>
      <c r="BK629" s="126">
        <f t="shared" ref="BK629" si="11705">C629/C653</f>
        <v>0</v>
      </c>
      <c r="BL629" s="127">
        <f t="shared" ref="BL629" si="11706">D629/D653</f>
        <v>0</v>
      </c>
      <c r="BM629" s="128">
        <f t="shared" ref="BM629" si="11707">E629/E653</f>
        <v>0</v>
      </c>
      <c r="BN629" s="125">
        <f t="shared" ref="BN629" si="11708">F629/F653</f>
        <v>0</v>
      </c>
      <c r="BO629" s="126">
        <f t="shared" ref="BO629" si="11709">G629/G653</f>
        <v>0</v>
      </c>
      <c r="BP629" s="127">
        <f t="shared" ref="BP629" si="11710">H629/H653</f>
        <v>0</v>
      </c>
      <c r="BQ629" s="128">
        <f t="shared" ref="BQ629" si="11711">I629/I653</f>
        <v>0</v>
      </c>
      <c r="BR629" s="125">
        <f t="shared" ref="BR629" si="11712">J629/J653</f>
        <v>0</v>
      </c>
      <c r="BS629" s="126">
        <f t="shared" ref="BS629" si="11713">K629/K653</f>
        <v>0</v>
      </c>
      <c r="BT629" s="127">
        <f t="shared" ref="BT629" si="11714">L629/L653</f>
        <v>0</v>
      </c>
      <c r="BU629" s="125">
        <f t="shared" ref="BU629" si="11715">M629/M653</f>
        <v>0</v>
      </c>
      <c r="BV629" s="129">
        <f t="shared" ref="BV629" si="11716">N629/N653</f>
        <v>0</v>
      </c>
      <c r="BW629" s="130">
        <f t="shared" ref="BW629" si="11717">O629/O653</f>
        <v>0</v>
      </c>
      <c r="BX629" s="125">
        <f t="shared" ref="BX629" si="11718">P629/P653</f>
        <v>0</v>
      </c>
      <c r="BY629" s="126">
        <f t="shared" ref="BY629" si="11719">Q629/Q653</f>
        <v>0</v>
      </c>
      <c r="BZ629" s="127">
        <f t="shared" ref="BZ629" si="11720">R629/R653</f>
        <v>0</v>
      </c>
      <c r="CA629" s="128">
        <f t="shared" ref="CA629" si="11721">S629/S653</f>
        <v>0</v>
      </c>
      <c r="CB629" s="125">
        <f t="shared" ref="CB629" si="11722">T629/T653</f>
        <v>0</v>
      </c>
      <c r="CC629" s="126">
        <f t="shared" ref="CC629" si="11723">U629/U653</f>
        <v>0</v>
      </c>
      <c r="CD629" s="127">
        <f t="shared" ref="CD629" si="11724">V629/V653</f>
        <v>0</v>
      </c>
      <c r="CE629" s="128">
        <f t="shared" ref="CE629" si="11725">W629/W653</f>
        <v>0</v>
      </c>
      <c r="CF629" s="125">
        <f t="shared" ref="CF629" si="11726">X629/X653</f>
        <v>0</v>
      </c>
      <c r="CG629" s="126">
        <f t="shared" ref="CG629" si="11727">Y629/Y653</f>
        <v>0</v>
      </c>
      <c r="CH629" s="127">
        <f t="shared" ref="CH629" si="11728">Z629/Z653</f>
        <v>0</v>
      </c>
      <c r="CI629" s="125">
        <f t="shared" ref="CI629" si="11729">AA629/AA653</f>
        <v>0</v>
      </c>
      <c r="CJ629" s="131">
        <f t="shared" ref="CJ629" si="11730">AB629/AB653</f>
        <v>0</v>
      </c>
      <c r="CK629" s="132">
        <f t="shared" ref="CK629" si="11731">AC629/AC653</f>
        <v>0</v>
      </c>
    </row>
    <row r="630" spans="1:89">
      <c r="A630" s="133" t="s">
        <v>20</v>
      </c>
      <c r="B630" s="185">
        <v>601</v>
      </c>
      <c r="C630" s="186">
        <v>0</v>
      </c>
      <c r="D630" s="187">
        <v>165</v>
      </c>
      <c r="E630" s="188">
        <v>0</v>
      </c>
      <c r="F630" s="185">
        <v>57</v>
      </c>
      <c r="G630" s="189">
        <v>0</v>
      </c>
      <c r="H630" s="187">
        <v>238</v>
      </c>
      <c r="I630" s="188">
        <v>8</v>
      </c>
      <c r="J630" s="185">
        <v>7</v>
      </c>
      <c r="K630" s="189">
        <v>5</v>
      </c>
      <c r="L630" s="187">
        <v>2</v>
      </c>
      <c r="M630" s="185">
        <v>5</v>
      </c>
      <c r="N630" s="190">
        <v>40</v>
      </c>
      <c r="O630" s="191">
        <v>0</v>
      </c>
      <c r="P630" s="185">
        <v>13</v>
      </c>
      <c r="Q630" s="189">
        <v>0</v>
      </c>
      <c r="R630" s="187">
        <v>5</v>
      </c>
      <c r="S630" s="188">
        <v>0</v>
      </c>
      <c r="T630" s="185">
        <v>0</v>
      </c>
      <c r="U630" s="189">
        <v>0</v>
      </c>
      <c r="V630" s="187">
        <v>0</v>
      </c>
      <c r="W630" s="188">
        <v>0</v>
      </c>
      <c r="X630" s="185">
        <v>0</v>
      </c>
      <c r="Y630" s="189">
        <v>0</v>
      </c>
      <c r="Z630" s="187">
        <v>0</v>
      </c>
      <c r="AA630" s="185">
        <v>0</v>
      </c>
      <c r="AB630" s="168">
        <f t="shared" ref="AB630:AB631" si="11732">B630+D630+F630+H630+J630+L630+N630+P630+R630+T630+V630+X630+Z630</f>
        <v>1128</v>
      </c>
      <c r="AC630" s="169">
        <f t="shared" ref="AC630:AC649" si="11733">C630+E630+G630+I630+K630+M630+O630+Q630+S630+U630+W630+Y630+AA630</f>
        <v>18</v>
      </c>
      <c r="AE630" s="258" t="str">
        <f>$AE$10</f>
        <v>08:00 - 08:59</v>
      </c>
      <c r="AF630" s="247">
        <f>SUMIF($A$9:$A$32,$AE630,B$629:B$652)</f>
        <v>5792</v>
      </c>
      <c r="AG630" s="259">
        <f t="shared" si="11703"/>
        <v>1111</v>
      </c>
      <c r="AH630" s="260">
        <f t="shared" si="11703"/>
        <v>1385</v>
      </c>
      <c r="AI630" s="261">
        <f t="shared" si="11703"/>
        <v>1239</v>
      </c>
      <c r="AJ630" s="262">
        <f t="shared" si="11703"/>
        <v>678</v>
      </c>
      <c r="AK630" s="263">
        <f t="shared" si="11703"/>
        <v>516</v>
      </c>
      <c r="AL630" s="260">
        <f t="shared" si="11703"/>
        <v>1242</v>
      </c>
      <c r="AM630" s="261">
        <f t="shared" si="11703"/>
        <v>1799</v>
      </c>
      <c r="AN630" s="262">
        <f t="shared" si="11703"/>
        <v>397</v>
      </c>
      <c r="AO630" s="263">
        <f t="shared" si="11703"/>
        <v>933</v>
      </c>
      <c r="AP630" s="260">
        <f t="shared" si="11703"/>
        <v>431</v>
      </c>
      <c r="AQ630" s="262">
        <f t="shared" si="11703"/>
        <v>2661</v>
      </c>
      <c r="AR630" s="264">
        <f t="shared" si="11703"/>
        <v>1474</v>
      </c>
      <c r="AS630" s="265">
        <f t="shared" si="11703"/>
        <v>3502</v>
      </c>
      <c r="AT630" s="262">
        <f t="shared" si="11703"/>
        <v>1335</v>
      </c>
      <c r="AU630" s="263">
        <f t="shared" si="11703"/>
        <v>1660</v>
      </c>
      <c r="AV630" s="260">
        <f t="shared" si="11703"/>
        <v>1705</v>
      </c>
      <c r="AW630" s="261">
        <f t="shared" si="11704"/>
        <v>1515</v>
      </c>
      <c r="AX630" s="262">
        <f t="shared" si="11704"/>
        <v>273</v>
      </c>
      <c r="AY630" s="263">
        <f t="shared" si="11704"/>
        <v>1733</v>
      </c>
      <c r="AZ630" s="260">
        <f t="shared" si="11704"/>
        <v>898</v>
      </c>
      <c r="BA630" s="261">
        <f t="shared" si="11704"/>
        <v>2660</v>
      </c>
      <c r="BB630" s="262">
        <f t="shared" si="11704"/>
        <v>1244</v>
      </c>
      <c r="BC630" s="263">
        <f t="shared" si="11704"/>
        <v>1923</v>
      </c>
      <c r="BD630" s="260">
        <f t="shared" si="11704"/>
        <v>4603</v>
      </c>
      <c r="BE630" s="262">
        <f t="shared" si="11704"/>
        <v>2218</v>
      </c>
      <c r="BF630" s="266">
        <f>SUM(AF630,AH630,AJ630,AL630,AN630,AP630,AR630,AT630,AV630,AX630,AZ630,BB630,BD630)</f>
        <v>21457</v>
      </c>
      <c r="BG630" s="16">
        <f>SUM(AG630,AI630,AK630,AM630,AO630,AQ630,AS630,AU630,AW630,AY630,BA630,BC630,BE630)</f>
        <v>23470</v>
      </c>
      <c r="BI630" s="133" t="s">
        <v>20</v>
      </c>
      <c r="BJ630" s="125">
        <f>B630/B653</f>
        <v>1.0819666228599204E-2</v>
      </c>
      <c r="BK630" s="126">
        <f t="shared" ref="BK630" si="11734">C630/C653</f>
        <v>0</v>
      </c>
      <c r="BL630" s="127">
        <f t="shared" ref="BL630" si="11735">D630/D653</f>
        <v>7.554945054945055E-3</v>
      </c>
      <c r="BM630" s="128">
        <f t="shared" ref="BM630" si="11736">E630/E653</f>
        <v>0</v>
      </c>
      <c r="BN630" s="125">
        <f t="shared" ref="BN630" si="11737">F630/F653</f>
        <v>5.5506865322816241E-3</v>
      </c>
      <c r="BO630" s="126">
        <f t="shared" ref="BO630" si="11738">G630/G653</f>
        <v>0</v>
      </c>
      <c r="BP630" s="127">
        <f t="shared" ref="BP630" si="11739">H630/H653</f>
        <v>9.4715058898439987E-3</v>
      </c>
      <c r="BQ630" s="128">
        <f t="shared" ref="BQ630" si="11740">I630/I653</f>
        <v>2.1505954461141429E-4</v>
      </c>
      <c r="BR630" s="125">
        <f t="shared" ref="BR630" si="11741">J630/J653</f>
        <v>1.0966630111232962E-3</v>
      </c>
      <c r="BS630" s="126">
        <f t="shared" ref="BS630" si="11742">K630/K653</f>
        <v>6.4783622700181399E-4</v>
      </c>
      <c r="BT630" s="127">
        <f t="shared" ref="BT630" si="11743">L630/L653</f>
        <v>1.7186560109993984E-4</v>
      </c>
      <c r="BU630" s="125">
        <f t="shared" ref="BU630" si="11744">M630/M653</f>
        <v>2.2623410705397947E-4</v>
      </c>
      <c r="BV630" s="129">
        <f t="shared" ref="BV630" si="11745">N630/N653</f>
        <v>1.5730690577316344E-3</v>
      </c>
      <c r="BW630" s="130">
        <f t="shared" ref="BW630" si="11746">O630/O653</f>
        <v>0</v>
      </c>
      <c r="BX630" s="125">
        <f t="shared" ref="BX630" si="11747">P630/P653</f>
        <v>7.9700815400649873E-4</v>
      </c>
      <c r="BY630" s="126">
        <f t="shared" ref="BY630" si="11748">Q630/Q653</f>
        <v>0</v>
      </c>
      <c r="BZ630" s="127">
        <f t="shared" ref="BZ630" si="11749">R630/R653</f>
        <v>2.5207965717166626E-4</v>
      </c>
      <c r="CA630" s="128">
        <f t="shared" ref="CA630" si="11750">S630/S653</f>
        <v>0</v>
      </c>
      <c r="CB630" s="125">
        <f t="shared" ref="CB630" si="11751">T630/T653</f>
        <v>0</v>
      </c>
      <c r="CC630" s="126">
        <f t="shared" ref="CC630" si="11752">U630/U653</f>
        <v>0</v>
      </c>
      <c r="CD630" s="127">
        <f t="shared" ref="CD630" si="11753">V630/V653</f>
        <v>0</v>
      </c>
      <c r="CE630" s="128">
        <f t="shared" ref="CE630" si="11754">W630/W653</f>
        <v>0</v>
      </c>
      <c r="CF630" s="125">
        <f t="shared" ref="CF630" si="11755">X630/X653</f>
        <v>0</v>
      </c>
      <c r="CG630" s="126">
        <f t="shared" ref="CG630" si="11756">Y630/Y653</f>
        <v>0</v>
      </c>
      <c r="CH630" s="127">
        <f t="shared" ref="CH630" si="11757">Z630/Z653</f>
        <v>0</v>
      </c>
      <c r="CI630" s="125">
        <f t="shared" ref="CI630" si="11758">AA630/AA653</f>
        <v>0</v>
      </c>
      <c r="CJ630" s="131">
        <f t="shared" ref="CJ630" si="11759">AB630/AB653</f>
        <v>3.7046768260641091E-3</v>
      </c>
      <c r="CK630" s="132">
        <f t="shared" ref="CK630" si="11760">AC630/AC653</f>
        <v>5.9228840496732545E-5</v>
      </c>
    </row>
    <row r="631" spans="1:89" ht="14.1" thickBot="1">
      <c r="A631" s="142" t="s">
        <v>21</v>
      </c>
      <c r="B631" s="192">
        <v>3268</v>
      </c>
      <c r="C631" s="193">
        <v>1</v>
      </c>
      <c r="D631" s="194">
        <v>1073</v>
      </c>
      <c r="E631" s="195">
        <v>1</v>
      </c>
      <c r="F631" s="192">
        <v>351</v>
      </c>
      <c r="G631" s="196">
        <v>2</v>
      </c>
      <c r="H631" s="194">
        <v>1191</v>
      </c>
      <c r="I631" s="195">
        <v>97</v>
      </c>
      <c r="J631" s="192">
        <v>73</v>
      </c>
      <c r="K631" s="196">
        <v>45</v>
      </c>
      <c r="L631" s="194">
        <v>67</v>
      </c>
      <c r="M631" s="192">
        <v>383</v>
      </c>
      <c r="N631" s="197">
        <v>408</v>
      </c>
      <c r="O631" s="198">
        <v>568</v>
      </c>
      <c r="P631" s="192">
        <v>241</v>
      </c>
      <c r="Q631" s="196">
        <v>305</v>
      </c>
      <c r="R631" s="194">
        <v>295</v>
      </c>
      <c r="S631" s="195">
        <v>380</v>
      </c>
      <c r="T631" s="192">
        <v>49</v>
      </c>
      <c r="U631" s="196">
        <v>306</v>
      </c>
      <c r="V631" s="194">
        <v>170</v>
      </c>
      <c r="W631" s="195">
        <v>589</v>
      </c>
      <c r="X631" s="192">
        <v>295</v>
      </c>
      <c r="Y631" s="196">
        <v>484</v>
      </c>
      <c r="Z631" s="194">
        <v>1007</v>
      </c>
      <c r="AA631" s="192">
        <v>378</v>
      </c>
      <c r="AB631" s="168">
        <f t="shared" si="11732"/>
        <v>8488</v>
      </c>
      <c r="AC631" s="169">
        <f t="shared" si="11733"/>
        <v>3539</v>
      </c>
      <c r="AE631" s="246" t="str">
        <f>$AE$11</f>
        <v>-</v>
      </c>
      <c r="AF631" s="247">
        <f>SUMIF($A$9:$A$32,$AE631,B$629:B$652)</f>
        <v>0</v>
      </c>
      <c r="AG631" s="267">
        <f t="shared" si="11703"/>
        <v>0</v>
      </c>
      <c r="AH631" s="268">
        <f t="shared" si="11703"/>
        <v>0</v>
      </c>
      <c r="AI631" s="269">
        <f t="shared" si="11703"/>
        <v>0</v>
      </c>
      <c r="AJ631" s="270">
        <f t="shared" si="11703"/>
        <v>0</v>
      </c>
      <c r="AK631" s="271">
        <f t="shared" si="11703"/>
        <v>0</v>
      </c>
      <c r="AL631" s="268">
        <f t="shared" si="11703"/>
        <v>0</v>
      </c>
      <c r="AM631" s="269">
        <f t="shared" si="11703"/>
        <v>0</v>
      </c>
      <c r="AN631" s="270">
        <f t="shared" si="11703"/>
        <v>0</v>
      </c>
      <c r="AO631" s="271">
        <f t="shared" si="11703"/>
        <v>0</v>
      </c>
      <c r="AP631" s="268">
        <f t="shared" si="11703"/>
        <v>0</v>
      </c>
      <c r="AQ631" s="270">
        <f t="shared" si="11703"/>
        <v>0</v>
      </c>
      <c r="AR631" s="272">
        <f t="shared" si="11703"/>
        <v>0</v>
      </c>
      <c r="AS631" s="273">
        <f t="shared" si="11703"/>
        <v>0</v>
      </c>
      <c r="AT631" s="270">
        <f t="shared" si="11703"/>
        <v>0</v>
      </c>
      <c r="AU631" s="271">
        <f t="shared" si="11703"/>
        <v>0</v>
      </c>
      <c r="AV631" s="268">
        <f t="shared" si="11703"/>
        <v>0</v>
      </c>
      <c r="AW631" s="269">
        <f t="shared" si="11704"/>
        <v>0</v>
      </c>
      <c r="AX631" s="270">
        <f t="shared" si="11704"/>
        <v>0</v>
      </c>
      <c r="AY631" s="271">
        <f t="shared" si="11704"/>
        <v>0</v>
      </c>
      <c r="AZ631" s="268">
        <f t="shared" si="11704"/>
        <v>0</v>
      </c>
      <c r="BA631" s="269">
        <f t="shared" si="11704"/>
        <v>0</v>
      </c>
      <c r="BB631" s="270">
        <f t="shared" si="11704"/>
        <v>0</v>
      </c>
      <c r="BC631" s="271">
        <f t="shared" si="11704"/>
        <v>0</v>
      </c>
      <c r="BD631" s="268">
        <f t="shared" si="11704"/>
        <v>0</v>
      </c>
      <c r="BE631" s="270">
        <f t="shared" si="11704"/>
        <v>0</v>
      </c>
      <c r="BF631" s="266">
        <f>SUM(AF631,AH631,AJ631,AL631,AN631,AP631,AR631,AT631,AV631,AX631,AZ631,BB631,BD631)</f>
        <v>0</v>
      </c>
      <c r="BG631" s="16">
        <f>SUM(AG631,AI631,AK631,AM631,AO631,AQ631,AS631,AU631,AW631,AY631,BA631,BC631,BE631)</f>
        <v>0</v>
      </c>
      <c r="BI631" s="142" t="s">
        <v>21</v>
      </c>
      <c r="BJ631" s="125">
        <f>B631/B653</f>
        <v>5.8833060291284857E-2</v>
      </c>
      <c r="BK631" s="126">
        <f t="shared" ref="BK631" si="11761">C631/C653</f>
        <v>3.0627871362940275E-5</v>
      </c>
      <c r="BL631" s="127">
        <f t="shared" ref="BL631" si="11762">D631/D653</f>
        <v>4.9130036630036629E-2</v>
      </c>
      <c r="BM631" s="128">
        <f t="shared" ref="BM631" si="11763">E631/E653</f>
        <v>5.4253472222222219E-5</v>
      </c>
      <c r="BN631" s="125">
        <f t="shared" ref="BN631" si="11764">F631/F653</f>
        <v>3.4180543382997371E-2</v>
      </c>
      <c r="BO631" s="126">
        <f t="shared" ref="BO631" si="11765">G631/G653</f>
        <v>2.6119890296460757E-4</v>
      </c>
      <c r="BP631" s="127">
        <f t="shared" ref="BP631" si="11766">H631/H653</f>
        <v>4.7397325692454632E-2</v>
      </c>
      <c r="BQ631" s="128">
        <f t="shared" ref="BQ631" si="11767">I631/I653</f>
        <v>2.6075969784133983E-3</v>
      </c>
      <c r="BR631" s="125">
        <f t="shared" ref="BR631" si="11768">J631/J653</f>
        <v>1.1436628544571519E-2</v>
      </c>
      <c r="BS631" s="126">
        <f t="shared" ref="BS631" si="11769">K631/K653</f>
        <v>5.8305260430163257E-3</v>
      </c>
      <c r="BT631" s="127">
        <f t="shared" ref="BT631" si="11770">L631/L653</f>
        <v>5.7574976368479852E-3</v>
      </c>
      <c r="BU631" s="125">
        <f t="shared" ref="BU631" si="11771">M631/M653</f>
        <v>1.7329532600334825E-2</v>
      </c>
      <c r="BV631" s="129">
        <f t="shared" ref="BV631" si="11772">N631/N653</f>
        <v>1.6045304388862671E-2</v>
      </c>
      <c r="BW631" s="130">
        <f t="shared" ref="BW631" si="11773">O631/O653</f>
        <v>1.5968961736343445E-2</v>
      </c>
      <c r="BX631" s="125">
        <f t="shared" ref="BX631" si="11774">P631/P653</f>
        <v>1.4775305008889706E-2</v>
      </c>
      <c r="BY631" s="126">
        <f t="shared" ref="BY631" si="11775">Q631/Q653</f>
        <v>1.493999510164095E-2</v>
      </c>
      <c r="BZ631" s="127">
        <f t="shared" ref="BZ631" si="11776">R631/R653</f>
        <v>1.4872699773128309E-2</v>
      </c>
      <c r="CA631" s="128">
        <f t="shared" ref="CA631" si="11777">S631/S653</f>
        <v>1.6512406031373571E-2</v>
      </c>
      <c r="CB631" s="125">
        <f t="shared" ref="CB631" si="11778">T631/T653</f>
        <v>5.6302424451338618E-3</v>
      </c>
      <c r="CC631" s="126">
        <f t="shared" ref="CC631" si="11779">U631/U653</f>
        <v>2.8163828808099402E-2</v>
      </c>
      <c r="CD631" s="127">
        <f t="shared" ref="CD631" si="11780">V631/V653</f>
        <v>7.3704747452850638E-3</v>
      </c>
      <c r="CE631" s="128">
        <f t="shared" ref="CE631" si="11781">W631/W653</f>
        <v>2.0878380773457161E-2</v>
      </c>
      <c r="CF631" s="125">
        <f t="shared" ref="CF631" si="11782">X631/X653</f>
        <v>1.2296277770830729E-2</v>
      </c>
      <c r="CG631" s="126">
        <f t="shared" ref="CG631" si="11783">Y631/Y653</f>
        <v>3.218513100146296E-2</v>
      </c>
      <c r="CH631" s="127">
        <f t="shared" ref="CH631" si="11784">Z631/Z653</f>
        <v>1.7872672736630991E-2</v>
      </c>
      <c r="CI631" s="125">
        <f t="shared" ref="CI631" si="11785">AA631/AA653</f>
        <v>8.3929126515387004E-3</v>
      </c>
      <c r="CJ631" s="131">
        <f t="shared" ref="CJ631" si="11786">AB631/AB653</f>
        <v>2.7877036258539149E-2</v>
      </c>
      <c r="CK631" s="132">
        <f t="shared" ref="CK631" si="11787">AC631/AC653</f>
        <v>1.164504813988536E-2</v>
      </c>
    </row>
    <row r="632" spans="1:89" ht="15" thickTop="1" thickBot="1">
      <c r="A632" s="133" t="s">
        <v>22</v>
      </c>
      <c r="B632" s="185">
        <v>5597</v>
      </c>
      <c r="C632" s="186">
        <v>341</v>
      </c>
      <c r="D632" s="187">
        <v>1960</v>
      </c>
      <c r="E632" s="188">
        <v>513</v>
      </c>
      <c r="F632" s="185">
        <v>677</v>
      </c>
      <c r="G632" s="189">
        <v>318</v>
      </c>
      <c r="H632" s="187">
        <v>1131</v>
      </c>
      <c r="I632" s="188">
        <v>958</v>
      </c>
      <c r="J632" s="185">
        <v>225</v>
      </c>
      <c r="K632" s="189">
        <v>394</v>
      </c>
      <c r="L632" s="187">
        <v>294</v>
      </c>
      <c r="M632" s="185">
        <v>1106</v>
      </c>
      <c r="N632" s="190">
        <v>1061</v>
      </c>
      <c r="O632" s="191">
        <v>1817</v>
      </c>
      <c r="P632" s="185">
        <v>940</v>
      </c>
      <c r="Q632" s="189">
        <v>930</v>
      </c>
      <c r="R632" s="187">
        <v>1142</v>
      </c>
      <c r="S632" s="188">
        <v>1043</v>
      </c>
      <c r="T632" s="185">
        <v>246</v>
      </c>
      <c r="U632" s="189">
        <v>901</v>
      </c>
      <c r="V632" s="187">
        <v>647</v>
      </c>
      <c r="W632" s="188">
        <v>1811</v>
      </c>
      <c r="X632" s="185">
        <v>1034</v>
      </c>
      <c r="Y632" s="189">
        <v>1034</v>
      </c>
      <c r="Z632" s="187">
        <v>3046</v>
      </c>
      <c r="AA632" s="185">
        <v>1579</v>
      </c>
      <c r="AB632" s="168">
        <f>B632+D632+F632+H632+J632+L632+N632+P632+R632+T632+V632+X632+Z632</f>
        <v>18000</v>
      </c>
      <c r="AC632" s="169">
        <f t="shared" si="11733"/>
        <v>12745</v>
      </c>
      <c r="AE632" s="295" t="s">
        <v>42</v>
      </c>
      <c r="AF632" s="12">
        <f t="shared" ref="AF632:BG632" si="11788">SUM(AF629:AF631)</f>
        <v>12851</v>
      </c>
      <c r="AG632" s="1">
        <f t="shared" si="11788"/>
        <v>2071</v>
      </c>
      <c r="AH632" s="12">
        <f t="shared" si="11788"/>
        <v>2964</v>
      </c>
      <c r="AI632" s="1">
        <f t="shared" si="11788"/>
        <v>2433</v>
      </c>
      <c r="AJ632" s="12">
        <f t="shared" si="11788"/>
        <v>1335</v>
      </c>
      <c r="AK632" s="1">
        <f t="shared" si="11788"/>
        <v>1095</v>
      </c>
      <c r="AL632" s="12">
        <f t="shared" si="11788"/>
        <v>2095</v>
      </c>
      <c r="AM632" s="1">
        <f t="shared" si="11788"/>
        <v>3272</v>
      </c>
      <c r="AN632" s="12">
        <f t="shared" si="11788"/>
        <v>789</v>
      </c>
      <c r="AO632" s="1">
        <f t="shared" si="11788"/>
        <v>1839</v>
      </c>
      <c r="AP632" s="12">
        <f t="shared" si="11788"/>
        <v>867</v>
      </c>
      <c r="AQ632" s="1">
        <f t="shared" si="11788"/>
        <v>4768</v>
      </c>
      <c r="AR632" s="12">
        <f t="shared" si="11788"/>
        <v>3125</v>
      </c>
      <c r="AS632" s="1">
        <f t="shared" si="11788"/>
        <v>6000</v>
      </c>
      <c r="AT632" s="12">
        <f t="shared" si="11788"/>
        <v>2942</v>
      </c>
      <c r="AU632" s="1">
        <f t="shared" si="11788"/>
        <v>3024</v>
      </c>
      <c r="AV632" s="12">
        <f t="shared" si="11788"/>
        <v>3512</v>
      </c>
      <c r="AW632" s="1">
        <f t="shared" si="11788"/>
        <v>2893</v>
      </c>
      <c r="AX632" s="12">
        <f t="shared" si="11788"/>
        <v>589</v>
      </c>
      <c r="AY632" s="1">
        <f t="shared" si="11788"/>
        <v>3300</v>
      </c>
      <c r="AZ632" s="12">
        <f t="shared" si="11788"/>
        <v>1765</v>
      </c>
      <c r="BA632" s="1">
        <f t="shared" si="11788"/>
        <v>5362</v>
      </c>
      <c r="BB632" s="12">
        <f t="shared" si="11788"/>
        <v>2616</v>
      </c>
      <c r="BC632" s="1">
        <f t="shared" si="11788"/>
        <v>3478</v>
      </c>
      <c r="BD632" s="12">
        <f t="shared" si="11788"/>
        <v>9554</v>
      </c>
      <c r="BE632" s="1">
        <f t="shared" si="11788"/>
        <v>4415</v>
      </c>
      <c r="BF632" s="51">
        <f t="shared" si="11788"/>
        <v>45004</v>
      </c>
      <c r="BG632" s="47">
        <f t="shared" si="11788"/>
        <v>43950</v>
      </c>
      <c r="BI632" s="133" t="s">
        <v>22</v>
      </c>
      <c r="BJ632" s="125">
        <f>B632/B653</f>
        <v>0.10076151727366014</v>
      </c>
      <c r="BK632" s="126">
        <f t="shared" ref="BK632" si="11789">C632/C653</f>
        <v>1.0444104134762634E-2</v>
      </c>
      <c r="BL632" s="127">
        <f t="shared" ref="BL632" si="11790">D632/D653</f>
        <v>8.9743589743589744E-2</v>
      </c>
      <c r="BM632" s="128">
        <f t="shared" ref="BM632" si="11791">E632/E653</f>
        <v>2.783203125E-2</v>
      </c>
      <c r="BN632" s="125">
        <f t="shared" ref="BN632" si="11792">F632/F653</f>
        <v>6.5926575129029122E-2</v>
      </c>
      <c r="BO632" s="126">
        <f t="shared" ref="BO632" si="11793">G632/G653</f>
        <v>4.1530625571372604E-2</v>
      </c>
      <c r="BP632" s="127">
        <f t="shared" ref="BP632" si="11794">H632/H653</f>
        <v>4.5009551098376316E-2</v>
      </c>
      <c r="BQ632" s="128">
        <f t="shared" ref="BQ632" si="11795">I632/I653</f>
        <v>2.5753380467216862E-2</v>
      </c>
      <c r="BR632" s="125">
        <f t="shared" ref="BR632" si="11796">J632/J653</f>
        <v>3.5249882500391669E-2</v>
      </c>
      <c r="BS632" s="126">
        <f t="shared" ref="BS632" si="11797">K632/K653</f>
        <v>5.104949468774294E-2</v>
      </c>
      <c r="BT632" s="127">
        <f t="shared" ref="BT632" si="11798">L632/L653</f>
        <v>2.5264243361691158E-2</v>
      </c>
      <c r="BU632" s="125">
        <f t="shared" ref="BU632" si="11799">M632/M653</f>
        <v>5.0042984480340259E-2</v>
      </c>
      <c r="BV632" s="129">
        <f t="shared" ref="BV632" si="11800">N632/N653</f>
        <v>4.1725656756331601E-2</v>
      </c>
      <c r="BW632" s="130">
        <f t="shared" ref="BW632" si="11801">O632/O653</f>
        <v>5.1083808934746552E-2</v>
      </c>
      <c r="BX632" s="125">
        <f t="shared" ref="BX632" si="11802">P632/P653</f>
        <v>5.762982036662375E-2</v>
      </c>
      <c r="BY632" s="126">
        <f t="shared" ref="BY632" si="11803">Q632/Q653</f>
        <v>4.5554739162380606E-2</v>
      </c>
      <c r="BZ632" s="127">
        <f t="shared" ref="BZ632" si="11804">R632/R653</f>
        <v>5.7574993698008572E-2</v>
      </c>
      <c r="CA632" s="128">
        <f t="shared" ref="CA632" si="11805">S632/S653</f>
        <v>4.5322209186112197E-2</v>
      </c>
      <c r="CB632" s="125">
        <f t="shared" ref="CB632" si="11806">T632/T653</f>
        <v>2.8266115132712856E-2</v>
      </c>
      <c r="CC632" s="126">
        <f t="shared" ref="CC632" si="11807">U632/U653</f>
        <v>8.2926829268292687E-2</v>
      </c>
      <c r="CD632" s="127">
        <f t="shared" ref="CD632" si="11808">V632/V653</f>
        <v>2.8051159765879036E-2</v>
      </c>
      <c r="CE632" s="128">
        <f t="shared" ref="CE632" si="11809">W632/W653</f>
        <v>6.4194817624330935E-2</v>
      </c>
      <c r="CF632" s="125">
        <f t="shared" ref="CF632" si="11810">X632/X653</f>
        <v>4.309949564419991E-2</v>
      </c>
      <c r="CG632" s="126">
        <f t="shared" ref="CG632" si="11811">Y632/Y653</f>
        <v>6.8759143503125411E-2</v>
      </c>
      <c r="CH632" s="127">
        <f t="shared" ref="CH632" si="11812">Z632/Z653</f>
        <v>5.4061729052411127E-2</v>
      </c>
      <c r="CI632" s="125">
        <f t="shared" ref="CI632" si="11813">AA632/AA653</f>
        <v>3.5059283271903725E-2</v>
      </c>
      <c r="CJ632" s="131">
        <f t="shared" ref="CJ632" si="11814">AB632/AB653</f>
        <v>5.911718339464004E-2</v>
      </c>
      <c r="CK632" s="132">
        <f t="shared" ref="CK632" si="11815">AC632/AC653</f>
        <v>4.1937309562825348E-2</v>
      </c>
    </row>
    <row r="633" spans="1:89" ht="14.1" thickTop="1">
      <c r="A633" s="142" t="s">
        <v>23</v>
      </c>
      <c r="B633" s="192">
        <v>7059</v>
      </c>
      <c r="C633" s="193">
        <v>960</v>
      </c>
      <c r="D633" s="194">
        <v>1579</v>
      </c>
      <c r="E633" s="195">
        <v>1194</v>
      </c>
      <c r="F633" s="192">
        <v>657</v>
      </c>
      <c r="G633" s="196">
        <v>579</v>
      </c>
      <c r="H633" s="194">
        <v>853</v>
      </c>
      <c r="I633" s="195">
        <v>1473</v>
      </c>
      <c r="J633" s="192">
        <v>392</v>
      </c>
      <c r="K633" s="196">
        <v>906</v>
      </c>
      <c r="L633" s="194">
        <v>436</v>
      </c>
      <c r="M633" s="192">
        <v>2107</v>
      </c>
      <c r="N633" s="197">
        <v>1651</v>
      </c>
      <c r="O633" s="198">
        <v>2498</v>
      </c>
      <c r="P633" s="192">
        <v>1607</v>
      </c>
      <c r="Q633" s="196">
        <v>1364</v>
      </c>
      <c r="R633" s="194">
        <v>1807</v>
      </c>
      <c r="S633" s="195">
        <v>1378</v>
      </c>
      <c r="T633" s="192">
        <v>316</v>
      </c>
      <c r="U633" s="196">
        <v>1567</v>
      </c>
      <c r="V633" s="194">
        <v>867</v>
      </c>
      <c r="W633" s="195">
        <v>2702</v>
      </c>
      <c r="X633" s="192">
        <v>1372</v>
      </c>
      <c r="Y633" s="196">
        <v>1555</v>
      </c>
      <c r="Z633" s="194">
        <v>4951</v>
      </c>
      <c r="AA633" s="192">
        <v>2197</v>
      </c>
      <c r="AB633" s="168">
        <f t="shared" ref="AB633:AB649" si="11816">B633+D633+F633+H633+J633+L633+N633+P633+R633+T633+V633+X633+Z633</f>
        <v>23547</v>
      </c>
      <c r="AC633" s="169">
        <f t="shared" si="11733"/>
        <v>20480</v>
      </c>
      <c r="BI633" s="142" t="s">
        <v>23</v>
      </c>
      <c r="BJ633" s="125">
        <f>B633/B653</f>
        <v>0.12708157056186653</v>
      </c>
      <c r="BK633" s="126">
        <f t="shared" ref="BK633" si="11817">C633/C653</f>
        <v>2.9402756508422664E-2</v>
      </c>
      <c r="BL633" s="127">
        <f t="shared" ref="BL633" si="11818">D633/D653</f>
        <v>7.2298534798534805E-2</v>
      </c>
      <c r="BM633" s="128">
        <f t="shared" ref="BM633" si="11819">E633/E653</f>
        <v>6.4778645833333329E-2</v>
      </c>
      <c r="BN633" s="125">
        <f t="shared" ref="BN633" si="11820">F633/F653</f>
        <v>6.3978965819456612E-2</v>
      </c>
      <c r="BO633" s="126">
        <f t="shared" ref="BO633" si="11821">G633/G653</f>
        <v>7.5617082408253891E-2</v>
      </c>
      <c r="BP633" s="127">
        <f t="shared" ref="BP633" si="11822">H633/H653</f>
        <v>3.3946195479146769E-2</v>
      </c>
      <c r="BQ633" s="128">
        <f t="shared" ref="BQ633" si="11823">I633/I653</f>
        <v>3.9597838651576657E-2</v>
      </c>
      <c r="BR633" s="125">
        <f t="shared" ref="BR633" si="11824">J633/J653</f>
        <v>6.1413128622904593E-2</v>
      </c>
      <c r="BS633" s="126">
        <f t="shared" ref="BS633" si="11825">K633/K653</f>
        <v>0.11738792433272868</v>
      </c>
      <c r="BT633" s="127">
        <f t="shared" ref="BT633" si="11826">L633/L653</f>
        <v>3.7466701039786887E-2</v>
      </c>
      <c r="BU633" s="125">
        <f t="shared" ref="BU633" si="11827">M633/M653</f>
        <v>9.5335052712546942E-2</v>
      </c>
      <c r="BV633" s="129">
        <f t="shared" ref="BV633" si="11828">N633/N653</f>
        <v>6.4928425357873215E-2</v>
      </c>
      <c r="BW633" s="130">
        <f t="shared" ref="BW633" si="11829">O633/O653</f>
        <v>7.0229694396806208E-2</v>
      </c>
      <c r="BX633" s="125">
        <f t="shared" ref="BX633" si="11830">P633/P653</f>
        <v>9.8522469499111032E-2</v>
      </c>
      <c r="BY633" s="126">
        <f t="shared" ref="BY633" si="11831">Q633/Q653</f>
        <v>6.6813617438158224E-2</v>
      </c>
      <c r="BZ633" s="127">
        <f t="shared" ref="BZ633" si="11832">R633/R653</f>
        <v>9.1101588101840186E-2</v>
      </c>
      <c r="CA633" s="128">
        <f t="shared" ref="CA633" si="11833">S633/S653</f>
        <v>5.9879198713770475E-2</v>
      </c>
      <c r="CB633" s="125">
        <f t="shared" ref="CB633" si="11834">T633/T653</f>
        <v>3.6309318625761235E-2</v>
      </c>
      <c r="CC633" s="126">
        <f t="shared" ref="CC633" si="11835">U633/U653</f>
        <v>0.14422457432121491</v>
      </c>
      <c r="CD633" s="127">
        <f t="shared" ref="CD633" si="11836">V633/V653</f>
        <v>3.7589421200953828E-2</v>
      </c>
      <c r="CE633" s="128">
        <f t="shared" ref="CE633" si="11837">W633/W653</f>
        <v>9.5778242529509769E-2</v>
      </c>
      <c r="CF633" s="125">
        <f t="shared" ref="CF633" si="11838">X633/X653</f>
        <v>5.7188112208744944E-2</v>
      </c>
      <c r="CG633" s="126">
        <f t="shared" ref="CG633" si="11839">Y633/Y653</f>
        <v>0.10340470807288203</v>
      </c>
      <c r="CH633" s="127">
        <f t="shared" ref="CH633" si="11840">Z633/Z653</f>
        <v>8.7872495252293986E-2</v>
      </c>
      <c r="CI633" s="125">
        <f t="shared" ref="CI633" si="11841">AA633/AA653</f>
        <v>4.8781029352990807E-2</v>
      </c>
      <c r="CJ633" s="131">
        <f t="shared" ref="CJ633" si="11842">AB633/AB653</f>
        <v>7.733512874408828E-2</v>
      </c>
      <c r="CK633" s="132">
        <f t="shared" ref="CK633" si="11843">AC633/AC653</f>
        <v>6.7389258520726802E-2</v>
      </c>
    </row>
    <row r="634" spans="1:89" ht="14.1" thickBot="1">
      <c r="A634" s="133" t="s">
        <v>24</v>
      </c>
      <c r="B634" s="185">
        <v>5792</v>
      </c>
      <c r="C634" s="186">
        <v>1111</v>
      </c>
      <c r="D634" s="187">
        <v>1385</v>
      </c>
      <c r="E634" s="188">
        <v>1239</v>
      </c>
      <c r="F634" s="185">
        <v>678</v>
      </c>
      <c r="G634" s="189">
        <v>516</v>
      </c>
      <c r="H634" s="187">
        <v>1242</v>
      </c>
      <c r="I634" s="188">
        <v>1799</v>
      </c>
      <c r="J634" s="185">
        <v>397</v>
      </c>
      <c r="K634" s="189">
        <v>933</v>
      </c>
      <c r="L634" s="187">
        <v>431</v>
      </c>
      <c r="M634" s="185">
        <v>2661</v>
      </c>
      <c r="N634" s="190">
        <v>1474</v>
      </c>
      <c r="O634" s="191">
        <v>3502</v>
      </c>
      <c r="P634" s="185">
        <v>1335</v>
      </c>
      <c r="Q634" s="189">
        <v>1660</v>
      </c>
      <c r="R634" s="187">
        <v>1705</v>
      </c>
      <c r="S634" s="188">
        <v>1515</v>
      </c>
      <c r="T634" s="185">
        <v>273</v>
      </c>
      <c r="U634" s="189">
        <v>1733</v>
      </c>
      <c r="V634" s="187">
        <v>898</v>
      </c>
      <c r="W634" s="188">
        <v>2660</v>
      </c>
      <c r="X634" s="185">
        <v>1244</v>
      </c>
      <c r="Y634" s="189">
        <v>1923</v>
      </c>
      <c r="Z634" s="187">
        <v>4603</v>
      </c>
      <c r="AA634" s="185">
        <v>2218</v>
      </c>
      <c r="AB634" s="168">
        <f t="shared" si="11816"/>
        <v>21457</v>
      </c>
      <c r="AC634" s="169">
        <f t="shared" si="11733"/>
        <v>23470</v>
      </c>
      <c r="AE634" t="s">
        <v>51</v>
      </c>
      <c r="BI634" s="133" t="s">
        <v>24</v>
      </c>
      <c r="BJ634" s="125">
        <f>B634/B653</f>
        <v>0.10427205789691613</v>
      </c>
      <c r="BK634" s="126">
        <f t="shared" ref="BK634" si="11844">C634/C653</f>
        <v>3.4027565084226649E-2</v>
      </c>
      <c r="BL634" s="127">
        <f t="shared" ref="BL634" si="11845">D634/D653</f>
        <v>6.3415750915750912E-2</v>
      </c>
      <c r="BM634" s="128">
        <f t="shared" ref="BM634" si="11846">E634/E653</f>
        <v>6.7220052083333329E-2</v>
      </c>
      <c r="BN634" s="125">
        <f t="shared" ref="BN634" si="11847">F634/F653</f>
        <v>6.6023955594507744E-2</v>
      </c>
      <c r="BO634" s="126">
        <f t="shared" ref="BO634" si="11848">G634/G653</f>
        <v>6.7389316964868745E-2</v>
      </c>
      <c r="BP634" s="127">
        <f t="shared" ref="BP634" si="11849">H634/H653</f>
        <v>4.9426934097421202E-2</v>
      </c>
      <c r="BQ634" s="128">
        <f t="shared" ref="BQ634" si="11850">I634/I653</f>
        <v>4.836151509449179E-2</v>
      </c>
      <c r="BR634" s="125">
        <f t="shared" ref="BR634" si="11851">J634/J653</f>
        <v>6.2196459345135513E-2</v>
      </c>
      <c r="BS634" s="126">
        <f t="shared" ref="BS634" si="11852">K634/K653</f>
        <v>0.12088623995853848</v>
      </c>
      <c r="BT634" s="127">
        <f t="shared" ref="BT634" si="11853">L634/L653</f>
        <v>3.7037037037037035E-2</v>
      </c>
      <c r="BU634" s="125">
        <f t="shared" ref="BU634" si="11854">M634/M653</f>
        <v>0.12040179177412787</v>
      </c>
      <c r="BV634" s="129">
        <f t="shared" ref="BV634" si="11855">N634/N653</f>
        <v>5.796759477741073E-2</v>
      </c>
      <c r="BW634" s="130">
        <f t="shared" ref="BW634" si="11856">O634/O653</f>
        <v>9.845652112794849E-2</v>
      </c>
      <c r="BX634" s="125">
        <f t="shared" ref="BX634" si="11857">P634/P653</f>
        <v>8.1846606584513523E-2</v>
      </c>
      <c r="BY634" s="126">
        <f t="shared" ref="BY634" si="11858">Q634/Q653</f>
        <v>8.1312760225324521E-2</v>
      </c>
      <c r="BZ634" s="127">
        <f t="shared" ref="BZ634" si="11859">R634/R653</f>
        <v>8.5959163095538194E-2</v>
      </c>
      <c r="CA634" s="128">
        <f t="shared" ref="CA634" si="11860">S634/S653</f>
        <v>6.5832355625081482E-2</v>
      </c>
      <c r="CB634" s="125">
        <f t="shared" ref="CB634" si="11861">T634/T653</f>
        <v>3.1368493622888662E-2</v>
      </c>
      <c r="CC634" s="126">
        <f t="shared" ref="CC634" si="11862">U634/U653</f>
        <v>0.15950299125632766</v>
      </c>
      <c r="CD634" s="127">
        <f t="shared" ref="CD634" si="11863">V634/V653</f>
        <v>3.8933448948623453E-2</v>
      </c>
      <c r="CE634" s="128">
        <f t="shared" ref="CE634" si="11864">W634/W653</f>
        <v>9.4289461557548471E-2</v>
      </c>
      <c r="CF634" s="125">
        <f t="shared" ref="CF634" si="11865">X634/X653</f>
        <v>5.1852778125130256E-2</v>
      </c>
      <c r="CG634" s="126">
        <f t="shared" ref="CG634" si="11866">Y634/Y653</f>
        <v>0.12787604734672164</v>
      </c>
      <c r="CH634" s="127">
        <f t="shared" ref="CH634" si="11867">Z634/Z653</f>
        <v>8.1696040324441374E-2</v>
      </c>
      <c r="CI634" s="125">
        <f t="shared" ref="CI634" si="11868">AA634/AA653</f>
        <v>4.9247302278076291E-2</v>
      </c>
      <c r="CJ634" s="131">
        <f t="shared" ref="CJ634" si="11869">AB634/AB653</f>
        <v>7.0470966894377304E-2</v>
      </c>
      <c r="CK634" s="132">
        <f t="shared" ref="CK634" si="11870">AC634/AC653</f>
        <v>7.7227827025461826E-2</v>
      </c>
    </row>
    <row r="635" spans="1:89" ht="15" thickTop="1" thickBot="1">
      <c r="A635" s="142" t="s">
        <v>25</v>
      </c>
      <c r="B635" s="192">
        <v>4373</v>
      </c>
      <c r="C635" s="193">
        <v>958</v>
      </c>
      <c r="D635" s="194">
        <v>1052</v>
      </c>
      <c r="E635" s="195">
        <v>1150</v>
      </c>
      <c r="F635" s="192">
        <v>551</v>
      </c>
      <c r="G635" s="196">
        <v>618</v>
      </c>
      <c r="H635" s="194">
        <v>857</v>
      </c>
      <c r="I635" s="195">
        <v>1707</v>
      </c>
      <c r="J635" s="192">
        <v>262</v>
      </c>
      <c r="K635" s="196">
        <v>959</v>
      </c>
      <c r="L635" s="194">
        <v>445</v>
      </c>
      <c r="M635" s="192">
        <v>2333</v>
      </c>
      <c r="N635" s="197">
        <v>1503</v>
      </c>
      <c r="O635" s="198">
        <v>2961</v>
      </c>
      <c r="P635" s="192">
        <v>1010</v>
      </c>
      <c r="Q635" s="196">
        <v>1346</v>
      </c>
      <c r="R635" s="194">
        <v>1344</v>
      </c>
      <c r="S635" s="195">
        <v>1196</v>
      </c>
      <c r="T635" s="192">
        <v>311</v>
      </c>
      <c r="U635" s="196">
        <v>939</v>
      </c>
      <c r="V635" s="194">
        <v>752</v>
      </c>
      <c r="W635" s="195">
        <v>2338</v>
      </c>
      <c r="X635" s="192">
        <v>1046</v>
      </c>
      <c r="Y635" s="196">
        <v>1133</v>
      </c>
      <c r="Z635" s="194">
        <v>3945</v>
      </c>
      <c r="AA635" s="192">
        <v>2141</v>
      </c>
      <c r="AB635" s="168">
        <f t="shared" si="11816"/>
        <v>17451</v>
      </c>
      <c r="AC635" s="169">
        <f t="shared" si="11733"/>
        <v>19779</v>
      </c>
      <c r="AE635" s="309" t="s">
        <v>2</v>
      </c>
      <c r="AF635" s="303" t="s">
        <v>3</v>
      </c>
      <c r="AG635" s="304"/>
      <c r="AH635" s="303" t="s">
        <v>4</v>
      </c>
      <c r="AI635" s="304"/>
      <c r="AJ635" s="303" t="s">
        <v>5</v>
      </c>
      <c r="AK635" s="304"/>
      <c r="AL635" s="303" t="s">
        <v>6</v>
      </c>
      <c r="AM635" s="304"/>
      <c r="AN635" s="303" t="s">
        <v>7</v>
      </c>
      <c r="AO635" s="304"/>
      <c r="AP635" s="303" t="s">
        <v>8</v>
      </c>
      <c r="AQ635" s="304"/>
      <c r="AR635" s="303" t="s">
        <v>9</v>
      </c>
      <c r="AS635" s="304"/>
      <c r="AT635" s="303" t="s">
        <v>10</v>
      </c>
      <c r="AU635" s="304"/>
      <c r="AV635" s="303" t="s">
        <v>11</v>
      </c>
      <c r="AW635" s="304"/>
      <c r="AX635" s="303" t="s">
        <v>12</v>
      </c>
      <c r="AY635" s="304"/>
      <c r="AZ635" s="303" t="s">
        <v>13</v>
      </c>
      <c r="BA635" s="304"/>
      <c r="BB635" s="303" t="s">
        <v>14</v>
      </c>
      <c r="BC635" s="304"/>
      <c r="BD635" s="305" t="s">
        <v>15</v>
      </c>
      <c r="BE635" s="306"/>
      <c r="BF635" s="307" t="s">
        <v>16</v>
      </c>
      <c r="BG635" s="308"/>
      <c r="BI635" s="142" t="s">
        <v>25</v>
      </c>
      <c r="BJ635" s="125">
        <f>B635/B653</f>
        <v>7.8726123823068747E-2</v>
      </c>
      <c r="BK635" s="126">
        <f t="shared" ref="BK635" si="11871">C635/C653</f>
        <v>2.9341500765696783E-2</v>
      </c>
      <c r="BL635" s="127">
        <f t="shared" ref="BL635" si="11872">D635/D653</f>
        <v>4.8168498168498171E-2</v>
      </c>
      <c r="BM635" s="128">
        <f t="shared" ref="BM635" si="11873">E635/E653</f>
        <v>6.2391493055555552E-2</v>
      </c>
      <c r="BN635" s="125">
        <f t="shared" ref="BN635" si="11874">F635/F653</f>
        <v>5.3656636478722368E-2</v>
      </c>
      <c r="BO635" s="126">
        <f t="shared" ref="BO635" si="11875">G635/G653</f>
        <v>8.0710461016063731E-2</v>
      </c>
      <c r="BP635" s="127">
        <f t="shared" ref="BP635" si="11876">H635/H653</f>
        <v>3.4105380452085325E-2</v>
      </c>
      <c r="BQ635" s="128">
        <f t="shared" ref="BQ635" si="11877">I635/I653</f>
        <v>4.5888330331460524E-2</v>
      </c>
      <c r="BR635" s="125">
        <f t="shared" ref="BR635" si="11878">J635/J653</f>
        <v>4.1046529844900516E-2</v>
      </c>
      <c r="BS635" s="126">
        <f t="shared" ref="BS635" si="11879">K635/K653</f>
        <v>0.12425498833894791</v>
      </c>
      <c r="BT635" s="127">
        <f t="shared" ref="BT635" si="11880">L635/L653</f>
        <v>3.8240096244736614E-2</v>
      </c>
      <c r="BU635" s="125">
        <f t="shared" ref="BU635" si="11881">M635/M653</f>
        <v>0.10556083435138681</v>
      </c>
      <c r="BV635" s="129">
        <f t="shared" ref="BV635" si="11882">N635/N653</f>
        <v>5.9108069844266163E-2</v>
      </c>
      <c r="BW635" s="130">
        <f t="shared" ref="BW635" si="11883">O635/O653</f>
        <v>8.3246647361466447E-2</v>
      </c>
      <c r="BX635" s="125">
        <f t="shared" ref="BX635" si="11884">P635/P653</f>
        <v>6.1921402734351053E-2</v>
      </c>
      <c r="BY635" s="126">
        <f t="shared" ref="BY635" si="11885">Q635/Q653</f>
        <v>6.5931912809208917E-2</v>
      </c>
      <c r="BZ635" s="127">
        <f t="shared" ref="BZ635" si="11886">R635/R653</f>
        <v>6.7759011847743883E-2</v>
      </c>
      <c r="CA635" s="128">
        <f t="shared" ref="CA635" si="11887">S635/S653</f>
        <v>5.1970625298744189E-2</v>
      </c>
      <c r="CB635" s="125">
        <f t="shared" ref="CB635" si="11888">T635/T653</f>
        <v>3.5734804090543491E-2</v>
      </c>
      <c r="CC635" s="126">
        <f t="shared" ref="CC635" si="11889">U635/U653</f>
        <v>8.6424298205246206E-2</v>
      </c>
      <c r="CD635" s="127">
        <f t="shared" ref="CD635" si="11890">V635/V653</f>
        <v>3.2603511814437457E-2</v>
      </c>
      <c r="CE635" s="128">
        <f t="shared" ref="CE635" si="11891">W635/W653</f>
        <v>8.287547410584524E-2</v>
      </c>
      <c r="CF635" s="125">
        <f t="shared" ref="CF635" si="11892">X635/X653</f>
        <v>4.3599683214538783E-2</v>
      </c>
      <c r="CG635" s="126">
        <f t="shared" ref="CG635" si="11893">Y635/Y653</f>
        <v>7.5342465753424653E-2</v>
      </c>
      <c r="CH635" s="127">
        <f t="shared" ref="CH635" si="11894">Z635/Z653</f>
        <v>7.0017570949363714E-2</v>
      </c>
      <c r="CI635" s="125">
        <f t="shared" ref="CI635" si="11895">AA635/AA653</f>
        <v>4.7537634886096185E-2</v>
      </c>
      <c r="CJ635" s="131">
        <f t="shared" ref="CJ635" si="11896">AB635/AB653</f>
        <v>5.7314109301103519E-2</v>
      </c>
      <c r="CK635" s="132">
        <f t="shared" ref="CK635" si="11897">AC635/AC653</f>
        <v>6.5082624232492947E-2</v>
      </c>
    </row>
    <row r="636" spans="1:89" ht="15" thickTop="1" thickBot="1">
      <c r="A636" s="133" t="s">
        <v>26</v>
      </c>
      <c r="B636" s="185">
        <v>3923</v>
      </c>
      <c r="C636" s="186">
        <v>1209</v>
      </c>
      <c r="D636" s="187">
        <v>1357</v>
      </c>
      <c r="E636" s="188">
        <v>788</v>
      </c>
      <c r="F636" s="185">
        <v>596</v>
      </c>
      <c r="G636" s="189">
        <v>464</v>
      </c>
      <c r="H636" s="187">
        <v>1582</v>
      </c>
      <c r="I636" s="188">
        <v>1746</v>
      </c>
      <c r="J636" s="185">
        <v>314</v>
      </c>
      <c r="K636" s="189">
        <v>760</v>
      </c>
      <c r="L636" s="187">
        <v>436</v>
      </c>
      <c r="M636" s="185">
        <v>1882</v>
      </c>
      <c r="N636" s="190">
        <v>1243</v>
      </c>
      <c r="O636" s="191">
        <v>2351</v>
      </c>
      <c r="P636" s="185">
        <v>801</v>
      </c>
      <c r="Q636" s="189">
        <v>1112</v>
      </c>
      <c r="R636" s="187">
        <v>1129</v>
      </c>
      <c r="S636" s="188">
        <v>1281</v>
      </c>
      <c r="T636" s="185">
        <v>352</v>
      </c>
      <c r="U636" s="189">
        <v>689</v>
      </c>
      <c r="V636" s="187">
        <v>733</v>
      </c>
      <c r="W636" s="188">
        <v>2069</v>
      </c>
      <c r="X636" s="185">
        <v>964</v>
      </c>
      <c r="Y636" s="189">
        <v>911</v>
      </c>
      <c r="Z636" s="187">
        <v>3105</v>
      </c>
      <c r="AA636" s="185">
        <v>2193</v>
      </c>
      <c r="AB636" s="168">
        <f t="shared" si="11816"/>
        <v>16535</v>
      </c>
      <c r="AC636" s="169">
        <f t="shared" si="11733"/>
        <v>17455</v>
      </c>
      <c r="AE636" s="310"/>
      <c r="AF636" s="235" t="s">
        <v>17</v>
      </c>
      <c r="AG636" s="236" t="s">
        <v>18</v>
      </c>
      <c r="AH636" s="237" t="s">
        <v>17</v>
      </c>
      <c r="AI636" s="238" t="s">
        <v>18</v>
      </c>
      <c r="AJ636" s="235" t="s">
        <v>17</v>
      </c>
      <c r="AK636" s="236" t="s">
        <v>18</v>
      </c>
      <c r="AL636" s="237" t="s">
        <v>17</v>
      </c>
      <c r="AM636" s="238" t="s">
        <v>18</v>
      </c>
      <c r="AN636" s="235" t="s">
        <v>17</v>
      </c>
      <c r="AO636" s="236" t="s">
        <v>18</v>
      </c>
      <c r="AP636" s="237" t="s">
        <v>17</v>
      </c>
      <c r="AQ636" s="235" t="s">
        <v>18</v>
      </c>
      <c r="AR636" s="239" t="s">
        <v>17</v>
      </c>
      <c r="AS636" s="240" t="s">
        <v>18</v>
      </c>
      <c r="AT636" s="235" t="s">
        <v>17</v>
      </c>
      <c r="AU636" s="236" t="s">
        <v>18</v>
      </c>
      <c r="AV636" s="237" t="s">
        <v>17</v>
      </c>
      <c r="AW636" s="238" t="s">
        <v>18</v>
      </c>
      <c r="AX636" s="235" t="s">
        <v>17</v>
      </c>
      <c r="AY636" s="236" t="s">
        <v>18</v>
      </c>
      <c r="AZ636" s="237" t="s">
        <v>17</v>
      </c>
      <c r="BA636" s="238" t="s">
        <v>18</v>
      </c>
      <c r="BB636" s="235" t="s">
        <v>17</v>
      </c>
      <c r="BC636" s="236" t="s">
        <v>18</v>
      </c>
      <c r="BD636" s="241" t="s">
        <v>17</v>
      </c>
      <c r="BE636" s="242" t="s">
        <v>18</v>
      </c>
      <c r="BF636" s="243" t="s">
        <v>17</v>
      </c>
      <c r="BG636" s="244" t="s">
        <v>18</v>
      </c>
      <c r="BI636" s="133" t="s">
        <v>26</v>
      </c>
      <c r="BJ636" s="125">
        <f>B636/B653</f>
        <v>7.0624876230939562E-2</v>
      </c>
      <c r="BK636" s="126">
        <f t="shared" ref="BK636" si="11898">C636/C653</f>
        <v>3.7029096477794794E-2</v>
      </c>
      <c r="BL636" s="127">
        <f t="shared" ref="BL636" si="11899">D636/D653</f>
        <v>6.2133699633699635E-2</v>
      </c>
      <c r="BM636" s="128">
        <f t="shared" ref="BM636" si="11900">E636/E653</f>
        <v>4.2751736111111112E-2</v>
      </c>
      <c r="BN636" s="125">
        <f t="shared" ref="BN636" si="11901">F636/F653</f>
        <v>5.803875742526049E-2</v>
      </c>
      <c r="BO636" s="126">
        <f t="shared" ref="BO636" si="11902">G636/G653</f>
        <v>6.0598145487788954E-2</v>
      </c>
      <c r="BP636" s="127">
        <f t="shared" ref="BP636" si="11903">H636/H653</f>
        <v>6.295765679719835E-2</v>
      </c>
      <c r="BQ636" s="128">
        <f t="shared" ref="BQ636" si="11904">I636/I653</f>
        <v>4.693674561144117E-2</v>
      </c>
      <c r="BR636" s="125">
        <f t="shared" ref="BR636" si="11905">J636/J653</f>
        <v>4.919316935610215E-2</v>
      </c>
      <c r="BS636" s="126">
        <f t="shared" ref="BS636" si="11906">K636/K653</f>
        <v>9.8471106504275721E-2</v>
      </c>
      <c r="BT636" s="127">
        <f t="shared" ref="BT636" si="11907">L636/L653</f>
        <v>3.7466701039786887E-2</v>
      </c>
      <c r="BU636" s="125">
        <f t="shared" ref="BU636" si="11908">M636/M653</f>
        <v>8.5154517895117868E-2</v>
      </c>
      <c r="BV636" s="129">
        <f t="shared" ref="BV636" si="11909">N636/N653</f>
        <v>4.8883120969010541E-2</v>
      </c>
      <c r="BW636" s="130">
        <f t="shared" ref="BW636" si="11910">O636/O653</f>
        <v>6.6096882116449721E-2</v>
      </c>
      <c r="BX636" s="125">
        <f t="shared" ref="BX636" si="11911">P636/P653</f>
        <v>4.9107963950708114E-2</v>
      </c>
      <c r="BY636" s="126">
        <f t="shared" ref="BY636" si="11912">Q636/Q653</f>
        <v>5.446975263286799E-2</v>
      </c>
      <c r="BZ636" s="127">
        <f t="shared" ref="BZ636" si="11913">R636/R653</f>
        <v>5.6919586589362241E-2</v>
      </c>
      <c r="CA636" s="128">
        <f t="shared" ref="CA636" si="11914">S636/S653</f>
        <v>5.566418980576196E-2</v>
      </c>
      <c r="CB636" s="125">
        <f t="shared" ref="CB636" si="11915">T636/T653</f>
        <v>4.0445823279328968E-2</v>
      </c>
      <c r="CC636" s="126">
        <f t="shared" ref="CC636" si="11916">U636/U653</f>
        <v>6.3414634146341464E-2</v>
      </c>
      <c r="CD636" s="127">
        <f t="shared" ref="CD636" si="11917">V636/V653</f>
        <v>3.1779752872317366E-2</v>
      </c>
      <c r="CE636" s="128">
        <f t="shared" ref="CE636" si="11918">W636/W653</f>
        <v>7.3340186452093156E-2</v>
      </c>
      <c r="CF636" s="125">
        <f t="shared" ref="CF636" si="11919">X636/X653</f>
        <v>4.0181734817223126E-2</v>
      </c>
      <c r="CG636" s="126">
        <f t="shared" ref="CG636" si="11920">Y636/Y653</f>
        <v>6.057986434366272E-2</v>
      </c>
      <c r="CH636" s="127">
        <f t="shared" ref="CH636" si="11921">Z636/Z653</f>
        <v>5.5108886640753953E-2</v>
      </c>
      <c r="CI636" s="125">
        <f t="shared" ref="CI636" si="11922">AA636/AA653</f>
        <v>4.8692215462498335E-2</v>
      </c>
      <c r="CJ636" s="131">
        <f t="shared" ref="CJ636" si="11923">AB636/AB653</f>
        <v>5.4305701523909615E-2</v>
      </c>
      <c r="CK636" s="132">
        <f t="shared" ref="CK636" si="11924">AC636/AC653</f>
        <v>5.743552282613703E-2</v>
      </c>
    </row>
    <row r="637" spans="1:89" ht="14.1" thickTop="1">
      <c r="A637" s="142" t="s">
        <v>27</v>
      </c>
      <c r="B637" s="199">
        <v>3328</v>
      </c>
      <c r="C637" s="193">
        <v>1119</v>
      </c>
      <c r="D637" s="194">
        <v>1357</v>
      </c>
      <c r="E637" s="195">
        <v>853</v>
      </c>
      <c r="F637" s="192">
        <v>619</v>
      </c>
      <c r="G637" s="196">
        <v>415</v>
      </c>
      <c r="H637" s="194">
        <v>1508</v>
      </c>
      <c r="I637" s="195">
        <v>1670</v>
      </c>
      <c r="J637" s="192">
        <v>352</v>
      </c>
      <c r="K637" s="196">
        <v>618</v>
      </c>
      <c r="L637" s="194">
        <v>511</v>
      </c>
      <c r="M637" s="192">
        <v>1412</v>
      </c>
      <c r="N637" s="197">
        <v>1341</v>
      </c>
      <c r="O637" s="200">
        <v>2428</v>
      </c>
      <c r="P637" s="192">
        <v>801</v>
      </c>
      <c r="Q637" s="196">
        <v>1010</v>
      </c>
      <c r="R637" s="194">
        <v>1149</v>
      </c>
      <c r="S637" s="195">
        <v>1208</v>
      </c>
      <c r="T637" s="192">
        <v>396</v>
      </c>
      <c r="U637" s="196">
        <v>597</v>
      </c>
      <c r="V637" s="194">
        <v>778</v>
      </c>
      <c r="W637" s="201">
        <v>1844</v>
      </c>
      <c r="X637" s="192">
        <v>888</v>
      </c>
      <c r="Y637" s="196">
        <v>762</v>
      </c>
      <c r="Z637" s="194">
        <v>3021</v>
      </c>
      <c r="AA637" s="192">
        <v>2580</v>
      </c>
      <c r="AB637" s="168">
        <f t="shared" si="11816"/>
        <v>16049</v>
      </c>
      <c r="AC637" s="169">
        <f t="shared" si="11733"/>
        <v>16516</v>
      </c>
      <c r="AE637" s="246" t="str">
        <f>$AE$17</f>
        <v>17:00 - 17:59</v>
      </c>
      <c r="AF637" s="247">
        <f t="shared" ref="AF637:AU639" si="11925">SUMIF($A$9:$A$32,$AE637,B$629:B$652)</f>
        <v>2255</v>
      </c>
      <c r="AG637" s="248">
        <f t="shared" si="11925"/>
        <v>3479</v>
      </c>
      <c r="AH637" s="249">
        <f t="shared" si="11925"/>
        <v>1928</v>
      </c>
      <c r="AI637" s="250">
        <f t="shared" si="11925"/>
        <v>1400</v>
      </c>
      <c r="AJ637" s="247">
        <f t="shared" si="11925"/>
        <v>992</v>
      </c>
      <c r="AK637" s="251">
        <f t="shared" si="11925"/>
        <v>480</v>
      </c>
      <c r="AL637" s="249">
        <f t="shared" si="11925"/>
        <v>2187</v>
      </c>
      <c r="AM637" s="250">
        <f t="shared" si="11925"/>
        <v>3100</v>
      </c>
      <c r="AN637" s="247">
        <f t="shared" si="11925"/>
        <v>736</v>
      </c>
      <c r="AO637" s="251">
        <f t="shared" si="11925"/>
        <v>271</v>
      </c>
      <c r="AP637" s="249">
        <f t="shared" si="11925"/>
        <v>1505</v>
      </c>
      <c r="AQ637" s="247">
        <f t="shared" si="11925"/>
        <v>1203</v>
      </c>
      <c r="AR637" s="252">
        <f t="shared" si="11925"/>
        <v>2282</v>
      </c>
      <c r="AS637" s="253">
        <f t="shared" si="11925"/>
        <v>2258</v>
      </c>
      <c r="AT637" s="247">
        <f t="shared" si="11925"/>
        <v>1343</v>
      </c>
      <c r="AU637" s="251">
        <f t="shared" si="11925"/>
        <v>1253</v>
      </c>
      <c r="AV637" s="249">
        <f t="shared" ref="AP637:BE639" si="11926">SUMIF($A$9:$A$32,$AE637,R$629:R$652)</f>
        <v>1316</v>
      </c>
      <c r="AW637" s="250">
        <f t="shared" si="11926"/>
        <v>1685</v>
      </c>
      <c r="AX637" s="247">
        <f t="shared" si="11926"/>
        <v>842</v>
      </c>
      <c r="AY637" s="251">
        <f t="shared" si="11926"/>
        <v>322</v>
      </c>
      <c r="AZ637" s="249">
        <f t="shared" si="11926"/>
        <v>2033</v>
      </c>
      <c r="BA637" s="250">
        <f t="shared" si="11926"/>
        <v>1316</v>
      </c>
      <c r="BB637" s="247">
        <f t="shared" si="11926"/>
        <v>2743</v>
      </c>
      <c r="BC637" s="251">
        <f t="shared" si="11926"/>
        <v>694</v>
      </c>
      <c r="BD637" s="20">
        <f t="shared" si="11926"/>
        <v>4176</v>
      </c>
      <c r="BE637" s="254">
        <f t="shared" si="11926"/>
        <v>3597</v>
      </c>
      <c r="BF637" s="255">
        <f>AF637+AH637+AJ637+AL637+AN637+AP637+AR637+AT637+AV637+AX637+AZ637+BB637+BD637</f>
        <v>24338</v>
      </c>
      <c r="BG637" s="256">
        <f>AG637+AI637+AK637+AM637+AO637+AQ637+AS637+AU637+AW637+AY637+BA637+BC637+BE637</f>
        <v>21058</v>
      </c>
      <c r="BI637" s="142" t="s">
        <v>27</v>
      </c>
      <c r="BJ637" s="125">
        <f>B637/B653</f>
        <v>5.991322663690208E-2</v>
      </c>
      <c r="BK637" s="126">
        <f t="shared" ref="BK637" si="11927">C637/C653</f>
        <v>3.4272588055130171E-2</v>
      </c>
      <c r="BL637" s="127">
        <f t="shared" ref="BL637" si="11928">D637/D653</f>
        <v>6.2133699633699635E-2</v>
      </c>
      <c r="BM637" s="128">
        <f t="shared" ref="BM637" si="11929">E637/E653</f>
        <v>4.6278211805555552E-2</v>
      </c>
      <c r="BN637" s="125">
        <f t="shared" ref="BN637" si="11930">F637/F653</f>
        <v>6.0278508131268865E-2</v>
      </c>
      <c r="BO637" s="126">
        <f t="shared" ref="BO637" si="11931">G637/G653</f>
        <v>5.4198772365156064E-2</v>
      </c>
      <c r="BP637" s="127">
        <f t="shared" ref="BP637" si="11932">H637/H653</f>
        <v>6.0012734797835088E-2</v>
      </c>
      <c r="BQ637" s="128">
        <f t="shared" ref="BQ637" si="11933">I637/I653</f>
        <v>4.4893679937632734E-2</v>
      </c>
      <c r="BR637" s="125">
        <f t="shared" ref="BR637" si="11934">J637/J653</f>
        <v>5.5146482845057181E-2</v>
      </c>
      <c r="BS637" s="126">
        <f t="shared" ref="BS637" si="11935">K637/K653</f>
        <v>8.0072557657424201E-2</v>
      </c>
      <c r="BT637" s="127">
        <f t="shared" ref="BT637" si="11936">L637/L653</f>
        <v>4.3911661081034628E-2</v>
      </c>
      <c r="BU637" s="125">
        <f t="shared" ref="BU637" si="11937">M637/M653</f>
        <v>6.3888511832043804E-2</v>
      </c>
      <c r="BV637" s="129">
        <f t="shared" ref="BV637" si="11938">N637/N653</f>
        <v>5.2737140160453042E-2</v>
      </c>
      <c r="BW637" s="130">
        <f t="shared" ref="BW637" si="11939">O637/O653</f>
        <v>6.8261688549017402E-2</v>
      </c>
      <c r="BX637" s="125">
        <f t="shared" ref="BX637" si="11940">P637/P653</f>
        <v>4.9107963950708114E-2</v>
      </c>
      <c r="BY637" s="126">
        <f t="shared" ref="BY637" si="11941">Q637/Q653</f>
        <v>4.9473426402155275E-2</v>
      </c>
      <c r="BZ637" s="127">
        <f t="shared" ref="BZ637" si="11942">R637/R653</f>
        <v>5.79279052180489E-2</v>
      </c>
      <c r="CA637" s="128">
        <f t="shared" ref="CA637" si="11943">S637/S653</f>
        <v>5.2492069699734932E-2</v>
      </c>
      <c r="CB637" s="125">
        <f t="shared" ref="CB637" si="11944">T637/T653</f>
        <v>4.5501551189245086E-2</v>
      </c>
      <c r="CC637" s="126">
        <f t="shared" ref="CC637" si="11945">U637/U653</f>
        <v>5.494707777266452E-2</v>
      </c>
      <c r="CD637" s="127">
        <f t="shared" ref="CD637" si="11946">V637/V653</f>
        <v>3.3730760893128119E-2</v>
      </c>
      <c r="CE637" s="128">
        <f t="shared" ref="CE637" si="11947">W637/W653</f>
        <v>6.5364574102300524E-2</v>
      </c>
      <c r="CF637" s="125">
        <f t="shared" ref="CF637" si="11948">X637/X653</f>
        <v>3.7013880205076906E-2</v>
      </c>
      <c r="CG637" s="126">
        <f t="shared" ref="CG637" si="11949">Y637/Y653</f>
        <v>5.067163186593962E-2</v>
      </c>
      <c r="CH637" s="127">
        <f t="shared" ref="CH637" si="11950">Z637/Z653</f>
        <v>5.3618018209892974E-2</v>
      </c>
      <c r="CI637" s="125">
        <f t="shared" ref="CI637" si="11951">AA637/AA653</f>
        <v>5.7284959367645098E-2</v>
      </c>
      <c r="CJ637" s="131">
        <f t="shared" ref="CJ637" si="11952">AB637/AB653</f>
        <v>5.2709537572254335E-2</v>
      </c>
      <c r="CK637" s="132">
        <f t="shared" ref="CK637" si="11953">AC637/AC653</f>
        <v>5.4345751646890816E-2</v>
      </c>
    </row>
    <row r="638" spans="1:89">
      <c r="A638" s="133" t="s">
        <v>28</v>
      </c>
      <c r="B638" s="202">
        <v>3381</v>
      </c>
      <c r="C638" s="186">
        <v>1105</v>
      </c>
      <c r="D638" s="187">
        <v>1344</v>
      </c>
      <c r="E638" s="188">
        <v>752</v>
      </c>
      <c r="F638" s="185">
        <v>631</v>
      </c>
      <c r="G638" s="189">
        <v>394</v>
      </c>
      <c r="H638" s="187">
        <v>1602</v>
      </c>
      <c r="I638" s="188">
        <v>1838</v>
      </c>
      <c r="J638" s="185">
        <v>326</v>
      </c>
      <c r="K638" s="186">
        <v>472</v>
      </c>
      <c r="L638" s="187">
        <v>534</v>
      </c>
      <c r="M638" s="185">
        <v>1458</v>
      </c>
      <c r="N638" s="190">
        <v>1365</v>
      </c>
      <c r="O638" s="203">
        <v>2013</v>
      </c>
      <c r="P638" s="185">
        <v>744</v>
      </c>
      <c r="Q638" s="186">
        <v>926</v>
      </c>
      <c r="R638" s="187">
        <v>1111</v>
      </c>
      <c r="S638" s="188">
        <v>1126</v>
      </c>
      <c r="T638" s="194">
        <v>429</v>
      </c>
      <c r="U638" s="185">
        <v>587</v>
      </c>
      <c r="V638" s="187">
        <v>903</v>
      </c>
      <c r="W638" s="204">
        <v>1797</v>
      </c>
      <c r="X638" s="185">
        <v>958</v>
      </c>
      <c r="Y638" s="189">
        <v>747</v>
      </c>
      <c r="Z638" s="187">
        <v>3079</v>
      </c>
      <c r="AA638" s="185">
        <v>2457</v>
      </c>
      <c r="AB638" s="168">
        <f t="shared" si="11816"/>
        <v>16407</v>
      </c>
      <c r="AC638" s="169">
        <f t="shared" si="11733"/>
        <v>15672</v>
      </c>
      <c r="AE638" s="258" t="str">
        <f>$AE$18</f>
        <v>18:00 - 18:59</v>
      </c>
      <c r="AF638" s="247">
        <f t="shared" si="11925"/>
        <v>2292</v>
      </c>
      <c r="AG638" s="259">
        <f t="shared" si="11925"/>
        <v>4072</v>
      </c>
      <c r="AH638" s="260">
        <f t="shared" si="11925"/>
        <v>1740</v>
      </c>
      <c r="AI638" s="261">
        <f t="shared" si="11925"/>
        <v>1484</v>
      </c>
      <c r="AJ638" s="262">
        <f t="shared" si="11925"/>
        <v>871</v>
      </c>
      <c r="AK638" s="263">
        <f t="shared" si="11925"/>
        <v>615</v>
      </c>
      <c r="AL638" s="260">
        <f t="shared" si="11925"/>
        <v>2157</v>
      </c>
      <c r="AM638" s="261">
        <f t="shared" si="11925"/>
        <v>3980</v>
      </c>
      <c r="AN638" s="262">
        <f t="shared" si="11925"/>
        <v>716</v>
      </c>
      <c r="AO638" s="263">
        <f t="shared" si="11925"/>
        <v>284</v>
      </c>
      <c r="AP638" s="260">
        <f t="shared" si="11926"/>
        <v>1653</v>
      </c>
      <c r="AQ638" s="262">
        <f t="shared" si="11926"/>
        <v>1004</v>
      </c>
      <c r="AR638" s="264">
        <f t="shared" si="11926"/>
        <v>2417</v>
      </c>
      <c r="AS638" s="265">
        <f t="shared" si="11926"/>
        <v>2256</v>
      </c>
      <c r="AT638" s="262">
        <f t="shared" si="11926"/>
        <v>1295</v>
      </c>
      <c r="AU638" s="263">
        <f t="shared" si="11926"/>
        <v>1723</v>
      </c>
      <c r="AV638" s="260">
        <f t="shared" si="11926"/>
        <v>1400</v>
      </c>
      <c r="AW638" s="261">
        <f t="shared" si="11926"/>
        <v>2043</v>
      </c>
      <c r="AX638" s="262">
        <f t="shared" si="11926"/>
        <v>891</v>
      </c>
      <c r="AY638" s="263">
        <f t="shared" si="11926"/>
        <v>444</v>
      </c>
      <c r="AZ638" s="260">
        <f t="shared" si="11926"/>
        <v>1600</v>
      </c>
      <c r="BA638" s="261">
        <f t="shared" si="11926"/>
        <v>1509</v>
      </c>
      <c r="BB638" s="262">
        <f t="shared" si="11926"/>
        <v>2839</v>
      </c>
      <c r="BC638" s="263">
        <f t="shared" si="11926"/>
        <v>899</v>
      </c>
      <c r="BD638" s="260">
        <f t="shared" si="11926"/>
        <v>4183</v>
      </c>
      <c r="BE638" s="262">
        <f t="shared" si="11926"/>
        <v>4380</v>
      </c>
      <c r="BF638" s="266">
        <f>SUM(AF638,AH638,AJ638,AL638,AN638,AP638,AR638,AT638,AV638,AX638,AZ638,BB638,BD638)</f>
        <v>24054</v>
      </c>
      <c r="BG638" s="16">
        <f>SUM(AG638,AI638,AK638,AM638,AO638,AQ638,AS638,AU638,AW638,AY638,BA638,BC638,BE638)</f>
        <v>24693</v>
      </c>
      <c r="BI638" s="133" t="s">
        <v>28</v>
      </c>
      <c r="BJ638" s="125">
        <f>B638/B653</f>
        <v>6.0867373575530632E-2</v>
      </c>
      <c r="BK638" s="126">
        <f t="shared" ref="BK638" si="11954">C638/C653</f>
        <v>3.3843797856049004E-2</v>
      </c>
      <c r="BL638" s="127">
        <f t="shared" ref="BL638" si="11955">D638/D653</f>
        <v>6.1538461538461542E-2</v>
      </c>
      <c r="BM638" s="128">
        <f t="shared" ref="BM638" si="11956">E638/E653</f>
        <v>4.0798611111111112E-2</v>
      </c>
      <c r="BN638" s="125">
        <f t="shared" ref="BN638" si="11957">F638/F653</f>
        <v>6.1447073717012364E-2</v>
      </c>
      <c r="BO638" s="126">
        <f t="shared" ref="BO638" si="11958">G638/G653</f>
        <v>5.1456183884027687E-2</v>
      </c>
      <c r="BP638" s="127">
        <f t="shared" ref="BP638" si="11959">H638/H653</f>
        <v>6.3753581661891115E-2</v>
      </c>
      <c r="BQ638" s="128">
        <f t="shared" ref="BQ638" si="11960">I638/I653</f>
        <v>4.940993037447243E-2</v>
      </c>
      <c r="BR638" s="125">
        <f t="shared" ref="BR638" si="11961">J638/J653</f>
        <v>5.1073163089456371E-2</v>
      </c>
      <c r="BS638" s="126">
        <f t="shared" ref="BS638" si="11962">K638/K653</f>
        <v>6.115573982897124E-2</v>
      </c>
      <c r="BT638" s="127">
        <f t="shared" ref="BT638" si="11963">L638/L653</f>
        <v>4.5888115493683941E-2</v>
      </c>
      <c r="BU638" s="125">
        <f t="shared" ref="BU638" si="11964">M638/M653</f>
        <v>6.5969865616940404E-2</v>
      </c>
      <c r="BV638" s="129">
        <f t="shared" ref="BV638" si="11965">N638/N653</f>
        <v>5.3680981595092027E-2</v>
      </c>
      <c r="BW638" s="130">
        <f t="shared" ref="BW638" si="11966">O638/O653</f>
        <v>5.65942253085552E-2</v>
      </c>
      <c r="BX638" s="125">
        <f t="shared" ref="BX638" si="11967">P638/P653</f>
        <v>4.5613389736987309E-2</v>
      </c>
      <c r="BY638" s="126">
        <f t="shared" ref="BY638" si="11968">Q638/Q653</f>
        <v>4.5358804800391866E-2</v>
      </c>
      <c r="BZ638" s="127">
        <f t="shared" ref="BZ638" si="11969">R638/R653</f>
        <v>5.6012099823544242E-2</v>
      </c>
      <c r="CA638" s="128">
        <f t="shared" ref="CA638" si="11970">S638/S653</f>
        <v>4.8928866292964848E-2</v>
      </c>
      <c r="CB638" s="125">
        <f t="shared" ref="CB638" si="11971">T638/T653</f>
        <v>4.9293347121682179E-2</v>
      </c>
      <c r="CC638" s="126">
        <f t="shared" ref="CC638" si="11972">U638/U653</f>
        <v>5.4026691210308328E-2</v>
      </c>
      <c r="CD638" s="127">
        <f t="shared" ref="CD638" si="11973">V638/V653</f>
        <v>3.915022761760243E-2</v>
      </c>
      <c r="CE638" s="128">
        <f t="shared" ref="CE638" si="11974">W638/W653</f>
        <v>6.3698557300343836E-2</v>
      </c>
      <c r="CF638" s="125">
        <f t="shared" ref="CF638" si="11975">X638/X653</f>
        <v>3.993164103205369E-2</v>
      </c>
      <c r="CG638" s="126">
        <f t="shared" ref="CG638" si="11976">Y638/Y653</f>
        <v>4.9674158797712462E-2</v>
      </c>
      <c r="CH638" s="127">
        <f t="shared" ref="CH638" si="11977">Z638/Z653</f>
        <v>5.4647427364535081E-2</v>
      </c>
      <c r="CI638" s="125">
        <f t="shared" ref="CI638" si="11978">AA638/AA653</f>
        <v>5.4553932235001552E-2</v>
      </c>
      <c r="CJ638" s="131">
        <f t="shared" ref="CJ638" si="11979">AB638/AB653</f>
        <v>5.3885312664214396E-2</v>
      </c>
      <c r="CK638" s="132">
        <f t="shared" ref="CK638" si="11980">AC638/AC653</f>
        <v>5.1568577125821802E-2</v>
      </c>
    </row>
    <row r="639" spans="1:89" ht="14.1" thickBot="1">
      <c r="A639" s="142" t="s">
        <v>29</v>
      </c>
      <c r="B639" s="199">
        <v>2767</v>
      </c>
      <c r="C639" s="193">
        <v>1325</v>
      </c>
      <c r="D639" s="194">
        <v>1178</v>
      </c>
      <c r="E639" s="195">
        <v>890</v>
      </c>
      <c r="F639" s="192">
        <v>514</v>
      </c>
      <c r="G639" s="196">
        <v>416</v>
      </c>
      <c r="H639" s="194">
        <v>1687</v>
      </c>
      <c r="I639" s="195">
        <v>1910</v>
      </c>
      <c r="J639" s="192">
        <v>333</v>
      </c>
      <c r="K639" s="193">
        <v>419</v>
      </c>
      <c r="L639" s="194">
        <v>548</v>
      </c>
      <c r="M639" s="192">
        <v>1340</v>
      </c>
      <c r="N639" s="197">
        <v>1389</v>
      </c>
      <c r="O639" s="200">
        <v>2004</v>
      </c>
      <c r="P639" s="192">
        <v>758</v>
      </c>
      <c r="Q639" s="193">
        <v>1062</v>
      </c>
      <c r="R639" s="194">
        <v>1145</v>
      </c>
      <c r="S639" s="195">
        <v>1368</v>
      </c>
      <c r="T639" s="192">
        <v>397</v>
      </c>
      <c r="U639" s="196">
        <v>556</v>
      </c>
      <c r="V639" s="194">
        <v>1001</v>
      </c>
      <c r="W639" s="201">
        <v>1839</v>
      </c>
      <c r="X639" s="192">
        <v>943</v>
      </c>
      <c r="Y639" s="196">
        <v>729</v>
      </c>
      <c r="Z639" s="194">
        <v>2929</v>
      </c>
      <c r="AA639" s="192">
        <v>2410</v>
      </c>
      <c r="AB639" s="168">
        <f t="shared" si="11816"/>
        <v>15589</v>
      </c>
      <c r="AC639" s="169">
        <f t="shared" si="11733"/>
        <v>16268</v>
      </c>
      <c r="AE639" s="246" t="str">
        <f>$AE$19</f>
        <v>-</v>
      </c>
      <c r="AF639" s="247">
        <f t="shared" si="11925"/>
        <v>0</v>
      </c>
      <c r="AG639" s="267">
        <f t="shared" si="11925"/>
        <v>0</v>
      </c>
      <c r="AH639" s="268">
        <f t="shared" si="11925"/>
        <v>0</v>
      </c>
      <c r="AI639" s="269">
        <f t="shared" si="11925"/>
        <v>0</v>
      </c>
      <c r="AJ639" s="270">
        <f t="shared" si="11925"/>
        <v>0</v>
      </c>
      <c r="AK639" s="271">
        <f t="shared" si="11925"/>
        <v>0</v>
      </c>
      <c r="AL639" s="268">
        <f t="shared" si="11925"/>
        <v>0</v>
      </c>
      <c r="AM639" s="269">
        <f t="shared" si="11925"/>
        <v>0</v>
      </c>
      <c r="AN639" s="270">
        <f t="shared" si="11925"/>
        <v>0</v>
      </c>
      <c r="AO639" s="271">
        <f t="shared" si="11925"/>
        <v>0</v>
      </c>
      <c r="AP639" s="268">
        <f t="shared" si="11926"/>
        <v>0</v>
      </c>
      <c r="AQ639" s="270">
        <f t="shared" si="11926"/>
        <v>0</v>
      </c>
      <c r="AR639" s="272">
        <f t="shared" si="11926"/>
        <v>0</v>
      </c>
      <c r="AS639" s="273">
        <f t="shared" si="11926"/>
        <v>0</v>
      </c>
      <c r="AT639" s="270">
        <f t="shared" si="11926"/>
        <v>0</v>
      </c>
      <c r="AU639" s="271">
        <f t="shared" si="11926"/>
        <v>0</v>
      </c>
      <c r="AV639" s="268">
        <f t="shared" si="11926"/>
        <v>0</v>
      </c>
      <c r="AW639" s="269">
        <f t="shared" si="11926"/>
        <v>0</v>
      </c>
      <c r="AX639" s="270">
        <f t="shared" si="11926"/>
        <v>0</v>
      </c>
      <c r="AY639" s="271">
        <f t="shared" si="11926"/>
        <v>0</v>
      </c>
      <c r="AZ639" s="268">
        <f t="shared" si="11926"/>
        <v>0</v>
      </c>
      <c r="BA639" s="269">
        <f t="shared" si="11926"/>
        <v>0</v>
      </c>
      <c r="BB639" s="270">
        <f t="shared" si="11926"/>
        <v>0</v>
      </c>
      <c r="BC639" s="271">
        <f t="shared" si="11926"/>
        <v>0</v>
      </c>
      <c r="BD639" s="268">
        <f t="shared" si="11926"/>
        <v>0</v>
      </c>
      <c r="BE639" s="270">
        <f t="shared" si="11926"/>
        <v>0</v>
      </c>
      <c r="BF639" s="266">
        <f>SUM(AF639,AH639,AJ639,AL639,AN639,AP639,AR639,AT639,AV639,AX639,AZ639,BB639,BD639)</f>
        <v>0</v>
      </c>
      <c r="BG639" s="16">
        <f>SUM(AG639,AI639,AK639,AM639,AO639,AQ639,AS639,AU639,AW639,AY639,BA639,BC639,BE639)</f>
        <v>0</v>
      </c>
      <c r="BI639" s="142" t="s">
        <v>29</v>
      </c>
      <c r="BJ639" s="125">
        <f>B639/B653</f>
        <v>4.981367130538103E-2</v>
      </c>
      <c r="BK639" s="126">
        <f t="shared" ref="BK639" si="11981">C639/C653</f>
        <v>4.0581929555895867E-2</v>
      </c>
      <c r="BL639" s="127">
        <f t="shared" ref="BL639" si="11982">D639/D653</f>
        <v>5.393772893772894E-2</v>
      </c>
      <c r="BM639" s="128">
        <f t="shared" ref="BM639" si="11983">E639/E653</f>
        <v>4.8285590277777776E-2</v>
      </c>
      <c r="BN639" s="125">
        <f t="shared" ref="BN639" si="11984">F639/F653</f>
        <v>5.0053559256013243E-2</v>
      </c>
      <c r="BO639" s="126">
        <f t="shared" ref="BO639" si="11985">G639/G653</f>
        <v>5.4329371816638369E-2</v>
      </c>
      <c r="BP639" s="127">
        <f t="shared" ref="BP639" si="11986">H639/H653</f>
        <v>6.7136262336835409E-2</v>
      </c>
      <c r="BQ639" s="128">
        <f t="shared" ref="BQ639" si="11987">I639/I653</f>
        <v>5.1345466275975159E-2</v>
      </c>
      <c r="BR639" s="125">
        <f t="shared" ref="BR639" si="11988">J639/J653</f>
        <v>5.2169826100579665E-2</v>
      </c>
      <c r="BS639" s="126">
        <f t="shared" ref="BS639" si="11989">K639/K653</f>
        <v>5.4288675822752007E-2</v>
      </c>
      <c r="BT639" s="127">
        <f t="shared" ref="BT639" si="11990">L639/L653</f>
        <v>4.709117470138352E-2</v>
      </c>
      <c r="BU639" s="125">
        <f t="shared" ref="BU639" si="11991">M639/M653</f>
        <v>6.0630740690466492E-2</v>
      </c>
      <c r="BV639" s="129">
        <f t="shared" ref="BV639" si="11992">N639/N653</f>
        <v>5.4624823029731005E-2</v>
      </c>
      <c r="BW639" s="130">
        <f t="shared" ref="BW639" si="11993">O639/O653</f>
        <v>5.6341195985268072E-2</v>
      </c>
      <c r="BX639" s="125">
        <f t="shared" ref="BX639" si="11994">P639/P653</f>
        <v>4.6471706210532766E-2</v>
      </c>
      <c r="BY639" s="126">
        <f t="shared" ref="BY639" si="11995">Q639/Q653</f>
        <v>5.2020573108008818E-2</v>
      </c>
      <c r="BZ639" s="127">
        <f t="shared" ref="BZ639" si="11996">R639/R653</f>
        <v>5.7726241492311571E-2</v>
      </c>
      <c r="CA639" s="128">
        <f t="shared" ref="CA639" si="11997">S639/S653</f>
        <v>5.9444661712944859E-2</v>
      </c>
      <c r="CB639" s="125">
        <f t="shared" ref="CB639" si="11998">T639/T653</f>
        <v>4.5616454096288638E-2</v>
      </c>
      <c r="CC639" s="126">
        <f t="shared" ref="CC639" si="11999">U639/U653</f>
        <v>5.1173492867004143E-2</v>
      </c>
      <c r="CD639" s="127">
        <f t="shared" ref="CD639" si="12000">V639/V653</f>
        <v>4.339908952959029E-2</v>
      </c>
      <c r="CE639" s="128">
        <f t="shared" ref="CE639" si="12001">W639/W653</f>
        <v>6.5187338272305134E-2</v>
      </c>
      <c r="CF639" s="125">
        <f t="shared" ref="CF639" si="12002">X639/X653</f>
        <v>3.9306406569130092E-2</v>
      </c>
      <c r="CG639" s="126">
        <f t="shared" ref="CG639" si="12003">Y639/Y653</f>
        <v>4.8477191115839875E-2</v>
      </c>
      <c r="CH639" s="127">
        <f t="shared" ref="CH639" si="12004">Z639/Z653</f>
        <v>5.1985162309426194E-2</v>
      </c>
      <c r="CI639" s="125">
        <f t="shared" ref="CI639" si="12005">AA639/AA653</f>
        <v>5.3510369021714993E-2</v>
      </c>
      <c r="CJ639" s="131">
        <f t="shared" ref="CJ639" si="12006">AB639/AB653</f>
        <v>5.1198765107724642E-2</v>
      </c>
      <c r="CK639" s="132">
        <f t="shared" ref="CK639" si="12007">AC639/AC653</f>
        <v>5.3529709844491388E-2</v>
      </c>
    </row>
    <row r="640" spans="1:89" ht="15" thickTop="1" thickBot="1">
      <c r="A640" s="133" t="s">
        <v>30</v>
      </c>
      <c r="B640" s="202">
        <v>2219</v>
      </c>
      <c r="C640" s="186">
        <v>1264</v>
      </c>
      <c r="D640" s="187">
        <v>1108</v>
      </c>
      <c r="E640" s="188">
        <v>862</v>
      </c>
      <c r="F640" s="185">
        <v>554</v>
      </c>
      <c r="G640" s="189">
        <v>497</v>
      </c>
      <c r="H640" s="187">
        <v>1522</v>
      </c>
      <c r="I640" s="188">
        <v>2240</v>
      </c>
      <c r="J640" s="185">
        <v>369</v>
      </c>
      <c r="K640" s="186">
        <v>383</v>
      </c>
      <c r="L640" s="187">
        <v>700</v>
      </c>
      <c r="M640" s="185">
        <v>1066</v>
      </c>
      <c r="N640" s="190">
        <v>1411</v>
      </c>
      <c r="O640" s="203">
        <v>1737</v>
      </c>
      <c r="P640" s="185">
        <v>837</v>
      </c>
      <c r="Q640" s="186">
        <v>874</v>
      </c>
      <c r="R640" s="187">
        <v>1149</v>
      </c>
      <c r="S640" s="188">
        <v>1262</v>
      </c>
      <c r="T640" s="185">
        <v>478</v>
      </c>
      <c r="U640" s="189">
        <v>577</v>
      </c>
      <c r="V640" s="187">
        <v>1318</v>
      </c>
      <c r="W640" s="204">
        <v>1530</v>
      </c>
      <c r="X640" s="185">
        <v>1128</v>
      </c>
      <c r="Y640" s="189">
        <v>702</v>
      </c>
      <c r="Z640" s="187">
        <v>2824</v>
      </c>
      <c r="AA640" s="185">
        <v>2519</v>
      </c>
      <c r="AB640" s="168">
        <f t="shared" si="11816"/>
        <v>15617</v>
      </c>
      <c r="AC640" s="169">
        <f t="shared" si="11733"/>
        <v>15513</v>
      </c>
      <c r="AE640" s="295" t="s">
        <v>42</v>
      </c>
      <c r="AF640" s="12">
        <f t="shared" ref="AF640:BG640" si="12008">SUM(AF637:AF639)</f>
        <v>4547</v>
      </c>
      <c r="AG640" s="1">
        <f t="shared" si="12008"/>
        <v>7551</v>
      </c>
      <c r="AH640" s="12">
        <f t="shared" si="12008"/>
        <v>3668</v>
      </c>
      <c r="AI640" s="1">
        <f t="shared" si="12008"/>
        <v>2884</v>
      </c>
      <c r="AJ640" s="12">
        <f t="shared" si="12008"/>
        <v>1863</v>
      </c>
      <c r="AK640" s="1">
        <f t="shared" si="12008"/>
        <v>1095</v>
      </c>
      <c r="AL640" s="12">
        <f t="shared" si="12008"/>
        <v>4344</v>
      </c>
      <c r="AM640" s="1">
        <f t="shared" si="12008"/>
        <v>7080</v>
      </c>
      <c r="AN640" s="12">
        <f t="shared" si="12008"/>
        <v>1452</v>
      </c>
      <c r="AO640" s="1">
        <f t="shared" si="12008"/>
        <v>555</v>
      </c>
      <c r="AP640" s="12">
        <f t="shared" si="12008"/>
        <v>3158</v>
      </c>
      <c r="AQ640" s="1">
        <f t="shared" si="12008"/>
        <v>2207</v>
      </c>
      <c r="AR640" s="12">
        <f t="shared" si="12008"/>
        <v>4699</v>
      </c>
      <c r="AS640" s="1">
        <f t="shared" si="12008"/>
        <v>4514</v>
      </c>
      <c r="AT640" s="12">
        <f t="shared" si="12008"/>
        <v>2638</v>
      </c>
      <c r="AU640" s="1">
        <f t="shared" si="12008"/>
        <v>2976</v>
      </c>
      <c r="AV640" s="12">
        <f t="shared" si="12008"/>
        <v>2716</v>
      </c>
      <c r="AW640" s="1">
        <f t="shared" si="12008"/>
        <v>3728</v>
      </c>
      <c r="AX640" s="12">
        <f t="shared" si="12008"/>
        <v>1733</v>
      </c>
      <c r="AY640" s="1">
        <f t="shared" si="12008"/>
        <v>766</v>
      </c>
      <c r="AZ640" s="12">
        <f t="shared" si="12008"/>
        <v>3633</v>
      </c>
      <c r="BA640" s="1">
        <f t="shared" si="12008"/>
        <v>2825</v>
      </c>
      <c r="BB640" s="12">
        <f t="shared" si="12008"/>
        <v>5582</v>
      </c>
      <c r="BC640" s="1">
        <f t="shared" si="12008"/>
        <v>1593</v>
      </c>
      <c r="BD640" s="12">
        <f t="shared" si="12008"/>
        <v>8359</v>
      </c>
      <c r="BE640" s="1">
        <f t="shared" si="12008"/>
        <v>7977</v>
      </c>
      <c r="BF640" s="51">
        <f t="shared" si="12008"/>
        <v>48392</v>
      </c>
      <c r="BG640" s="47">
        <f t="shared" si="12008"/>
        <v>45751</v>
      </c>
      <c r="BI640" s="133" t="s">
        <v>30</v>
      </c>
      <c r="BJ640" s="125">
        <f>B640/B653</f>
        <v>3.9948152015410375E-2</v>
      </c>
      <c r="BK640" s="126">
        <f t="shared" ref="BK640" si="12009">C640/C653</f>
        <v>3.8713629402756508E-2</v>
      </c>
      <c r="BL640" s="127">
        <f t="shared" ref="BL640" si="12010">D640/D653</f>
        <v>5.0732600732600733E-2</v>
      </c>
      <c r="BM640" s="128">
        <f t="shared" ref="BM640" si="12011">E640/E653</f>
        <v>4.6766493055555552E-2</v>
      </c>
      <c r="BN640" s="125">
        <f t="shared" ref="BN640" si="12012">F640/F653</f>
        <v>5.3948777875158241E-2</v>
      </c>
      <c r="BO640" s="126">
        <f t="shared" ref="BO640" si="12013">G640/G653</f>
        <v>6.4907927386704978E-2</v>
      </c>
      <c r="BP640" s="127">
        <f t="shared" ref="BP640" si="12014">H640/H653</f>
        <v>6.0569882203120026E-2</v>
      </c>
      <c r="BQ640" s="128">
        <f t="shared" ref="BQ640" si="12015">I640/I653</f>
        <v>6.0216672491195999E-2</v>
      </c>
      <c r="BR640" s="125">
        <f t="shared" ref="BR640" si="12016">J640/J653</f>
        <v>5.7809807300642328E-2</v>
      </c>
      <c r="BS640" s="126">
        <f t="shared" ref="BS640" si="12017">K640/K653</f>
        <v>4.9624254988338945E-2</v>
      </c>
      <c r="BT640" s="127">
        <f t="shared" ref="BT640" si="12018">L640/L653</f>
        <v>6.015296038497895E-2</v>
      </c>
      <c r="BU640" s="125">
        <f t="shared" ref="BU640" si="12019">M640/M653</f>
        <v>4.823311162390842E-2</v>
      </c>
      <c r="BV640" s="129">
        <f t="shared" ref="BV640" si="12020">N640/N653</f>
        <v>5.5490011011483403E-2</v>
      </c>
      <c r="BW640" s="130">
        <f t="shared" ref="BW640" si="12021">O640/O653</f>
        <v>4.8834659394416488E-2</v>
      </c>
      <c r="BX640" s="125">
        <f t="shared" ref="BX640" si="12022">P640/P653</f>
        <v>5.1315063454110722E-2</v>
      </c>
      <c r="BY640" s="126">
        <f t="shared" ref="BY640" si="12023">Q640/Q653</f>
        <v>4.2811658094538331E-2</v>
      </c>
      <c r="BZ640" s="127">
        <f t="shared" ref="BZ640" si="12024">R640/R653</f>
        <v>5.79279052180489E-2</v>
      </c>
      <c r="CA640" s="128">
        <f t="shared" ref="CA640" si="12025">S640/S653</f>
        <v>5.4838569504193281E-2</v>
      </c>
      <c r="CB640" s="125">
        <f t="shared" ref="CB640" si="12026">T640/T653</f>
        <v>5.492358956681604E-2</v>
      </c>
      <c r="CC640" s="126">
        <f t="shared" ref="CC640" si="12027">U640/U653</f>
        <v>5.3106304647952143E-2</v>
      </c>
      <c r="CD640" s="127">
        <f t="shared" ref="CD640" si="12028">V640/V653</f>
        <v>5.7142857142857141E-2</v>
      </c>
      <c r="CE640" s="128">
        <f t="shared" ref="CE640" si="12029">W640/W653</f>
        <v>5.4234163978589912E-2</v>
      </c>
      <c r="CF640" s="125">
        <f t="shared" ref="CF640" si="12030">X640/X653</f>
        <v>4.7017631611854446E-2</v>
      </c>
      <c r="CG640" s="126">
        <f t="shared" ref="CG640" si="12031">Y640/Y653</f>
        <v>4.6681739593030985E-2</v>
      </c>
      <c r="CH640" s="127">
        <f t="shared" ref="CH640" si="12032">Z640/Z653</f>
        <v>5.0121576770849975E-2</v>
      </c>
      <c r="CI640" s="125">
        <f t="shared" ref="CI640" si="12033">AA640/AA653</f>
        <v>5.5930547537634885E-2</v>
      </c>
      <c r="CJ640" s="131">
        <f t="shared" ref="CJ640" si="12034">AB640/AB653</f>
        <v>5.1290725170782973E-2</v>
      </c>
      <c r="CK640" s="132">
        <f t="shared" ref="CK640" si="12035">AC640/AC653</f>
        <v>5.1045389034767331E-2</v>
      </c>
    </row>
    <row r="641" spans="1:89" ht="14.1" thickTop="1">
      <c r="A641" s="142" t="s">
        <v>31</v>
      </c>
      <c r="B641" s="199">
        <v>1840</v>
      </c>
      <c r="C641" s="193">
        <v>2150</v>
      </c>
      <c r="D641" s="194">
        <v>1065</v>
      </c>
      <c r="E641" s="195">
        <v>948</v>
      </c>
      <c r="F641" s="192">
        <v>586</v>
      </c>
      <c r="G641" s="196">
        <v>359</v>
      </c>
      <c r="H641" s="194">
        <v>1756</v>
      </c>
      <c r="I641" s="195">
        <v>2583</v>
      </c>
      <c r="J641" s="192">
        <v>448</v>
      </c>
      <c r="K641" s="193">
        <v>270</v>
      </c>
      <c r="L641" s="194">
        <v>804</v>
      </c>
      <c r="M641" s="192">
        <v>970</v>
      </c>
      <c r="N641" s="197">
        <v>1643</v>
      </c>
      <c r="O641" s="200">
        <v>1743</v>
      </c>
      <c r="P641" s="192">
        <v>940</v>
      </c>
      <c r="Q641" s="193">
        <v>1165</v>
      </c>
      <c r="R641" s="194">
        <v>1060</v>
      </c>
      <c r="S641" s="195">
        <v>1248</v>
      </c>
      <c r="T641" s="192">
        <v>716</v>
      </c>
      <c r="U641" s="196">
        <v>346</v>
      </c>
      <c r="V641" s="194">
        <v>1821</v>
      </c>
      <c r="W641" s="201">
        <v>1167</v>
      </c>
      <c r="X641" s="192">
        <v>1336</v>
      </c>
      <c r="Y641" s="196">
        <v>547</v>
      </c>
      <c r="Z641" s="194">
        <v>3209</v>
      </c>
      <c r="AA641" s="192">
        <v>2813</v>
      </c>
      <c r="AB641" s="168">
        <f t="shared" si="11816"/>
        <v>17224</v>
      </c>
      <c r="AC641" s="169">
        <f t="shared" si="11733"/>
        <v>16309</v>
      </c>
      <c r="BI641" s="142" t="s">
        <v>31</v>
      </c>
      <c r="BJ641" s="125">
        <f>B641/B653</f>
        <v>3.3125101265594904E-2</v>
      </c>
      <c r="BK641" s="126">
        <f t="shared" ref="BK641" si="12036">C641/C653</f>
        <v>6.5849923430321589E-2</v>
      </c>
      <c r="BL641" s="127">
        <f t="shared" ref="BL641" si="12037">D641/D653</f>
        <v>4.8763736263736264E-2</v>
      </c>
      <c r="BM641" s="128">
        <f t="shared" ref="BM641" si="12038">E641/E653</f>
        <v>5.1432291666666664E-2</v>
      </c>
      <c r="BN641" s="125">
        <f t="shared" ref="BN641" si="12039">F641/F653</f>
        <v>5.7064952770474242E-2</v>
      </c>
      <c r="BO641" s="126">
        <f t="shared" ref="BO641" si="12040">G641/G653</f>
        <v>4.6885203082147053E-2</v>
      </c>
      <c r="BP641" s="127">
        <f t="shared" ref="BP641" si="12041">H641/H653</f>
        <v>6.9882203120025466E-2</v>
      </c>
      <c r="BQ641" s="128">
        <f t="shared" ref="BQ641" si="12042">I641/I653</f>
        <v>6.9437350466410391E-2</v>
      </c>
      <c r="BR641" s="125">
        <f t="shared" ref="BR641" si="12043">J641/J653</f>
        <v>7.0186432711890956E-2</v>
      </c>
      <c r="BS641" s="126">
        <f t="shared" ref="BS641" si="12044">K641/K653</f>
        <v>3.4983156258097954E-2</v>
      </c>
      <c r="BT641" s="127">
        <f t="shared" ref="BT641" si="12045">L641/L653</f>
        <v>6.9089971642175813E-2</v>
      </c>
      <c r="BU641" s="125">
        <f t="shared" ref="BU641" si="12046">M641/M653</f>
        <v>4.3889416768472016E-2</v>
      </c>
      <c r="BV641" s="129">
        <f t="shared" ref="BV641" si="12047">N641/N653</f>
        <v>6.461381154632688E-2</v>
      </c>
      <c r="BW641" s="130">
        <f t="shared" ref="BW641" si="12048">O641/O653</f>
        <v>4.900334560994124E-2</v>
      </c>
      <c r="BX641" s="125">
        <f t="shared" ref="BX641" si="12049">P641/P653</f>
        <v>5.762982036662375E-2</v>
      </c>
      <c r="BY641" s="126">
        <f t="shared" ref="BY641" si="12050">Q641/Q653</f>
        <v>5.7065882929218714E-2</v>
      </c>
      <c r="BZ641" s="127">
        <f t="shared" ref="BZ641" si="12051">R641/R653</f>
        <v>5.3440887320393246E-2</v>
      </c>
      <c r="CA641" s="128">
        <f t="shared" ref="CA641" si="12052">S641/S653</f>
        <v>5.423021770303741E-2</v>
      </c>
      <c r="CB641" s="125">
        <f t="shared" ref="CB641" si="12053">T641/T653</f>
        <v>8.2270481443180513E-2</v>
      </c>
      <c r="CC641" s="126">
        <f t="shared" ref="CC641" si="12054">U641/U653</f>
        <v>3.1845375057524161E-2</v>
      </c>
      <c r="CD641" s="127">
        <f t="shared" ref="CD641" si="12055">V641/V653</f>
        <v>7.8950791242141771E-2</v>
      </c>
      <c r="CE641" s="128">
        <f t="shared" ref="CE641" si="12056">W641/W653</f>
        <v>4.136684272092446E-2</v>
      </c>
      <c r="CF641" s="125">
        <f t="shared" ref="CF641" si="12057">X641/X653</f>
        <v>5.5687549497728313E-2</v>
      </c>
      <c r="CG641" s="126">
        <f t="shared" ref="CG641" si="12058">Y641/Y653</f>
        <v>3.6374517888017023E-2</v>
      </c>
      <c r="CH641" s="127">
        <f t="shared" ref="CH641" si="12059">Z641/Z653</f>
        <v>5.6954723745629446E-2</v>
      </c>
      <c r="CI641" s="125">
        <f t="shared" ref="CI641" si="12060">AA641/AA653</f>
        <v>6.2458368488831656E-2</v>
      </c>
      <c r="CJ641" s="131">
        <f t="shared" ref="CJ641" si="12061">AB641/AB653</f>
        <v>5.6568575932737786E-2</v>
      </c>
      <c r="CK641" s="132">
        <f t="shared" ref="CK641" si="12062">AC641/AC653</f>
        <v>5.3664619981178392E-2</v>
      </c>
    </row>
    <row r="642" spans="1:89">
      <c r="A642" s="133" t="s">
        <v>32</v>
      </c>
      <c r="B642" s="202">
        <v>2031</v>
      </c>
      <c r="C642" s="186">
        <v>2482</v>
      </c>
      <c r="D642" s="187">
        <v>1267</v>
      </c>
      <c r="E642" s="188">
        <v>1342</v>
      </c>
      <c r="F642" s="185">
        <v>924</v>
      </c>
      <c r="G642" s="189">
        <v>472</v>
      </c>
      <c r="H642" s="187">
        <v>1751</v>
      </c>
      <c r="I642" s="188">
        <v>2596</v>
      </c>
      <c r="J642" s="185">
        <v>517</v>
      </c>
      <c r="K642" s="186">
        <v>272</v>
      </c>
      <c r="L642" s="187">
        <v>992</v>
      </c>
      <c r="M642" s="185">
        <v>863</v>
      </c>
      <c r="N642" s="190">
        <v>1905</v>
      </c>
      <c r="O642" s="203">
        <v>1683</v>
      </c>
      <c r="P642" s="185">
        <v>1065</v>
      </c>
      <c r="Q642" s="186">
        <v>1013</v>
      </c>
      <c r="R642" s="187">
        <v>1166</v>
      </c>
      <c r="S642" s="188">
        <v>1538</v>
      </c>
      <c r="T642" s="185">
        <v>940</v>
      </c>
      <c r="U642" s="189">
        <v>296</v>
      </c>
      <c r="V642" s="187">
        <v>2248</v>
      </c>
      <c r="W642" s="204">
        <v>1133</v>
      </c>
      <c r="X642" s="185">
        <v>2060</v>
      </c>
      <c r="Y642" s="189">
        <v>582</v>
      </c>
      <c r="Z642" s="187">
        <v>3683</v>
      </c>
      <c r="AA642" s="185">
        <v>3207</v>
      </c>
      <c r="AB642" s="168">
        <f t="shared" si="11816"/>
        <v>20549</v>
      </c>
      <c r="AC642" s="169">
        <f t="shared" si="11733"/>
        <v>17479</v>
      </c>
      <c r="BI642" s="133" t="s">
        <v>32</v>
      </c>
      <c r="BJ642" s="125">
        <f>B642/B653</f>
        <v>3.6563630799143071E-2</v>
      </c>
      <c r="BK642" s="126">
        <f t="shared" ref="BK642" si="12063">C642/C653</f>
        <v>7.6018376722817763E-2</v>
      </c>
      <c r="BL642" s="127">
        <f t="shared" ref="BL642" si="12064">D642/D653</f>
        <v>5.8012820512820515E-2</v>
      </c>
      <c r="BM642" s="128">
        <f t="shared" ref="BM642" si="12065">E642/E653</f>
        <v>7.2808159722222224E-2</v>
      </c>
      <c r="BN642" s="125">
        <f t="shared" ref="BN642" si="12066">F642/F653</f>
        <v>8.9979550102249492E-2</v>
      </c>
      <c r="BO642" s="126">
        <f t="shared" ref="BO642" si="12067">G642/G653</f>
        <v>6.164294109964738E-2</v>
      </c>
      <c r="BP642" s="127">
        <f t="shared" ref="BP642" si="12068">H642/H653</f>
        <v>6.9683221903852274E-2</v>
      </c>
      <c r="BQ642" s="128">
        <f t="shared" ref="BQ642" si="12069">I642/I653</f>
        <v>6.9786822226403936E-2</v>
      </c>
      <c r="BR642" s="125">
        <f t="shared" ref="BR642" si="12070">J642/J653</f>
        <v>8.0996396678677737E-2</v>
      </c>
      <c r="BS642" s="126">
        <f t="shared" ref="BS642" si="12071">K642/K653</f>
        <v>3.5242290748898682E-2</v>
      </c>
      <c r="BT642" s="127">
        <f t="shared" ref="BT642" si="12072">L642/L653</f>
        <v>8.5245338145570171E-2</v>
      </c>
      <c r="BU642" s="125">
        <f t="shared" ref="BU642" si="12073">M642/M653</f>
        <v>3.9048006877516854E-2</v>
      </c>
      <c r="BV642" s="129">
        <f t="shared" ref="BV642" si="12074">N642/N653</f>
        <v>7.4917413874469083E-2</v>
      </c>
      <c r="BW642" s="130">
        <f t="shared" ref="BW642" si="12075">O642/O653</f>
        <v>4.7316483454693692E-2</v>
      </c>
      <c r="BX642" s="125">
        <f t="shared" ref="BX642" si="12076">P642/P653</f>
        <v>6.5293360308993936E-2</v>
      </c>
      <c r="BY642" s="126">
        <f t="shared" ref="BY642" si="12077">Q642/Q653</f>
        <v>4.9620377173646826E-2</v>
      </c>
      <c r="BZ642" s="127">
        <f t="shared" ref="BZ642" si="12078">R642/R653</f>
        <v>5.8784976052432568E-2</v>
      </c>
      <c r="CA642" s="128">
        <f t="shared" ref="CA642" si="12079">S642/S653</f>
        <v>6.6831790726980408E-2</v>
      </c>
      <c r="CB642" s="125">
        <f t="shared" ref="CB642" si="12080">T642/T653</f>
        <v>0.10800873262093531</v>
      </c>
      <c r="CC642" s="126">
        <f t="shared" ref="CC642" si="12081">U642/U653</f>
        <v>2.7243442245743214E-2</v>
      </c>
      <c r="CD642" s="127">
        <f t="shared" ref="CD642" si="12082">V642/V653</f>
        <v>9.7463689572946016E-2</v>
      </c>
      <c r="CE642" s="128">
        <f t="shared" ref="CE642" si="12083">W642/W653</f>
        <v>4.0161639076955795E-2</v>
      </c>
      <c r="CF642" s="125">
        <f t="shared" ref="CF642" si="12084">X642/X653</f>
        <v>8.5865532908173892E-2</v>
      </c>
      <c r="CG642" s="126">
        <f t="shared" ref="CG642" si="12085">Y642/Y653</f>
        <v>3.8701955047213722E-2</v>
      </c>
      <c r="CH642" s="127">
        <f t="shared" ref="CH642" si="12086">Z642/Z653</f>
        <v>6.5367481319773532E-2</v>
      </c>
      <c r="CI642" s="125">
        <f t="shared" ref="CI642" si="12087">AA642/AA653</f>
        <v>7.1206536702340242E-2</v>
      </c>
      <c r="CJ642" s="131">
        <f t="shared" ref="CJ642" si="12088">AB642/AB653</f>
        <v>6.7488833420914343E-2</v>
      </c>
      <c r="CK642" s="132">
        <f t="shared" ref="CK642" si="12089">AC642/AC653</f>
        <v>5.7514494613466007E-2</v>
      </c>
    </row>
    <row r="643" spans="1:89">
      <c r="A643" s="142" t="s">
        <v>33</v>
      </c>
      <c r="B643" s="199">
        <v>2255</v>
      </c>
      <c r="C643" s="193">
        <v>3479</v>
      </c>
      <c r="D643" s="194">
        <v>1928</v>
      </c>
      <c r="E643" s="195">
        <v>1400</v>
      </c>
      <c r="F643" s="192">
        <v>992</v>
      </c>
      <c r="G643" s="196">
        <v>480</v>
      </c>
      <c r="H643" s="194">
        <v>2187</v>
      </c>
      <c r="I643" s="195">
        <v>3100</v>
      </c>
      <c r="J643" s="192">
        <v>736</v>
      </c>
      <c r="K643" s="193">
        <v>271</v>
      </c>
      <c r="L643" s="194">
        <v>1505</v>
      </c>
      <c r="M643" s="192">
        <v>1203</v>
      </c>
      <c r="N643" s="197">
        <v>2282</v>
      </c>
      <c r="O643" s="200">
        <v>2258</v>
      </c>
      <c r="P643" s="192">
        <v>1343</v>
      </c>
      <c r="Q643" s="193">
        <v>1253</v>
      </c>
      <c r="R643" s="194">
        <v>1316</v>
      </c>
      <c r="S643" s="195">
        <v>1685</v>
      </c>
      <c r="T643" s="192">
        <v>842</v>
      </c>
      <c r="U643" s="196">
        <v>322</v>
      </c>
      <c r="V643" s="194">
        <v>2033</v>
      </c>
      <c r="W643" s="201">
        <v>1316</v>
      </c>
      <c r="X643" s="192">
        <v>2743</v>
      </c>
      <c r="Y643" s="196">
        <v>694</v>
      </c>
      <c r="Z643" s="194">
        <v>4176</v>
      </c>
      <c r="AA643" s="192">
        <v>3597</v>
      </c>
      <c r="AB643" s="168">
        <f t="shared" si="11816"/>
        <v>24338</v>
      </c>
      <c r="AC643" s="169">
        <f t="shared" si="11733"/>
        <v>21058</v>
      </c>
      <c r="BI643" s="142" t="s">
        <v>33</v>
      </c>
      <c r="BJ643" s="125">
        <f>B643/B653</f>
        <v>4.0596251822780711E-2</v>
      </c>
      <c r="BK643" s="126">
        <f t="shared" ref="BK643" si="12090">C643/C653</f>
        <v>0.10655436447166922</v>
      </c>
      <c r="BL643" s="127">
        <f t="shared" ref="BL643" si="12091">D643/D653</f>
        <v>8.8278388278388284E-2</v>
      </c>
      <c r="BM643" s="128">
        <f t="shared" ref="BM643" si="12092">E643/E653</f>
        <v>7.5954861111111105E-2</v>
      </c>
      <c r="BN643" s="125">
        <f t="shared" ref="BN643" si="12093">F643/F653</f>
        <v>9.6601421754795982E-2</v>
      </c>
      <c r="BO643" s="126">
        <f t="shared" ref="BO643" si="12094">G643/G653</f>
        <v>6.2687736711505807E-2</v>
      </c>
      <c r="BP643" s="127">
        <f t="shared" ref="BP643" si="12095">H643/H653</f>
        <v>8.7034383954154734E-2</v>
      </c>
      <c r="BQ643" s="128">
        <f t="shared" ref="BQ643" si="12096">I643/I653</f>
        <v>8.333557353692303E-2</v>
      </c>
      <c r="BR643" s="125">
        <f t="shared" ref="BR643" si="12097">J643/J653</f>
        <v>0.11530628231239229</v>
      </c>
      <c r="BS643" s="126">
        <f t="shared" ref="BS643" si="12098">K643/K653</f>
        <v>3.5112723503498318E-2</v>
      </c>
      <c r="BT643" s="127">
        <f t="shared" ref="BT643" si="12099">L643/L653</f>
        <v>0.12932886482770473</v>
      </c>
      <c r="BU643" s="125">
        <f t="shared" ref="BU643" si="12100">M643/M653</f>
        <v>5.4431926157187456E-2</v>
      </c>
      <c r="BV643" s="129">
        <f t="shared" ref="BV643" si="12101">N643/N653</f>
        <v>8.9743589743589744E-2</v>
      </c>
      <c r="BW643" s="130">
        <f t="shared" ref="BW643" si="12102">O643/O653</f>
        <v>6.3482245775816015E-2</v>
      </c>
      <c r="BX643" s="125">
        <f t="shared" ref="BX643" si="12103">P643/P653</f>
        <v>8.2337073140825209E-2</v>
      </c>
      <c r="BY643" s="126">
        <f t="shared" ref="BY643" si="12104">Q643/Q653</f>
        <v>6.1376438892970855E-2</v>
      </c>
      <c r="BZ643" s="127">
        <f t="shared" ref="BZ643" si="12105">R643/R653</f>
        <v>6.6347365767582558E-2</v>
      </c>
      <c r="CA643" s="128">
        <f t="shared" ref="CA643" si="12106">S643/S653</f>
        <v>7.3219484639117025E-2</v>
      </c>
      <c r="CB643" s="125">
        <f t="shared" ref="CB643" si="12107">T643/T653</f>
        <v>9.6748247730667591E-2</v>
      </c>
      <c r="CC643" s="126">
        <f t="shared" ref="CC643" si="12108">U643/U653</f>
        <v>2.9636447307869306E-2</v>
      </c>
      <c r="CD643" s="127">
        <f t="shared" ref="CD643" si="12109">V643/V653</f>
        <v>8.8142206806850212E-2</v>
      </c>
      <c r="CE643" s="128">
        <f t="shared" ref="CE643" si="12110">W643/W653</f>
        <v>4.6648470454787143E-2</v>
      </c>
      <c r="CF643" s="125">
        <f t="shared" ref="CF643" si="12111">X643/X653</f>
        <v>0.11433454211996165</v>
      </c>
      <c r="CG643" s="126">
        <f t="shared" ref="CG643" si="12112">Y643/Y653</f>
        <v>4.6149753956643169E-2</v>
      </c>
      <c r="CH643" s="127">
        <f t="shared" ref="CH643" si="12113">Z643/Z653</f>
        <v>7.41174591342314E-2</v>
      </c>
      <c r="CI643" s="125">
        <f t="shared" ref="CI643" si="12114">AA643/AA653</f>
        <v>7.9865891025356364E-2</v>
      </c>
      <c r="CJ643" s="131">
        <f t="shared" ref="CJ643" si="12115">AB643/AB653</f>
        <v>7.9933000525486075E-2</v>
      </c>
      <c r="CK643" s="132">
        <f t="shared" ref="CK643" si="12116">AC643/AC653</f>
        <v>6.9291162398899667E-2</v>
      </c>
    </row>
    <row r="644" spans="1:89">
      <c r="A644" s="133" t="s">
        <v>34</v>
      </c>
      <c r="B644" s="202">
        <v>2292</v>
      </c>
      <c r="C644" s="186">
        <v>4072</v>
      </c>
      <c r="D644" s="187">
        <v>1740</v>
      </c>
      <c r="E644" s="188">
        <v>1484</v>
      </c>
      <c r="F644" s="185">
        <v>871</v>
      </c>
      <c r="G644" s="189">
        <v>615</v>
      </c>
      <c r="H644" s="187">
        <v>2157</v>
      </c>
      <c r="I644" s="188">
        <v>3980</v>
      </c>
      <c r="J644" s="185">
        <v>716</v>
      </c>
      <c r="K644" s="186">
        <v>284</v>
      </c>
      <c r="L644" s="187">
        <v>1653</v>
      </c>
      <c r="M644" s="185">
        <v>1004</v>
      </c>
      <c r="N644" s="190">
        <v>2417</v>
      </c>
      <c r="O644" s="203">
        <v>2256</v>
      </c>
      <c r="P644" s="185">
        <v>1295</v>
      </c>
      <c r="Q644" s="186">
        <v>1723</v>
      </c>
      <c r="R644" s="187">
        <v>1400</v>
      </c>
      <c r="S644" s="188">
        <v>2043</v>
      </c>
      <c r="T644" s="185">
        <v>891</v>
      </c>
      <c r="U644" s="189">
        <v>444</v>
      </c>
      <c r="V644" s="187">
        <v>1600</v>
      </c>
      <c r="W644" s="204">
        <v>1509</v>
      </c>
      <c r="X644" s="185">
        <v>2839</v>
      </c>
      <c r="Y644" s="189">
        <v>899</v>
      </c>
      <c r="Z644" s="187">
        <v>4183</v>
      </c>
      <c r="AA644" s="185">
        <v>4380</v>
      </c>
      <c r="AB644" s="168">
        <f t="shared" si="11816"/>
        <v>24054</v>
      </c>
      <c r="AC644" s="169">
        <f t="shared" si="11733"/>
        <v>24693</v>
      </c>
      <c r="BI644" s="133" t="s">
        <v>34</v>
      </c>
      <c r="BJ644" s="125">
        <f>B644/B653</f>
        <v>4.1262354402578E-2</v>
      </c>
      <c r="BK644" s="126">
        <f t="shared" ref="BK644" si="12117">C644/C653</f>
        <v>0.1247166921898928</v>
      </c>
      <c r="BL644" s="127">
        <f t="shared" ref="BL644" si="12118">D644/D653</f>
        <v>7.9670329670329665E-2</v>
      </c>
      <c r="BM644" s="128">
        <f t="shared" ref="BM644" si="12119">E644/E653</f>
        <v>8.0512152777777776E-2</v>
      </c>
      <c r="BN644" s="125">
        <f t="shared" ref="BN644" si="12120">F644/F653</f>
        <v>8.4818385431882359E-2</v>
      </c>
      <c r="BO644" s="126">
        <f t="shared" ref="BO644" si="12121">G644/G653</f>
        <v>8.0318662661616816E-2</v>
      </c>
      <c r="BP644" s="127">
        <f t="shared" ref="BP644" si="12122">H644/H653</f>
        <v>8.5840496657115573E-2</v>
      </c>
      <c r="BQ644" s="128">
        <f t="shared" ref="BQ644" si="12123">I644/I653</f>
        <v>0.10699212344417861</v>
      </c>
      <c r="BR644" s="125">
        <f t="shared" ref="BR644" si="12124">J644/J653</f>
        <v>0.11217295942346858</v>
      </c>
      <c r="BS644" s="126">
        <f t="shared" ref="BS644" si="12125">K644/K653</f>
        <v>3.6797097693703033E-2</v>
      </c>
      <c r="BT644" s="127">
        <f t="shared" ref="BT644" si="12126">L644/L653</f>
        <v>0.14204691930910029</v>
      </c>
      <c r="BU644" s="125">
        <f t="shared" ref="BU644" si="12127">M644/M653</f>
        <v>4.5427808696439073E-2</v>
      </c>
      <c r="BV644" s="129">
        <f t="shared" ref="BV644" si="12128">N644/N653</f>
        <v>9.5052697813434006E-2</v>
      </c>
      <c r="BW644" s="130">
        <f t="shared" ref="BW644" si="12129">O644/O653</f>
        <v>6.3426017037307769E-2</v>
      </c>
      <c r="BX644" s="125">
        <f t="shared" ref="BX644" si="12130">P644/P653</f>
        <v>7.9394273802955065E-2</v>
      </c>
      <c r="BY644" s="126">
        <f t="shared" ref="BY644" si="12131">Q644/Q653</f>
        <v>8.4398726426647072E-2</v>
      </c>
      <c r="BZ644" s="127">
        <f t="shared" ref="BZ644" si="12132">R644/R653</f>
        <v>7.0582304008066546E-2</v>
      </c>
      <c r="CA644" s="128">
        <f t="shared" ref="CA644" si="12133">S644/S653</f>
        <v>8.8775909268674222E-2</v>
      </c>
      <c r="CB644" s="125">
        <f t="shared" ref="CB644" si="12134">T644/T653</f>
        <v>0.10237849017580145</v>
      </c>
      <c r="CC644" s="126">
        <f t="shared" ref="CC644" si="12135">U644/U653</f>
        <v>4.0865163368614815E-2</v>
      </c>
      <c r="CD644" s="127">
        <f t="shared" ref="CD644" si="12136">V644/V653</f>
        <v>6.9369174073271186E-2</v>
      </c>
      <c r="CE644" s="128">
        <f t="shared" ref="CE644" si="12137">W644/W653</f>
        <v>5.3489773492609263E-2</v>
      </c>
      <c r="CF644" s="125">
        <f t="shared" ref="CF644" si="12138">X644/X653</f>
        <v>0.11833604268267267</v>
      </c>
      <c r="CG644" s="126">
        <f t="shared" ref="CG644" si="12139">Y644/Y653</f>
        <v>5.9781885889080996E-2</v>
      </c>
      <c r="CH644" s="127">
        <f t="shared" ref="CH644" si="12140">Z644/Z653</f>
        <v>7.4241698170136483E-2</v>
      </c>
      <c r="CI644" s="125">
        <f t="shared" ref="CI644" si="12141">AA644/AA653</f>
        <v>9.7251210089257967E-2</v>
      </c>
      <c r="CJ644" s="131">
        <f t="shared" ref="CJ644" si="12142">AB644/AB653</f>
        <v>7.9000262743037314E-2</v>
      </c>
      <c r="CK644" s="132">
        <f t="shared" ref="CK644" si="12143">AC644/AC653</f>
        <v>8.1252097688100933E-2</v>
      </c>
    </row>
    <row r="645" spans="1:89">
      <c r="A645" s="142" t="s">
        <v>35</v>
      </c>
      <c r="B645" s="199">
        <v>2426</v>
      </c>
      <c r="C645" s="193">
        <v>4022</v>
      </c>
      <c r="D645" s="194">
        <v>1222</v>
      </c>
      <c r="E645" s="195">
        <v>1681</v>
      </c>
      <c r="F645" s="192">
        <v>563</v>
      </c>
      <c r="G645" s="196">
        <v>471</v>
      </c>
      <c r="H645" s="194">
        <v>1953</v>
      </c>
      <c r="I645" s="195">
        <v>3316</v>
      </c>
      <c r="J645" s="192">
        <v>511</v>
      </c>
      <c r="K645" s="193">
        <v>262</v>
      </c>
      <c r="L645" s="194">
        <v>1245</v>
      </c>
      <c r="M645" s="192">
        <v>818</v>
      </c>
      <c r="N645" s="197">
        <v>1878</v>
      </c>
      <c r="O645" s="200">
        <v>2133</v>
      </c>
      <c r="P645" s="192">
        <v>1050</v>
      </c>
      <c r="Q645" s="193">
        <v>1731</v>
      </c>
      <c r="R645" s="194">
        <v>1126</v>
      </c>
      <c r="S645" s="195">
        <v>2006</v>
      </c>
      <c r="T645" s="192">
        <v>797</v>
      </c>
      <c r="U645" s="196">
        <v>347</v>
      </c>
      <c r="V645" s="194">
        <v>2410</v>
      </c>
      <c r="W645" s="201">
        <v>1450</v>
      </c>
      <c r="X645" s="192">
        <v>2318</v>
      </c>
      <c r="Y645" s="196">
        <v>777</v>
      </c>
      <c r="Z645" s="194">
        <v>3617</v>
      </c>
      <c r="AA645" s="192">
        <v>4002</v>
      </c>
      <c r="AB645" s="168">
        <f t="shared" si="11816"/>
        <v>21116</v>
      </c>
      <c r="AC645" s="169">
        <f t="shared" si="11733"/>
        <v>23016</v>
      </c>
      <c r="BI645" s="142" t="s">
        <v>35</v>
      </c>
      <c r="BJ645" s="125">
        <f>B645/B653</f>
        <v>4.3674725907789799E-2</v>
      </c>
      <c r="BK645" s="126">
        <f t="shared" ref="BK645" si="12144">C645/C653</f>
        <v>0.12318529862174579</v>
      </c>
      <c r="BL645" s="127">
        <f t="shared" ref="BL645" si="12145">D645/D653</f>
        <v>5.5952380952380955E-2</v>
      </c>
      <c r="BM645" s="128">
        <f t="shared" ref="BM645" si="12146">E645/E653</f>
        <v>9.1200086805555552E-2</v>
      </c>
      <c r="BN645" s="125">
        <f t="shared" ref="BN645" si="12147">F645/F653</f>
        <v>5.4825202064465867E-2</v>
      </c>
      <c r="BO645" s="126">
        <f t="shared" ref="BO645" si="12148">G645/G653</f>
        <v>6.1512341648165075E-2</v>
      </c>
      <c r="BP645" s="127">
        <f t="shared" ref="BP645" si="12149">H645/H653</f>
        <v>7.7722063037249281E-2</v>
      </c>
      <c r="BQ645" s="128">
        <f t="shared" ref="BQ645" si="12150">I645/I653</f>
        <v>8.9142181241431223E-2</v>
      </c>
      <c r="BR645" s="125">
        <f t="shared" ref="BR645" si="12151">J645/J653</f>
        <v>8.005639981200062E-2</v>
      </c>
      <c r="BS645" s="126">
        <f t="shared" ref="BS645" si="12152">K645/K653</f>
        <v>3.3946618294895051E-2</v>
      </c>
      <c r="BT645" s="127">
        <f t="shared" ref="BT645" si="12153">L645/L653</f>
        <v>0.10698633668471255</v>
      </c>
      <c r="BU645" s="125">
        <f t="shared" ref="BU645" si="12154">M645/M653</f>
        <v>3.7011899914031039E-2</v>
      </c>
      <c r="BV645" s="129">
        <f t="shared" ref="BV645" si="12155">N645/N653</f>
        <v>7.385559226050023E-2</v>
      </c>
      <c r="BW645" s="130">
        <f t="shared" ref="BW645" si="12156">O645/O653</f>
        <v>5.9967949619050297E-2</v>
      </c>
      <c r="BX645" s="125">
        <f t="shared" ref="BX645" si="12157">P645/P653</f>
        <v>6.4373735515909511E-2</v>
      </c>
      <c r="BY645" s="126">
        <f t="shared" ref="BY645" si="12158">Q645/Q653</f>
        <v>8.4790595150624537E-2</v>
      </c>
      <c r="BZ645" s="127">
        <f t="shared" ref="BZ645" si="12159">R645/R653</f>
        <v>5.6768338795059242E-2</v>
      </c>
      <c r="CA645" s="128">
        <f t="shared" ref="CA645" si="12160">S645/S653</f>
        <v>8.7168122365619438E-2</v>
      </c>
      <c r="CB645" s="125">
        <f t="shared" ref="CB645" si="12161">T645/T653</f>
        <v>9.1577616913707915E-2</v>
      </c>
      <c r="CC645" s="126">
        <f t="shared" ref="CC645" si="12162">U645/U653</f>
        <v>3.1937413713759778E-2</v>
      </c>
      <c r="CD645" s="127">
        <f t="shared" ref="CD645" si="12163">V645/V653</f>
        <v>0.10448731844786473</v>
      </c>
      <c r="CE645" s="128">
        <f t="shared" ref="CE645" si="12164">W645/W653</f>
        <v>5.1398390698663643E-2</v>
      </c>
      <c r="CF645" s="125">
        <f t="shared" ref="CF645" si="12165">X645/X653</f>
        <v>9.6619565670459762E-2</v>
      </c>
      <c r="CG645" s="126">
        <f t="shared" ref="CG645" si="12166">Y645/Y653</f>
        <v>5.1669104934166779E-2</v>
      </c>
      <c r="CH645" s="127">
        <f t="shared" ref="CH645" si="12167">Z645/Z653</f>
        <v>6.4196084695525624E-2</v>
      </c>
      <c r="CI645" s="125">
        <f t="shared" ref="CI645" si="12168">AA645/AA653</f>
        <v>8.8858297437719252E-2</v>
      </c>
      <c r="CJ645" s="131">
        <f t="shared" ref="CJ645" si="12169">AB645/AB653</f>
        <v>6.9351024697845501E-2</v>
      </c>
      <c r="CK645" s="132">
        <f t="shared" ref="CK645" si="12170">AC645/AC653</f>
        <v>7.5733944048488683E-2</v>
      </c>
    </row>
    <row r="646" spans="1:89">
      <c r="A646" s="133" t="s">
        <v>36</v>
      </c>
      <c r="B646" s="202">
        <v>2153</v>
      </c>
      <c r="C646" s="186">
        <v>3670</v>
      </c>
      <c r="D646" s="187">
        <v>882</v>
      </c>
      <c r="E646" s="188">
        <v>1648</v>
      </c>
      <c r="F646" s="185">
        <v>339</v>
      </c>
      <c r="G646" s="189">
        <v>502</v>
      </c>
      <c r="H646" s="187">
        <v>1474</v>
      </c>
      <c r="I646" s="188">
        <v>2784</v>
      </c>
      <c r="J646" s="185">
        <v>245</v>
      </c>
      <c r="K646" s="186">
        <v>249</v>
      </c>
      <c r="L646" s="187">
        <v>666</v>
      </c>
      <c r="M646" s="185">
        <v>878</v>
      </c>
      <c r="N646" s="190">
        <v>1394</v>
      </c>
      <c r="O646" s="203">
        <v>1910</v>
      </c>
      <c r="P646" s="185">
        <v>848</v>
      </c>
      <c r="Q646" s="186">
        <v>1575</v>
      </c>
      <c r="R646" s="187">
        <v>968</v>
      </c>
      <c r="S646" s="188">
        <v>1595</v>
      </c>
      <c r="T646" s="185">
        <v>606</v>
      </c>
      <c r="U646" s="189">
        <v>385</v>
      </c>
      <c r="V646" s="187">
        <v>2640</v>
      </c>
      <c r="W646" s="204">
        <v>1390</v>
      </c>
      <c r="X646" s="185">
        <v>1616</v>
      </c>
      <c r="Y646" s="189">
        <v>907</v>
      </c>
      <c r="Z646" s="187">
        <v>2937</v>
      </c>
      <c r="AA646" s="185">
        <v>3714</v>
      </c>
      <c r="AB646" s="168">
        <f t="shared" si="11816"/>
        <v>16768</v>
      </c>
      <c r="AC646" s="169">
        <f t="shared" si="11733"/>
        <v>21207</v>
      </c>
      <c r="BI646" s="133" t="s">
        <v>36</v>
      </c>
      <c r="BJ646" s="125">
        <f>B646/B653</f>
        <v>3.8759969035231427E-2</v>
      </c>
      <c r="BK646" s="126">
        <f t="shared" ref="BK646" si="12171">C646/C653</f>
        <v>0.11240428790199081</v>
      </c>
      <c r="BL646" s="127">
        <f t="shared" ref="BL646" si="12172">D646/D653</f>
        <v>4.0384615384615387E-2</v>
      </c>
      <c r="BM646" s="128">
        <f t="shared" ref="BM646" si="12173">E646/E653</f>
        <v>8.9409722222222224E-2</v>
      </c>
      <c r="BN646" s="125">
        <f t="shared" ref="BN646" si="12174">F646/F653</f>
        <v>3.3011977797253872E-2</v>
      </c>
      <c r="BO646" s="126">
        <f t="shared" ref="BO646" si="12175">G646/G653</f>
        <v>6.5560924644116489E-2</v>
      </c>
      <c r="BP646" s="127">
        <f t="shared" ref="BP646" si="12176">H646/H653</f>
        <v>5.865966252785737E-2</v>
      </c>
      <c r="BQ646" s="128">
        <f t="shared" ref="BQ646" si="12177">I646/I653</f>
        <v>7.4840721524772169E-2</v>
      </c>
      <c r="BR646" s="125">
        <f t="shared" ref="BR646" si="12178">J646/J653</f>
        <v>3.8383205389315368E-2</v>
      </c>
      <c r="BS646" s="126">
        <f t="shared" ref="BS646" si="12179">K646/K653</f>
        <v>3.2262244104690335E-2</v>
      </c>
      <c r="BT646" s="127">
        <f t="shared" ref="BT646" si="12180">L646/L653</f>
        <v>5.7231245166279969E-2</v>
      </c>
      <c r="BU646" s="125">
        <f t="shared" ref="BU646" si="12181">M646/M653</f>
        <v>3.9726709198678795E-2</v>
      </c>
      <c r="BV646" s="129">
        <f t="shared" ref="BV646" si="12182">N646/N653</f>
        <v>5.482145666194746E-2</v>
      </c>
      <c r="BW646" s="130">
        <f t="shared" ref="BW646" si="12183">O646/O653</f>
        <v>5.3698445275380244E-2</v>
      </c>
      <c r="BX646" s="125">
        <f t="shared" ref="BX646" si="12184">P646/P653</f>
        <v>5.1989454969039298E-2</v>
      </c>
      <c r="BY646" s="126">
        <f t="shared" ref="BY646" si="12185">Q646/Q653</f>
        <v>7.7149155033063924E-2</v>
      </c>
      <c r="BZ646" s="127">
        <f t="shared" ref="BZ646" si="12186">R646/R653</f>
        <v>4.8802621628434587E-2</v>
      </c>
      <c r="CA646" s="128">
        <f t="shared" ref="CA646" si="12187">S646/S653</f>
        <v>6.9308651631686438E-2</v>
      </c>
      <c r="CB646" s="125">
        <f t="shared" ref="CB646" si="12188">T646/T653</f>
        <v>6.9631161668390215E-2</v>
      </c>
      <c r="CC646" s="126">
        <f t="shared" ref="CC646" si="12189">U646/U653</f>
        <v>3.5434882650713297E-2</v>
      </c>
      <c r="CD646" s="127">
        <f t="shared" ref="CD646" si="12190">V646/V653</f>
        <v>0.11445913722089747</v>
      </c>
      <c r="CE646" s="128">
        <f t="shared" ref="CE646" si="12191">W646/W653</f>
        <v>4.9271560738718939E-2</v>
      </c>
      <c r="CF646" s="125">
        <f t="shared" ref="CF646" si="12192">X646/X653</f>
        <v>6.7358592805635442E-2</v>
      </c>
      <c r="CG646" s="126">
        <f t="shared" ref="CG646" si="12193">Y646/Y653</f>
        <v>6.0313871525468812E-2</v>
      </c>
      <c r="CH646" s="127">
        <f t="shared" ref="CH646" si="12194">Z646/Z653</f>
        <v>5.2127149779032003E-2</v>
      </c>
      <c r="CI646" s="125">
        <f t="shared" ref="CI646" si="12195">AA646/AA653</f>
        <v>8.2463697322261206E-2</v>
      </c>
      <c r="CJ646" s="131">
        <f t="shared" ref="CJ646" si="12196">AB646/AB653</f>
        <v>5.5070940620073568E-2</v>
      </c>
      <c r="CK646" s="132">
        <f t="shared" ref="CK646" si="12197">AC646/AC653</f>
        <v>6.9781445578567053E-2</v>
      </c>
    </row>
    <row r="647" spans="1:89">
      <c r="A647" s="142" t="s">
        <v>37</v>
      </c>
      <c r="B647" s="199">
        <v>242</v>
      </c>
      <c r="C647" s="193">
        <v>2098</v>
      </c>
      <c r="D647" s="194">
        <v>170</v>
      </c>
      <c r="E647" s="195">
        <v>1012</v>
      </c>
      <c r="F647" s="192">
        <v>102</v>
      </c>
      <c r="G647" s="196">
        <v>360</v>
      </c>
      <c r="H647" s="194">
        <v>409</v>
      </c>
      <c r="I647" s="195">
        <v>2171</v>
      </c>
      <c r="J647" s="192">
        <v>142</v>
      </c>
      <c r="K647" s="193">
        <v>163</v>
      </c>
      <c r="L647" s="194">
        <v>303</v>
      </c>
      <c r="M647" s="192">
        <v>476</v>
      </c>
      <c r="N647" s="197">
        <v>880</v>
      </c>
      <c r="O647" s="200">
        <v>1404</v>
      </c>
      <c r="P647" s="192">
        <v>520</v>
      </c>
      <c r="Q647" s="193">
        <v>1160</v>
      </c>
      <c r="R647" s="194">
        <v>658</v>
      </c>
      <c r="S647" s="195">
        <v>949</v>
      </c>
      <c r="T647" s="192">
        <v>557</v>
      </c>
      <c r="U647" s="196">
        <v>259</v>
      </c>
      <c r="V647" s="194">
        <v>2091</v>
      </c>
      <c r="W647" s="201">
        <v>1006</v>
      </c>
      <c r="X647" s="192">
        <v>1004</v>
      </c>
      <c r="Y647" s="196">
        <v>569</v>
      </c>
      <c r="Z647" s="194">
        <v>1943</v>
      </c>
      <c r="AA647" s="192">
        <v>2124</v>
      </c>
      <c r="AB647" s="168">
        <f t="shared" si="11816"/>
        <v>9021</v>
      </c>
      <c r="AC647" s="169">
        <f t="shared" si="11733"/>
        <v>13751</v>
      </c>
      <c r="BI647" s="142" t="s">
        <v>37</v>
      </c>
      <c r="BJ647" s="125">
        <f>B647/B653</f>
        <v>4.3566709273228079E-3</v>
      </c>
      <c r="BK647" s="126">
        <f t="shared" ref="BK647" si="12198">C647/C653</f>
        <v>6.4257274119448704E-2</v>
      </c>
      <c r="BL647" s="127">
        <f t="shared" ref="BL647" si="12199">D647/D653</f>
        <v>7.783882783882784E-3</v>
      </c>
      <c r="BM647" s="128">
        <f t="shared" ref="BM647" si="12200">E647/E653</f>
        <v>5.4904513888888888E-2</v>
      </c>
      <c r="BN647" s="125">
        <f t="shared" ref="BN647" si="12201">F647/F653</f>
        <v>9.9328074788197496E-3</v>
      </c>
      <c r="BO647" s="126">
        <f t="shared" ref="BO647" si="12202">G647/G653</f>
        <v>4.7015802533629358E-2</v>
      </c>
      <c r="BP647" s="127">
        <f t="shared" ref="BP647" si="12203">H647/H653</f>
        <v>1.6276663482967208E-2</v>
      </c>
      <c r="BQ647" s="128">
        <f t="shared" ref="BQ647" si="12204">I647/I653</f>
        <v>5.836178391892255E-2</v>
      </c>
      <c r="BR647" s="125">
        <f t="shared" ref="BR647" si="12205">J647/J653</f>
        <v>2.2246592511358295E-2</v>
      </c>
      <c r="BS647" s="126">
        <f t="shared" ref="BS647" si="12206">K647/K653</f>
        <v>2.1119461000259136E-2</v>
      </c>
      <c r="BT647" s="127">
        <f t="shared" ref="BT647" si="12207">L647/L653</f>
        <v>2.6037638566640885E-2</v>
      </c>
      <c r="BU647" s="125">
        <f t="shared" ref="BU647" si="12208">M647/M653</f>
        <v>2.1537486991538846E-2</v>
      </c>
      <c r="BV647" s="129">
        <f t="shared" ref="BV647" si="12209">N647/N653</f>
        <v>3.4607519270095956E-2</v>
      </c>
      <c r="BW647" s="130">
        <f t="shared" ref="BW647" si="12210">O647/O653</f>
        <v>3.9472574432792604E-2</v>
      </c>
      <c r="BX647" s="125">
        <f t="shared" ref="BX647" si="12211">P647/P653</f>
        <v>3.1880326160259945E-2</v>
      </c>
      <c r="BY647" s="126">
        <f t="shared" ref="BY647" si="12212">Q647/Q653</f>
        <v>5.6820964976732793E-2</v>
      </c>
      <c r="BZ647" s="127">
        <f t="shared" ref="BZ647" si="12213">R647/R653</f>
        <v>3.3173682883791279E-2</v>
      </c>
      <c r="CA647" s="128">
        <f t="shared" ref="CA647" si="12214">S647/S653</f>
        <v>4.123756137835137E-2</v>
      </c>
      <c r="CB647" s="125">
        <f t="shared" ref="CB647" si="12215">T647/T653</f>
        <v>6.4000919223256347E-2</v>
      </c>
      <c r="CC647" s="126">
        <f t="shared" ref="CC647" si="12216">U647/U653</f>
        <v>2.3838011965025312E-2</v>
      </c>
      <c r="CD647" s="127">
        <f t="shared" ref="CD647" si="12217">V647/V653</f>
        <v>9.0656839367006289E-2</v>
      </c>
      <c r="CE647" s="128">
        <f t="shared" ref="CE647" si="12218">W647/W653</f>
        <v>3.5659848995072845E-2</v>
      </c>
      <c r="CF647" s="125">
        <f t="shared" ref="CF647" si="12219">X647/X653</f>
        <v>4.1849026718352715E-2</v>
      </c>
      <c r="CG647" s="126">
        <f t="shared" ref="CG647" si="12220">Y647/Y653</f>
        <v>3.7837478388083524E-2</v>
      </c>
      <c r="CH647" s="127">
        <f t="shared" ref="CH647" si="12221">Z647/Z653</f>
        <v>3.4485206680510444E-2</v>
      </c>
      <c r="CI647" s="125">
        <f t="shared" ref="CI647" si="12222">AA647/AA653</f>
        <v>4.7160175851503172E-2</v>
      </c>
      <c r="CJ647" s="131">
        <f t="shared" ref="CJ647" si="12223">AB647/AB653</f>
        <v>2.9627561744613767E-2</v>
      </c>
      <c r="CK647" s="132">
        <f t="shared" ref="CK647" si="12224">AC647/AC653</f>
        <v>4.5247543648364953E-2</v>
      </c>
    </row>
    <row r="648" spans="1:89">
      <c r="A648" s="133" t="s">
        <v>38</v>
      </c>
      <c r="B648" s="202">
        <v>0</v>
      </c>
      <c r="C648" s="186">
        <v>1250</v>
      </c>
      <c r="D648" s="187">
        <v>8</v>
      </c>
      <c r="E648" s="188">
        <v>667</v>
      </c>
      <c r="F648" s="185">
        <v>7</v>
      </c>
      <c r="G648" s="189">
        <v>179</v>
      </c>
      <c r="H648" s="187">
        <v>28</v>
      </c>
      <c r="I648" s="188">
        <v>1222</v>
      </c>
      <c r="J648" s="185">
        <v>18</v>
      </c>
      <c r="K648" s="186">
        <v>53</v>
      </c>
      <c r="L648" s="187">
        <v>65</v>
      </c>
      <c r="M648" s="185">
        <v>136</v>
      </c>
      <c r="N648" s="190">
        <v>143</v>
      </c>
      <c r="O648" s="203">
        <v>303</v>
      </c>
      <c r="P648" s="185">
        <v>163</v>
      </c>
      <c r="Q648" s="186">
        <v>206</v>
      </c>
      <c r="R648" s="187">
        <v>160</v>
      </c>
      <c r="S648" s="188">
        <v>192</v>
      </c>
      <c r="T648" s="185">
        <v>107</v>
      </c>
      <c r="U648" s="189">
        <v>14</v>
      </c>
      <c r="V648" s="187">
        <v>155</v>
      </c>
      <c r="W648" s="204">
        <v>61</v>
      </c>
      <c r="X648" s="185">
        <v>203</v>
      </c>
      <c r="Y648" s="189">
        <v>83</v>
      </c>
      <c r="Z648" s="187">
        <v>85</v>
      </c>
      <c r="AA648" s="185">
        <v>529</v>
      </c>
      <c r="AB648" s="168">
        <f t="shared" si="11816"/>
        <v>1142</v>
      </c>
      <c r="AC648" s="169">
        <f t="shared" si="11733"/>
        <v>4895</v>
      </c>
      <c r="BI648" s="133" t="s">
        <v>38</v>
      </c>
      <c r="BJ648" s="125">
        <f>B648/B653</f>
        <v>0</v>
      </c>
      <c r="BK648" s="126">
        <f t="shared" ref="BK648" si="12225">C648/C653</f>
        <v>3.8284839203675342E-2</v>
      </c>
      <c r="BL648" s="127">
        <f t="shared" ref="BL648" si="12226">D648/D653</f>
        <v>3.663003663003663E-4</v>
      </c>
      <c r="BM648" s="128">
        <f t="shared" ref="BM648" si="12227">E648/E653</f>
        <v>3.6187065972222224E-2</v>
      </c>
      <c r="BN648" s="125">
        <f t="shared" ref="BN648" si="12228">F648/F653</f>
        <v>6.8166325835037494E-4</v>
      </c>
      <c r="BO648" s="126">
        <f t="shared" ref="BO648" si="12229">G648/G653</f>
        <v>2.3377301815332374E-2</v>
      </c>
      <c r="BP648" s="127">
        <f t="shared" ref="BP648" si="12230">H648/H653</f>
        <v>1.1142948105698821E-3</v>
      </c>
      <c r="BQ648" s="128">
        <f t="shared" ref="BQ648" si="12231">I648/I653</f>
        <v>3.2850345439393532E-2</v>
      </c>
      <c r="BR648" s="125">
        <f t="shared" ref="BR648" si="12232">J648/J653</f>
        <v>2.8199906000313333E-3</v>
      </c>
      <c r="BS648" s="126">
        <f t="shared" ref="BS648" si="12233">K648/K653</f>
        <v>6.8670640062192274E-3</v>
      </c>
      <c r="BT648" s="127">
        <f t="shared" ref="BT648" si="12234">L648/L653</f>
        <v>5.5856320357480452E-3</v>
      </c>
      <c r="BU648" s="125">
        <f t="shared" ref="BU648" si="12235">M648/M653</f>
        <v>6.153567711868241E-3</v>
      </c>
      <c r="BV648" s="129">
        <f t="shared" ref="BV648" si="12236">N648/N653</f>
        <v>5.6237218813905933E-3</v>
      </c>
      <c r="BW648" s="130">
        <f t="shared" ref="BW648" si="12237">O648/O653</f>
        <v>8.518653884000112E-3</v>
      </c>
      <c r="BX648" s="125">
        <f t="shared" ref="BX648" si="12238">P648/P653</f>
        <v>9.993256084850714E-3</v>
      </c>
      <c r="BY648" s="126">
        <f t="shared" ref="BY648" si="12239">Q648/Q653</f>
        <v>1.009061964241979E-2</v>
      </c>
      <c r="BZ648" s="127">
        <f t="shared" ref="BZ648" si="12240">R648/R653</f>
        <v>8.0665490294933202E-3</v>
      </c>
      <c r="CA648" s="128">
        <f t="shared" ref="CA648" si="12241">S648/S653</f>
        <v>8.3431104158519093E-3</v>
      </c>
      <c r="CB648" s="125">
        <f t="shared" ref="CB648" si="12242">T648/T653</f>
        <v>1.2294611053659657E-2</v>
      </c>
      <c r="CC648" s="126">
        <f t="shared" ref="CC648" si="12243">U648/U653</f>
        <v>1.2885411872986655E-3</v>
      </c>
      <c r="CD648" s="127">
        <f t="shared" ref="CD648" si="12244">V648/V653</f>
        <v>6.7201387383481461E-3</v>
      </c>
      <c r="CE648" s="128">
        <f t="shared" ref="CE648" si="12245">W648/W653</f>
        <v>2.1622771259437808E-3</v>
      </c>
      <c r="CF648" s="125">
        <f t="shared" ref="CF648" si="12246">X648/X653</f>
        <v>8.4615063982326714E-3</v>
      </c>
      <c r="CG648" s="126">
        <f t="shared" ref="CG648" si="12247">Y648/Y653</f>
        <v>5.5193509775236065E-3</v>
      </c>
      <c r="CH648" s="127">
        <f t="shared" ref="CH648" si="12248">Z648/Z653</f>
        <v>1.5086168645617023E-3</v>
      </c>
      <c r="CI648" s="125">
        <f t="shared" ref="CI648" si="12249">AA648/AA653</f>
        <v>1.1745637017629557E-2</v>
      </c>
      <c r="CJ648" s="131">
        <f t="shared" ref="CJ648" si="12250">AB648/AB653</f>
        <v>3.750656857593274E-3</v>
      </c>
      <c r="CK648" s="132">
        <f t="shared" ref="CK648" si="12251">AC648/AC653</f>
        <v>1.6106954123972544E-2</v>
      </c>
    </row>
    <row r="649" spans="1:89">
      <c r="A649" s="142" t="s">
        <v>39</v>
      </c>
      <c r="B649" s="199">
        <v>0</v>
      </c>
      <c r="C649" s="193">
        <v>34</v>
      </c>
      <c r="D649" s="194">
        <v>0</v>
      </c>
      <c r="E649" s="195">
        <v>8</v>
      </c>
      <c r="F649" s="192">
        <v>0</v>
      </c>
      <c r="G649" s="196">
        <v>0</v>
      </c>
      <c r="H649" s="194">
        <v>0</v>
      </c>
      <c r="I649" s="195">
        <v>1</v>
      </c>
      <c r="J649" s="192">
        <v>0</v>
      </c>
      <c r="K649" s="196">
        <v>0</v>
      </c>
      <c r="L649" s="194">
        <v>0</v>
      </c>
      <c r="M649" s="192">
        <v>0</v>
      </c>
      <c r="N649" s="197">
        <v>0</v>
      </c>
      <c r="O649" s="200">
        <v>0</v>
      </c>
      <c r="P649" s="192">
        <v>0</v>
      </c>
      <c r="Q649" s="196">
        <v>0</v>
      </c>
      <c r="R649" s="194">
        <v>0</v>
      </c>
      <c r="S649" s="195">
        <v>0</v>
      </c>
      <c r="T649" s="192">
        <v>0</v>
      </c>
      <c r="U649" s="196">
        <v>0</v>
      </c>
      <c r="V649" s="194">
        <v>0</v>
      </c>
      <c r="W649" s="195">
        <v>0</v>
      </c>
      <c r="X649" s="192">
        <v>0</v>
      </c>
      <c r="Y649" s="196">
        <v>0</v>
      </c>
      <c r="Z649" s="194">
        <v>0</v>
      </c>
      <c r="AA649" s="192">
        <v>0</v>
      </c>
      <c r="AB649" s="168">
        <f t="shared" si="11816"/>
        <v>0</v>
      </c>
      <c r="AC649" s="169">
        <f t="shared" si="11733"/>
        <v>43</v>
      </c>
      <c r="BI649" s="142" t="s">
        <v>39</v>
      </c>
      <c r="BJ649" s="125">
        <f>B649/B653</f>
        <v>0</v>
      </c>
      <c r="BK649" s="126">
        <f t="shared" ref="BK649" si="12252">C649/C653</f>
        <v>1.0413476263399694E-3</v>
      </c>
      <c r="BL649" s="127">
        <f t="shared" ref="BL649" si="12253">D649/D653</f>
        <v>0</v>
      </c>
      <c r="BM649" s="128">
        <f t="shared" ref="BM649" si="12254">E649/E653</f>
        <v>4.3402777777777775E-4</v>
      </c>
      <c r="BN649" s="125">
        <f t="shared" ref="BN649" si="12255">F649/F653</f>
        <v>0</v>
      </c>
      <c r="BO649" s="126">
        <f t="shared" ref="BO649" si="12256">G649/G653</f>
        <v>0</v>
      </c>
      <c r="BP649" s="127">
        <f t="shared" ref="BP649" si="12257">H649/H653</f>
        <v>0</v>
      </c>
      <c r="BQ649" s="128">
        <f t="shared" ref="BQ649" si="12258">I649/I653</f>
        <v>2.6882443076426786E-5</v>
      </c>
      <c r="BR649" s="125">
        <f t="shared" ref="BR649" si="12259">J649/J653</f>
        <v>0</v>
      </c>
      <c r="BS649" s="126">
        <f t="shared" ref="BS649" si="12260">K649/K653</f>
        <v>0</v>
      </c>
      <c r="BT649" s="127">
        <f t="shared" ref="BT649" si="12261">L649/L653</f>
        <v>0</v>
      </c>
      <c r="BU649" s="125">
        <f t="shared" ref="BU649" si="12262">M649/M653</f>
        <v>0</v>
      </c>
      <c r="BV649" s="129">
        <f t="shared" ref="BV649" si="12263">N649/N653</f>
        <v>0</v>
      </c>
      <c r="BW649" s="130">
        <f t="shared" ref="BW649" si="12264">O649/O653</f>
        <v>0</v>
      </c>
      <c r="BX649" s="125">
        <f t="shared" ref="BX649" si="12265">P649/P653</f>
        <v>0</v>
      </c>
      <c r="BY649" s="126">
        <f t="shared" ref="BY649" si="12266">Q649/Q653</f>
        <v>0</v>
      </c>
      <c r="BZ649" s="127">
        <f t="shared" ref="BZ649" si="12267">R649/R653</f>
        <v>0</v>
      </c>
      <c r="CA649" s="128">
        <f t="shared" ref="CA649" si="12268">S649/S653</f>
        <v>0</v>
      </c>
      <c r="CB649" s="125">
        <f t="shared" ref="CB649" si="12269">T649/T653</f>
        <v>0</v>
      </c>
      <c r="CC649" s="126">
        <f t="shared" ref="CC649" si="12270">U649/U653</f>
        <v>0</v>
      </c>
      <c r="CD649" s="127">
        <f t="shared" ref="CD649" si="12271">V649/V653</f>
        <v>0</v>
      </c>
      <c r="CE649" s="128">
        <f t="shared" ref="CE649" si="12272">W649/W653</f>
        <v>0</v>
      </c>
      <c r="CF649" s="125">
        <f t="shared" ref="CF649" si="12273">X649/X653</f>
        <v>0</v>
      </c>
      <c r="CG649" s="126">
        <f t="shared" ref="CG649" si="12274">Y649/Y653</f>
        <v>0</v>
      </c>
      <c r="CH649" s="127">
        <f t="shared" ref="CH649" si="12275">Z649/Z653</f>
        <v>0</v>
      </c>
      <c r="CI649" s="125">
        <f t="shared" ref="CI649" si="12276">AA649/AA653</f>
        <v>0</v>
      </c>
      <c r="CJ649" s="131">
        <f t="shared" ref="CJ649" si="12277">AB649/AB653</f>
        <v>0</v>
      </c>
      <c r="CK649" s="132">
        <f t="shared" ref="CK649" si="12278">AC649/AC653</f>
        <v>1.4149111896441662E-4</v>
      </c>
    </row>
    <row r="650" spans="1:89">
      <c r="A650" s="133" t="s">
        <v>40</v>
      </c>
      <c r="B650" s="57"/>
      <c r="C650" s="58"/>
      <c r="D650" s="135"/>
      <c r="E650" s="136"/>
      <c r="F650" s="134"/>
      <c r="G650" s="137"/>
      <c r="H650" s="135"/>
      <c r="I650" s="136"/>
      <c r="J650" s="134"/>
      <c r="K650" s="137"/>
      <c r="L650" s="135"/>
      <c r="M650" s="134"/>
      <c r="N650" s="138"/>
      <c r="O650" s="139"/>
      <c r="P650" s="134"/>
      <c r="Q650" s="137"/>
      <c r="R650" s="135"/>
      <c r="S650" s="136"/>
      <c r="T650" s="134"/>
      <c r="U650" s="137"/>
      <c r="V650" s="135"/>
      <c r="W650" s="136"/>
      <c r="X650" s="134"/>
      <c r="Y650" s="137"/>
      <c r="Z650" s="140"/>
      <c r="AA650" s="141"/>
      <c r="AB650" s="168"/>
      <c r="AC650" s="169"/>
      <c r="BI650" s="133" t="s">
        <v>40</v>
      </c>
      <c r="BJ650" s="125">
        <f>B650/B653</f>
        <v>0</v>
      </c>
      <c r="BK650" s="126">
        <f t="shared" ref="BK650" si="12279">C650/C653</f>
        <v>0</v>
      </c>
      <c r="BL650" s="127">
        <f t="shared" ref="BL650" si="12280">D650/D653</f>
        <v>0</v>
      </c>
      <c r="BM650" s="128">
        <f t="shared" ref="BM650" si="12281">E650/E653</f>
        <v>0</v>
      </c>
      <c r="BN650" s="125">
        <f t="shared" ref="BN650" si="12282">F650/F653</f>
        <v>0</v>
      </c>
      <c r="BO650" s="126">
        <f t="shared" ref="BO650" si="12283">G650/G653</f>
        <v>0</v>
      </c>
      <c r="BP650" s="127">
        <f t="shared" ref="BP650" si="12284">H650/H653</f>
        <v>0</v>
      </c>
      <c r="BQ650" s="128">
        <f t="shared" ref="BQ650" si="12285">I650/I653</f>
        <v>0</v>
      </c>
      <c r="BR650" s="125">
        <f t="shared" ref="BR650" si="12286">J650/J653</f>
        <v>0</v>
      </c>
      <c r="BS650" s="126">
        <f t="shared" ref="BS650" si="12287">K650/K653</f>
        <v>0</v>
      </c>
      <c r="BT650" s="127">
        <f t="shared" ref="BT650" si="12288">L650/L653</f>
        <v>0</v>
      </c>
      <c r="BU650" s="125">
        <f t="shared" ref="BU650" si="12289">M650/M653</f>
        <v>0</v>
      </c>
      <c r="BV650" s="129">
        <f t="shared" ref="BV650" si="12290">N650/N653</f>
        <v>0</v>
      </c>
      <c r="BW650" s="130">
        <f t="shared" ref="BW650" si="12291">O650/O653</f>
        <v>0</v>
      </c>
      <c r="BX650" s="125">
        <f t="shared" ref="BX650" si="12292">P650/P653</f>
        <v>0</v>
      </c>
      <c r="BY650" s="126">
        <f t="shared" ref="BY650" si="12293">Q650/Q653</f>
        <v>0</v>
      </c>
      <c r="BZ650" s="127">
        <f t="shared" ref="BZ650" si="12294">R650/R653</f>
        <v>0</v>
      </c>
      <c r="CA650" s="128">
        <f t="shared" ref="CA650" si="12295">S650/S653</f>
        <v>0</v>
      </c>
      <c r="CB650" s="125">
        <f t="shared" ref="CB650" si="12296">T650/T653</f>
        <v>0</v>
      </c>
      <c r="CC650" s="126">
        <f t="shared" ref="CC650" si="12297">U650/U653</f>
        <v>0</v>
      </c>
      <c r="CD650" s="127">
        <f t="shared" ref="CD650" si="12298">V650/V653</f>
        <v>0</v>
      </c>
      <c r="CE650" s="128">
        <f t="shared" ref="CE650" si="12299">W650/W653</f>
        <v>0</v>
      </c>
      <c r="CF650" s="125">
        <f t="shared" ref="CF650" si="12300">X650/X653</f>
        <v>0</v>
      </c>
      <c r="CG650" s="126">
        <f t="shared" ref="CG650" si="12301">Y650/Y653</f>
        <v>0</v>
      </c>
      <c r="CH650" s="127">
        <f t="shared" ref="CH650" si="12302">Z650/Z653</f>
        <v>0</v>
      </c>
      <c r="CI650" s="125">
        <f t="shared" ref="CI650" si="12303">AA650/AA653</f>
        <v>0</v>
      </c>
      <c r="CJ650" s="131">
        <f t="shared" ref="CJ650" si="12304">AB650/AB653</f>
        <v>0</v>
      </c>
      <c r="CK650" s="132">
        <f t="shared" ref="CK650" si="12305">AC650/AC653</f>
        <v>0</v>
      </c>
    </row>
    <row r="651" spans="1:89">
      <c r="A651" s="142" t="s">
        <v>41</v>
      </c>
      <c r="B651" s="55"/>
      <c r="C651" s="56"/>
      <c r="D651" s="148"/>
      <c r="E651" s="145"/>
      <c r="F651" s="146"/>
      <c r="G651" s="147"/>
      <c r="H651" s="148"/>
      <c r="I651" s="145"/>
      <c r="J651" s="146"/>
      <c r="K651" s="147"/>
      <c r="L651" s="148"/>
      <c r="M651" s="146"/>
      <c r="N651" s="150"/>
      <c r="O651" s="149"/>
      <c r="P651" s="146"/>
      <c r="Q651" s="147"/>
      <c r="R651" s="148"/>
      <c r="S651" s="145"/>
      <c r="T651" s="146"/>
      <c r="U651" s="147"/>
      <c r="V651" s="148"/>
      <c r="W651" s="145"/>
      <c r="X651" s="146"/>
      <c r="Y651" s="147"/>
      <c r="Z651" s="144"/>
      <c r="AA651" s="143"/>
      <c r="AB651" s="168"/>
      <c r="AC651" s="169"/>
      <c r="BI651" s="142" t="s">
        <v>41</v>
      </c>
      <c r="BJ651" s="125">
        <f>B651/B653</f>
        <v>0</v>
      </c>
      <c r="BK651" s="126">
        <f t="shared" ref="BK651" si="12306">C651/C653</f>
        <v>0</v>
      </c>
      <c r="BL651" s="127">
        <f t="shared" ref="BL651" si="12307">D651/D653</f>
        <v>0</v>
      </c>
      <c r="BM651" s="128">
        <f t="shared" ref="BM651" si="12308">E651/E653</f>
        <v>0</v>
      </c>
      <c r="BN651" s="125">
        <f t="shared" ref="BN651" si="12309">F651/F653</f>
        <v>0</v>
      </c>
      <c r="BO651" s="126">
        <f t="shared" ref="BO651" si="12310">G651/G653</f>
        <v>0</v>
      </c>
      <c r="BP651" s="127">
        <f t="shared" ref="BP651" si="12311">H651/H653</f>
        <v>0</v>
      </c>
      <c r="BQ651" s="128">
        <f t="shared" ref="BQ651" si="12312">I651/I653</f>
        <v>0</v>
      </c>
      <c r="BR651" s="125">
        <f t="shared" ref="BR651" si="12313">J651/J653</f>
        <v>0</v>
      </c>
      <c r="BS651" s="126">
        <f t="shared" ref="BS651" si="12314">K651/K653</f>
        <v>0</v>
      </c>
      <c r="BT651" s="127">
        <f t="shared" ref="BT651" si="12315">L651/L653</f>
        <v>0</v>
      </c>
      <c r="BU651" s="125">
        <f t="shared" ref="BU651" si="12316">M651/M653</f>
        <v>0</v>
      </c>
      <c r="BV651" s="129">
        <f t="shared" ref="BV651" si="12317">N651/N653</f>
        <v>0</v>
      </c>
      <c r="BW651" s="130">
        <f t="shared" ref="BW651" si="12318">O651/O653</f>
        <v>0</v>
      </c>
      <c r="BX651" s="125">
        <f t="shared" ref="BX651" si="12319">P651/P653</f>
        <v>0</v>
      </c>
      <c r="BY651" s="126">
        <f t="shared" ref="BY651" si="12320">Q651/Q653</f>
        <v>0</v>
      </c>
      <c r="BZ651" s="127">
        <f t="shared" ref="BZ651" si="12321">R651/R653</f>
        <v>0</v>
      </c>
      <c r="CA651" s="128">
        <f t="shared" ref="CA651" si="12322">S651/S653</f>
        <v>0</v>
      </c>
      <c r="CB651" s="125">
        <f t="shared" ref="CB651" si="12323">T651/T653</f>
        <v>0</v>
      </c>
      <c r="CC651" s="126">
        <f t="shared" ref="CC651" si="12324">U651/U653</f>
        <v>0</v>
      </c>
      <c r="CD651" s="127">
        <f t="shared" ref="CD651" si="12325">V651/V653</f>
        <v>0</v>
      </c>
      <c r="CE651" s="128">
        <f t="shared" ref="CE651" si="12326">W651/W653</f>
        <v>0</v>
      </c>
      <c r="CF651" s="125">
        <f t="shared" ref="CF651" si="12327">X651/X653</f>
        <v>0</v>
      </c>
      <c r="CG651" s="126">
        <f t="shared" ref="CG651" si="12328">Y651/Y653</f>
        <v>0</v>
      </c>
      <c r="CH651" s="127">
        <f t="shared" ref="CH651" si="12329">Z651/Z653</f>
        <v>0</v>
      </c>
      <c r="CI651" s="125">
        <f t="shared" ref="CI651" si="12330">AA651/AA653</f>
        <v>0</v>
      </c>
      <c r="CJ651" s="131">
        <f t="shared" ref="CJ651" si="12331">AB651/AB653</f>
        <v>0</v>
      </c>
      <c r="CK651" s="132">
        <f t="shared" ref="CK651" si="12332">AC651/AC653</f>
        <v>0</v>
      </c>
    </row>
    <row r="652" spans="1:89" ht="14.1" thickBot="1">
      <c r="A652" s="133" t="s">
        <v>45</v>
      </c>
      <c r="B652" s="57"/>
      <c r="C652" s="58"/>
      <c r="D652" s="135"/>
      <c r="E652" s="136"/>
      <c r="F652" s="134"/>
      <c r="G652" s="137"/>
      <c r="H652" s="135"/>
      <c r="I652" s="136"/>
      <c r="J652" s="134"/>
      <c r="K652" s="137"/>
      <c r="L652" s="135"/>
      <c r="M652" s="134"/>
      <c r="N652" s="138"/>
      <c r="O652" s="139"/>
      <c r="P652" s="134"/>
      <c r="Q652" s="137"/>
      <c r="R652" s="135"/>
      <c r="S652" s="136"/>
      <c r="T652" s="134"/>
      <c r="U652" s="137"/>
      <c r="V652" s="135"/>
      <c r="W652" s="136"/>
      <c r="X652" s="134"/>
      <c r="Y652" s="137"/>
      <c r="Z652" s="140"/>
      <c r="AA652" s="141"/>
      <c r="AB652" s="168"/>
      <c r="AC652" s="169"/>
      <c r="BI652" s="133" t="s">
        <v>45</v>
      </c>
      <c r="BJ652" s="125">
        <f>B652/B653</f>
        <v>0</v>
      </c>
      <c r="BK652" s="126">
        <f t="shared" ref="BK652" si="12333">C652/C653</f>
        <v>0</v>
      </c>
      <c r="BL652" s="127">
        <f t="shared" ref="BL652" si="12334">D652/D653</f>
        <v>0</v>
      </c>
      <c r="BM652" s="128">
        <f t="shared" ref="BM652" si="12335">E652/E653</f>
        <v>0</v>
      </c>
      <c r="BN652" s="125">
        <f t="shared" ref="BN652" si="12336">F652/F653</f>
        <v>0</v>
      </c>
      <c r="BO652" s="126">
        <f t="shared" ref="BO652" si="12337">G652/G653</f>
        <v>0</v>
      </c>
      <c r="BP652" s="127">
        <f t="shared" ref="BP652" si="12338">H652/H653</f>
        <v>0</v>
      </c>
      <c r="BQ652" s="128">
        <f t="shared" ref="BQ652" si="12339">I652/I653</f>
        <v>0</v>
      </c>
      <c r="BR652" s="125">
        <f t="shared" ref="BR652" si="12340">J652/J653</f>
        <v>0</v>
      </c>
      <c r="BS652" s="126">
        <f t="shared" ref="BS652" si="12341">K652/K653</f>
        <v>0</v>
      </c>
      <c r="BT652" s="127">
        <f t="shared" ref="BT652" si="12342">L652/L653</f>
        <v>0</v>
      </c>
      <c r="BU652" s="125">
        <f t="shared" ref="BU652" si="12343">M652/M653</f>
        <v>0</v>
      </c>
      <c r="BV652" s="129">
        <f t="shared" ref="BV652" si="12344">N652/N653</f>
        <v>0</v>
      </c>
      <c r="BW652" s="130">
        <f t="shared" ref="BW652" si="12345">O652/O653</f>
        <v>0</v>
      </c>
      <c r="BX652" s="125">
        <f t="shared" ref="BX652" si="12346">P652/P653</f>
        <v>0</v>
      </c>
      <c r="BY652" s="126">
        <f t="shared" ref="BY652" si="12347">Q652/Q653</f>
        <v>0</v>
      </c>
      <c r="BZ652" s="127">
        <f t="shared" ref="BZ652" si="12348">R652/R653</f>
        <v>0</v>
      </c>
      <c r="CA652" s="128">
        <f t="shared" ref="CA652" si="12349">S652/S653</f>
        <v>0</v>
      </c>
      <c r="CB652" s="125">
        <f t="shared" ref="CB652" si="12350">T652/T653</f>
        <v>0</v>
      </c>
      <c r="CC652" s="126">
        <f t="shared" ref="CC652" si="12351">U652/U653</f>
        <v>0</v>
      </c>
      <c r="CD652" s="127">
        <f t="shared" ref="CD652" si="12352">V652/V653</f>
        <v>0</v>
      </c>
      <c r="CE652" s="128">
        <f t="shared" ref="CE652" si="12353">W652/W653</f>
        <v>0</v>
      </c>
      <c r="CF652" s="125">
        <f t="shared" ref="CF652" si="12354">X652/X653</f>
        <v>0</v>
      </c>
      <c r="CG652" s="126">
        <f t="shared" ref="CG652" si="12355">Y652/Y653</f>
        <v>0</v>
      </c>
      <c r="CH652" s="127">
        <f t="shared" ref="CH652" si="12356">Z652/Z653</f>
        <v>0</v>
      </c>
      <c r="CI652" s="125">
        <f t="shared" ref="CI652" si="12357">AA652/AA653</f>
        <v>0</v>
      </c>
      <c r="CJ652" s="131">
        <f t="shared" ref="CJ652" si="12358">AB652/AB653</f>
        <v>0</v>
      </c>
      <c r="CK652" s="132">
        <f t="shared" ref="CK652" si="12359">AC652/AC653</f>
        <v>0</v>
      </c>
    </row>
    <row r="653" spans="1:89" ht="15" thickTop="1" thickBot="1">
      <c r="A653" s="294" t="s">
        <v>42</v>
      </c>
      <c r="B653" s="17">
        <f t="shared" ref="B653:AA653" si="12360">SUM(B630:B652)</f>
        <v>55547</v>
      </c>
      <c r="C653" s="18">
        <f t="shared" si="12360"/>
        <v>32650</v>
      </c>
      <c r="D653" s="17">
        <f t="shared" si="12360"/>
        <v>21840</v>
      </c>
      <c r="E653" s="18">
        <f t="shared" si="12360"/>
        <v>18432</v>
      </c>
      <c r="F653" s="17">
        <f t="shared" si="12360"/>
        <v>10269</v>
      </c>
      <c r="G653" s="18">
        <f t="shared" si="12360"/>
        <v>7657</v>
      </c>
      <c r="H653" s="17">
        <f t="shared" si="12360"/>
        <v>25128</v>
      </c>
      <c r="I653" s="18">
        <f t="shared" si="12360"/>
        <v>37199</v>
      </c>
      <c r="J653" s="17">
        <f t="shared" si="12360"/>
        <v>6383</v>
      </c>
      <c r="K653" s="18">
        <f t="shared" si="12360"/>
        <v>7718</v>
      </c>
      <c r="L653" s="17">
        <f t="shared" si="12360"/>
        <v>11637</v>
      </c>
      <c r="M653" s="18">
        <f t="shared" si="12360"/>
        <v>22101</v>
      </c>
      <c r="N653" s="17">
        <f t="shared" si="12360"/>
        <v>25428</v>
      </c>
      <c r="O653" s="18">
        <f t="shared" si="12360"/>
        <v>35569</v>
      </c>
      <c r="P653" s="17">
        <f t="shared" si="12360"/>
        <v>16311</v>
      </c>
      <c r="Q653" s="18">
        <f t="shared" si="12360"/>
        <v>20415</v>
      </c>
      <c r="R653" s="17">
        <f t="shared" si="12360"/>
        <v>19835</v>
      </c>
      <c r="S653" s="18">
        <f t="shared" si="12360"/>
        <v>23013</v>
      </c>
      <c r="T653" s="17">
        <f t="shared" si="12360"/>
        <v>8703</v>
      </c>
      <c r="U653" s="18">
        <f t="shared" si="12360"/>
        <v>10865</v>
      </c>
      <c r="V653" s="17">
        <f t="shared" si="12360"/>
        <v>23065</v>
      </c>
      <c r="W653" s="18">
        <f t="shared" si="12360"/>
        <v>28211</v>
      </c>
      <c r="X653" s="17">
        <f t="shared" si="12360"/>
        <v>23991</v>
      </c>
      <c r="Y653" s="18">
        <f t="shared" si="12360"/>
        <v>15038</v>
      </c>
      <c r="Z653" s="17">
        <f t="shared" si="12360"/>
        <v>56343</v>
      </c>
      <c r="AA653" s="18">
        <f t="shared" si="12360"/>
        <v>45038</v>
      </c>
      <c r="AB653" s="170">
        <f t="shared" ref="AB653:AC653" si="12361">SUM(AB629:AB652)</f>
        <v>304480</v>
      </c>
      <c r="AC653" s="171">
        <f t="shared" si="12361"/>
        <v>303906</v>
      </c>
      <c r="BI653" s="294" t="s">
        <v>42</v>
      </c>
      <c r="BJ653" s="151">
        <f>SUM(BJ629:BJ652)</f>
        <v>0.99999999999999989</v>
      </c>
      <c r="BK653" s="152">
        <f t="shared" ref="BK653:CK653" si="12362">SUM(BK629:BK652)</f>
        <v>0.99999999999999989</v>
      </c>
      <c r="BL653" s="151">
        <f t="shared" si="12362"/>
        <v>1.0000000000000002</v>
      </c>
      <c r="BM653" s="152">
        <f t="shared" si="12362"/>
        <v>1</v>
      </c>
      <c r="BN653" s="151">
        <f t="shared" si="12362"/>
        <v>1</v>
      </c>
      <c r="BO653" s="152">
        <f t="shared" si="12362"/>
        <v>1</v>
      </c>
      <c r="BP653" s="151">
        <f t="shared" si="12362"/>
        <v>0.99999999999999989</v>
      </c>
      <c r="BQ653" s="152">
        <f t="shared" si="12362"/>
        <v>1</v>
      </c>
      <c r="BR653" s="151">
        <f t="shared" si="12362"/>
        <v>1</v>
      </c>
      <c r="BS653" s="152">
        <f t="shared" si="12362"/>
        <v>1.0000000000000002</v>
      </c>
      <c r="BT653" s="151">
        <f t="shared" si="12362"/>
        <v>1</v>
      </c>
      <c r="BU653" s="152">
        <f t="shared" si="12362"/>
        <v>1</v>
      </c>
      <c r="BV653" s="151">
        <f t="shared" si="12362"/>
        <v>1</v>
      </c>
      <c r="BW653" s="152">
        <f t="shared" si="12362"/>
        <v>0.99999999999999978</v>
      </c>
      <c r="BX653" s="151">
        <f t="shared" si="12362"/>
        <v>0.99999999999999989</v>
      </c>
      <c r="BY653" s="152">
        <f t="shared" si="12362"/>
        <v>0.99999999999999989</v>
      </c>
      <c r="BZ653" s="151">
        <f t="shared" si="12362"/>
        <v>1</v>
      </c>
      <c r="CA653" s="152">
        <f t="shared" si="12362"/>
        <v>0.99999999999999978</v>
      </c>
      <c r="CB653" s="151">
        <f t="shared" si="12362"/>
        <v>1</v>
      </c>
      <c r="CC653" s="152">
        <f t="shared" si="12362"/>
        <v>1</v>
      </c>
      <c r="CD653" s="151">
        <f t="shared" si="12362"/>
        <v>1.0000000000000002</v>
      </c>
      <c r="CE653" s="152">
        <f t="shared" si="12362"/>
        <v>1.0000000000000002</v>
      </c>
      <c r="CF653" s="151">
        <f t="shared" si="12362"/>
        <v>0.99999999999999989</v>
      </c>
      <c r="CG653" s="152">
        <f t="shared" si="12362"/>
        <v>1</v>
      </c>
      <c r="CH653" s="151">
        <f t="shared" si="12362"/>
        <v>1</v>
      </c>
      <c r="CI653" s="152">
        <f t="shared" si="12362"/>
        <v>0.99999999999999989</v>
      </c>
      <c r="CJ653" s="151">
        <f t="shared" si="12362"/>
        <v>0.99999999999999989</v>
      </c>
      <c r="CK653" s="152">
        <f t="shared" si="12362"/>
        <v>1</v>
      </c>
    </row>
    <row r="654" spans="1:89" ht="14.1" thickTop="1">
      <c r="A654" s="183"/>
    </row>
    <row r="656" spans="1:89">
      <c r="A656" s="318">
        <f>+A625+1</f>
        <v>43852</v>
      </c>
      <c r="B656" s="318"/>
      <c r="C656" s="318"/>
      <c r="D656" s="318"/>
      <c r="BI656" s="313">
        <f>+BI594+2</f>
        <v>43852</v>
      </c>
      <c r="BJ656" s="313"/>
      <c r="BK656" s="313"/>
      <c r="BL656" s="313"/>
    </row>
    <row r="657" spans="1:89" ht="14.1" thickBot="1">
      <c r="AE657" t="s">
        <v>49</v>
      </c>
    </row>
    <row r="658" spans="1:89" ht="15" thickTop="1" thickBot="1">
      <c r="A658" s="314" t="s">
        <v>2</v>
      </c>
      <c r="B658" s="311" t="s">
        <v>3</v>
      </c>
      <c r="C658" s="312"/>
      <c r="D658" s="311" t="s">
        <v>4</v>
      </c>
      <c r="E658" s="312"/>
      <c r="F658" s="311" t="s">
        <v>5</v>
      </c>
      <c r="G658" s="312"/>
      <c r="H658" s="311" t="s">
        <v>6</v>
      </c>
      <c r="I658" s="312"/>
      <c r="J658" s="311" t="s">
        <v>7</v>
      </c>
      <c r="K658" s="312"/>
      <c r="L658" s="311" t="s">
        <v>8</v>
      </c>
      <c r="M658" s="312"/>
      <c r="N658" s="311" t="s">
        <v>9</v>
      </c>
      <c r="O658" s="312"/>
      <c r="P658" s="311" t="s">
        <v>10</v>
      </c>
      <c r="Q658" s="312"/>
      <c r="R658" s="311" t="s">
        <v>11</v>
      </c>
      <c r="S658" s="312"/>
      <c r="T658" s="311" t="s">
        <v>12</v>
      </c>
      <c r="U658" s="312"/>
      <c r="V658" s="311" t="s">
        <v>13</v>
      </c>
      <c r="W658" s="312"/>
      <c r="X658" s="311" t="s">
        <v>14</v>
      </c>
      <c r="Y658" s="312"/>
      <c r="Z658" s="297" t="s">
        <v>15</v>
      </c>
      <c r="AA658" s="298"/>
      <c r="AB658" s="316" t="s">
        <v>16</v>
      </c>
      <c r="AC658" s="317"/>
      <c r="AE658" s="309" t="s">
        <v>2</v>
      </c>
      <c r="AF658" s="303" t="s">
        <v>3</v>
      </c>
      <c r="AG658" s="304"/>
      <c r="AH658" s="303" t="s">
        <v>4</v>
      </c>
      <c r="AI658" s="304"/>
      <c r="AJ658" s="303" t="s">
        <v>5</v>
      </c>
      <c r="AK658" s="304"/>
      <c r="AL658" s="303" t="s">
        <v>6</v>
      </c>
      <c r="AM658" s="304"/>
      <c r="AN658" s="303" t="s">
        <v>7</v>
      </c>
      <c r="AO658" s="304"/>
      <c r="AP658" s="303" t="s">
        <v>8</v>
      </c>
      <c r="AQ658" s="304"/>
      <c r="AR658" s="303" t="s">
        <v>9</v>
      </c>
      <c r="AS658" s="304"/>
      <c r="AT658" s="303" t="s">
        <v>10</v>
      </c>
      <c r="AU658" s="304"/>
      <c r="AV658" s="303" t="s">
        <v>11</v>
      </c>
      <c r="AW658" s="304"/>
      <c r="AX658" s="303" t="s">
        <v>12</v>
      </c>
      <c r="AY658" s="304"/>
      <c r="AZ658" s="303" t="s">
        <v>13</v>
      </c>
      <c r="BA658" s="304"/>
      <c r="BB658" s="303" t="s">
        <v>14</v>
      </c>
      <c r="BC658" s="304"/>
      <c r="BD658" s="305" t="s">
        <v>15</v>
      </c>
      <c r="BE658" s="306"/>
      <c r="BF658" s="307" t="s">
        <v>16</v>
      </c>
      <c r="BG658" s="308"/>
      <c r="BI658" s="314" t="s">
        <v>2</v>
      </c>
      <c r="BJ658" s="311" t="s">
        <v>3</v>
      </c>
      <c r="BK658" s="312"/>
      <c r="BL658" s="311" t="s">
        <v>4</v>
      </c>
      <c r="BM658" s="312"/>
      <c r="BN658" s="311" t="s">
        <v>5</v>
      </c>
      <c r="BO658" s="312"/>
      <c r="BP658" s="311" t="s">
        <v>6</v>
      </c>
      <c r="BQ658" s="312"/>
      <c r="BR658" s="311" t="s">
        <v>7</v>
      </c>
      <c r="BS658" s="312"/>
      <c r="BT658" s="311" t="s">
        <v>8</v>
      </c>
      <c r="BU658" s="312"/>
      <c r="BV658" s="311" t="s">
        <v>9</v>
      </c>
      <c r="BW658" s="312"/>
      <c r="BX658" s="311" t="s">
        <v>10</v>
      </c>
      <c r="BY658" s="312"/>
      <c r="BZ658" s="311" t="s">
        <v>11</v>
      </c>
      <c r="CA658" s="312"/>
      <c r="CB658" s="311" t="s">
        <v>12</v>
      </c>
      <c r="CC658" s="312"/>
      <c r="CD658" s="311" t="s">
        <v>13</v>
      </c>
      <c r="CE658" s="312"/>
      <c r="CF658" s="311" t="s">
        <v>14</v>
      </c>
      <c r="CG658" s="312"/>
      <c r="CH658" s="297" t="s">
        <v>15</v>
      </c>
      <c r="CI658" s="298"/>
      <c r="CJ658" s="311" t="s">
        <v>16</v>
      </c>
      <c r="CK658" s="312"/>
    </row>
    <row r="659" spans="1:89" ht="15" thickTop="1" thickBot="1">
      <c r="A659" s="315"/>
      <c r="B659" s="112" t="s">
        <v>17</v>
      </c>
      <c r="C659" s="113" t="s">
        <v>18</v>
      </c>
      <c r="D659" s="114" t="s">
        <v>17</v>
      </c>
      <c r="E659" s="115" t="s">
        <v>18</v>
      </c>
      <c r="F659" s="112" t="s">
        <v>17</v>
      </c>
      <c r="G659" s="113" t="s">
        <v>18</v>
      </c>
      <c r="H659" s="114" t="s">
        <v>17</v>
      </c>
      <c r="I659" s="115" t="s">
        <v>18</v>
      </c>
      <c r="J659" s="112" t="s">
        <v>17</v>
      </c>
      <c r="K659" s="113" t="s">
        <v>18</v>
      </c>
      <c r="L659" s="114" t="s">
        <v>17</v>
      </c>
      <c r="M659" s="112" t="s">
        <v>18</v>
      </c>
      <c r="N659" s="116" t="s">
        <v>17</v>
      </c>
      <c r="O659" s="117" t="s">
        <v>18</v>
      </c>
      <c r="P659" s="112" t="s">
        <v>17</v>
      </c>
      <c r="Q659" s="113" t="s">
        <v>18</v>
      </c>
      <c r="R659" s="114" t="s">
        <v>17</v>
      </c>
      <c r="S659" s="115" t="s">
        <v>18</v>
      </c>
      <c r="T659" s="112" t="s">
        <v>17</v>
      </c>
      <c r="U659" s="113" t="s">
        <v>18</v>
      </c>
      <c r="V659" s="114" t="s">
        <v>17</v>
      </c>
      <c r="W659" s="115" t="s">
        <v>18</v>
      </c>
      <c r="X659" s="112" t="s">
        <v>17</v>
      </c>
      <c r="Y659" s="113" t="s">
        <v>18</v>
      </c>
      <c r="Z659" s="25" t="s">
        <v>17</v>
      </c>
      <c r="AA659" s="118" t="s">
        <v>18</v>
      </c>
      <c r="AB659" s="172" t="s">
        <v>17</v>
      </c>
      <c r="AC659" s="173" t="s">
        <v>18</v>
      </c>
      <c r="AE659" s="310"/>
      <c r="AF659" s="235" t="s">
        <v>17</v>
      </c>
      <c r="AG659" s="236" t="s">
        <v>18</v>
      </c>
      <c r="AH659" s="237" t="s">
        <v>17</v>
      </c>
      <c r="AI659" s="238" t="s">
        <v>18</v>
      </c>
      <c r="AJ659" s="235" t="s">
        <v>17</v>
      </c>
      <c r="AK659" s="236" t="s">
        <v>18</v>
      </c>
      <c r="AL659" s="237" t="s">
        <v>17</v>
      </c>
      <c r="AM659" s="238" t="s">
        <v>18</v>
      </c>
      <c r="AN659" s="235" t="s">
        <v>17</v>
      </c>
      <c r="AO659" s="236" t="s">
        <v>18</v>
      </c>
      <c r="AP659" s="237" t="s">
        <v>17</v>
      </c>
      <c r="AQ659" s="235" t="s">
        <v>18</v>
      </c>
      <c r="AR659" s="239" t="s">
        <v>17</v>
      </c>
      <c r="AS659" s="240" t="s">
        <v>18</v>
      </c>
      <c r="AT659" s="235" t="s">
        <v>17</v>
      </c>
      <c r="AU659" s="236" t="s">
        <v>18</v>
      </c>
      <c r="AV659" s="237" t="s">
        <v>17</v>
      </c>
      <c r="AW659" s="238" t="s">
        <v>18</v>
      </c>
      <c r="AX659" s="235" t="s">
        <v>17</v>
      </c>
      <c r="AY659" s="236" t="s">
        <v>18</v>
      </c>
      <c r="AZ659" s="237" t="s">
        <v>17</v>
      </c>
      <c r="BA659" s="238" t="s">
        <v>18</v>
      </c>
      <c r="BB659" s="235" t="s">
        <v>17</v>
      </c>
      <c r="BC659" s="236" t="s">
        <v>18</v>
      </c>
      <c r="BD659" s="241" t="s">
        <v>17</v>
      </c>
      <c r="BE659" s="242" t="s">
        <v>18</v>
      </c>
      <c r="BF659" s="243" t="s">
        <v>17</v>
      </c>
      <c r="BG659" s="244" t="s">
        <v>18</v>
      </c>
      <c r="BI659" s="315"/>
      <c r="BJ659" s="112" t="s">
        <v>17</v>
      </c>
      <c r="BK659" s="113" t="s">
        <v>18</v>
      </c>
      <c r="BL659" s="114" t="s">
        <v>17</v>
      </c>
      <c r="BM659" s="115" t="s">
        <v>18</v>
      </c>
      <c r="BN659" s="112" t="s">
        <v>17</v>
      </c>
      <c r="BO659" s="113" t="s">
        <v>18</v>
      </c>
      <c r="BP659" s="114" t="s">
        <v>17</v>
      </c>
      <c r="BQ659" s="115" t="s">
        <v>18</v>
      </c>
      <c r="BR659" s="112" t="s">
        <v>17</v>
      </c>
      <c r="BS659" s="113" t="s">
        <v>18</v>
      </c>
      <c r="BT659" s="114" t="s">
        <v>17</v>
      </c>
      <c r="BU659" s="112" t="s">
        <v>18</v>
      </c>
      <c r="BV659" s="116" t="s">
        <v>17</v>
      </c>
      <c r="BW659" s="117" t="s">
        <v>18</v>
      </c>
      <c r="BX659" s="112" t="s">
        <v>17</v>
      </c>
      <c r="BY659" s="113" t="s">
        <v>18</v>
      </c>
      <c r="BZ659" s="114" t="s">
        <v>17</v>
      </c>
      <c r="CA659" s="115" t="s">
        <v>18</v>
      </c>
      <c r="CB659" s="112" t="s">
        <v>17</v>
      </c>
      <c r="CC659" s="113" t="s">
        <v>18</v>
      </c>
      <c r="CD659" s="114" t="s">
        <v>17</v>
      </c>
      <c r="CE659" s="115" t="s">
        <v>18</v>
      </c>
      <c r="CF659" s="112" t="s">
        <v>17</v>
      </c>
      <c r="CG659" s="113" t="s">
        <v>18</v>
      </c>
      <c r="CH659" s="25" t="s">
        <v>17</v>
      </c>
      <c r="CI659" s="118" t="s">
        <v>18</v>
      </c>
      <c r="CJ659" s="116" t="s">
        <v>17</v>
      </c>
      <c r="CK659" s="117" t="s">
        <v>18</v>
      </c>
    </row>
    <row r="660" spans="1:89" ht="14.1" thickTop="1">
      <c r="A660" s="121" t="s">
        <v>19</v>
      </c>
      <c r="B660" s="122"/>
      <c r="C660" s="182"/>
      <c r="D660" s="123"/>
      <c r="E660" s="176"/>
      <c r="F660" s="122"/>
      <c r="G660" s="124"/>
      <c r="H660" s="123"/>
      <c r="I660" s="176"/>
      <c r="J660" s="122"/>
      <c r="K660" s="124"/>
      <c r="L660" s="123"/>
      <c r="M660" s="122"/>
      <c r="N660" s="175"/>
      <c r="O660" s="177"/>
      <c r="P660" s="122"/>
      <c r="Q660" s="124"/>
      <c r="R660" s="123"/>
      <c r="S660" s="176"/>
      <c r="T660" s="122"/>
      <c r="U660" s="124"/>
      <c r="V660" s="123"/>
      <c r="W660" s="176"/>
      <c r="X660" s="122"/>
      <c r="Y660" s="124"/>
      <c r="Z660" s="180"/>
      <c r="AA660" s="181"/>
      <c r="AB660" s="166">
        <f>B660+D660+F660+H660+J660+L660+N660+P660+R660+T660+V660+X660+Z660</f>
        <v>0</v>
      </c>
      <c r="AC660" s="167">
        <f>C660+E660+G660+I660+K660+M660+O660+Q660+S660+U660+W660+Y660+AA660</f>
        <v>0</v>
      </c>
      <c r="AE660" s="246" t="str">
        <f>$AE$9</f>
        <v>07:00 - 07:59</v>
      </c>
      <c r="AF660" s="247">
        <f>SUMIF($A$9:$A$32,$AE660,B$660:B$683)</f>
        <v>6762</v>
      </c>
      <c r="AG660" s="248">
        <f t="shared" ref="AG660:AV662" si="12363">SUMIF($A$9:$A$32,$AE660,C$660:C$683)</f>
        <v>1047</v>
      </c>
      <c r="AH660" s="249">
        <f t="shared" si="12363"/>
        <v>1250</v>
      </c>
      <c r="AI660" s="250">
        <f t="shared" si="12363"/>
        <v>1116</v>
      </c>
      <c r="AJ660" s="247">
        <f t="shared" si="12363"/>
        <v>670</v>
      </c>
      <c r="AK660" s="251">
        <f t="shared" si="12363"/>
        <v>508</v>
      </c>
      <c r="AL660" s="249">
        <f t="shared" si="12363"/>
        <v>1004</v>
      </c>
      <c r="AM660" s="250">
        <f t="shared" si="12363"/>
        <v>1568</v>
      </c>
      <c r="AN660" s="247">
        <f t="shared" si="12363"/>
        <v>393</v>
      </c>
      <c r="AO660" s="251">
        <f t="shared" si="12363"/>
        <v>915</v>
      </c>
      <c r="AP660" s="249">
        <f t="shared" si="12363"/>
        <v>475</v>
      </c>
      <c r="AQ660" s="247">
        <f t="shared" si="12363"/>
        <v>2236</v>
      </c>
      <c r="AR660" s="252">
        <f t="shared" si="12363"/>
        <v>1782</v>
      </c>
      <c r="AS660" s="253">
        <f t="shared" si="12363"/>
        <v>2562</v>
      </c>
      <c r="AT660" s="247">
        <f t="shared" si="12363"/>
        <v>1640</v>
      </c>
      <c r="AU660" s="251">
        <f t="shared" si="12363"/>
        <v>1239</v>
      </c>
      <c r="AV660" s="249">
        <f t="shared" si="12363"/>
        <v>1765</v>
      </c>
      <c r="AW660" s="250">
        <f t="shared" ref="AW660:BE662" si="12364">SUMIF($A$9:$A$32,$AE660,S$660:S$683)</f>
        <v>1573</v>
      </c>
      <c r="AX660" s="247">
        <f t="shared" si="12364"/>
        <v>330</v>
      </c>
      <c r="AY660" s="251">
        <f t="shared" si="12364"/>
        <v>1803</v>
      </c>
      <c r="AZ660" s="249">
        <f t="shared" si="12364"/>
        <v>1070</v>
      </c>
      <c r="BA660" s="250">
        <f t="shared" si="12364"/>
        <v>2546</v>
      </c>
      <c r="BB660" s="247">
        <f t="shared" si="12364"/>
        <v>1388</v>
      </c>
      <c r="BC660" s="251">
        <f t="shared" si="12364"/>
        <v>1624</v>
      </c>
      <c r="BD660" s="20">
        <f t="shared" si="12364"/>
        <v>4952</v>
      </c>
      <c r="BE660" s="254">
        <f t="shared" si="12364"/>
        <v>2382</v>
      </c>
      <c r="BF660" s="255">
        <f>AF660+AH660+AJ660+AL660+AN660+AP660+AR660+AT660+AV660+AX660+AZ660+BB660+BD660</f>
        <v>23481</v>
      </c>
      <c r="BG660" s="256">
        <f>AG660+AI660+AK660+AM660+AO660+AQ660+AS660+AU660+AW660+AY660+BA660+BC660+BE660</f>
        <v>21119</v>
      </c>
      <c r="BI660" s="121" t="s">
        <v>19</v>
      </c>
      <c r="BJ660" s="125">
        <f>B660/B684</f>
        <v>0</v>
      </c>
      <c r="BK660" s="126">
        <f t="shared" ref="BK660" si="12365">C660/C684</f>
        <v>0</v>
      </c>
      <c r="BL660" s="127">
        <f t="shared" ref="BL660" si="12366">D660/D684</f>
        <v>0</v>
      </c>
      <c r="BM660" s="128">
        <f t="shared" ref="BM660" si="12367">E660/E684</f>
        <v>0</v>
      </c>
      <c r="BN660" s="125">
        <f t="shared" ref="BN660" si="12368">F660/F684</f>
        <v>0</v>
      </c>
      <c r="BO660" s="126">
        <f t="shared" ref="BO660" si="12369">G660/G684</f>
        <v>0</v>
      </c>
      <c r="BP660" s="127">
        <f t="shared" ref="BP660" si="12370">H660/H684</f>
        <v>0</v>
      </c>
      <c r="BQ660" s="128">
        <f t="shared" ref="BQ660" si="12371">I660/I684</f>
        <v>0</v>
      </c>
      <c r="BR660" s="125">
        <f t="shared" ref="BR660" si="12372">J660/J684</f>
        <v>0</v>
      </c>
      <c r="BS660" s="126">
        <f t="shared" ref="BS660" si="12373">K660/K684</f>
        <v>0</v>
      </c>
      <c r="BT660" s="127">
        <f t="shared" ref="BT660" si="12374">L660/L684</f>
        <v>0</v>
      </c>
      <c r="BU660" s="125">
        <f t="shared" ref="BU660" si="12375">M660/M684</f>
        <v>0</v>
      </c>
      <c r="BV660" s="129">
        <f t="shared" ref="BV660" si="12376">N660/N684</f>
        <v>0</v>
      </c>
      <c r="BW660" s="130">
        <f t="shared" ref="BW660" si="12377">O660/O684</f>
        <v>0</v>
      </c>
      <c r="BX660" s="125">
        <f t="shared" ref="BX660" si="12378">P660/P684</f>
        <v>0</v>
      </c>
      <c r="BY660" s="126">
        <f t="shared" ref="BY660" si="12379">Q660/Q684</f>
        <v>0</v>
      </c>
      <c r="BZ660" s="127">
        <f t="shared" ref="BZ660" si="12380">R660/R684</f>
        <v>0</v>
      </c>
      <c r="CA660" s="128">
        <f t="shared" ref="CA660" si="12381">S660/S684</f>
        <v>0</v>
      </c>
      <c r="CB660" s="125">
        <f t="shared" ref="CB660" si="12382">T660/T684</f>
        <v>0</v>
      </c>
      <c r="CC660" s="126">
        <f t="shared" ref="CC660" si="12383">U660/U684</f>
        <v>0</v>
      </c>
      <c r="CD660" s="127">
        <f t="shared" ref="CD660" si="12384">V660/V684</f>
        <v>0</v>
      </c>
      <c r="CE660" s="128">
        <f t="shared" ref="CE660" si="12385">W660/W684</f>
        <v>0</v>
      </c>
      <c r="CF660" s="125">
        <f t="shared" ref="CF660" si="12386">X660/X684</f>
        <v>0</v>
      </c>
      <c r="CG660" s="126">
        <f t="shared" ref="CG660" si="12387">Y660/Y684</f>
        <v>0</v>
      </c>
      <c r="CH660" s="127">
        <f t="shared" ref="CH660" si="12388">Z660/Z684</f>
        <v>0</v>
      </c>
      <c r="CI660" s="125">
        <f t="shared" ref="CI660" si="12389">AA660/AA684</f>
        <v>0</v>
      </c>
      <c r="CJ660" s="131">
        <f t="shared" ref="CJ660" si="12390">AB660/AB684</f>
        <v>0</v>
      </c>
      <c r="CK660" s="132">
        <f t="shared" ref="CK660" si="12391">AC660/AC684</f>
        <v>0</v>
      </c>
    </row>
    <row r="661" spans="1:89">
      <c r="A661" s="133" t="s">
        <v>20</v>
      </c>
      <c r="B661" s="185">
        <v>535</v>
      </c>
      <c r="C661" s="186">
        <v>0</v>
      </c>
      <c r="D661" s="187">
        <v>146</v>
      </c>
      <c r="E661" s="188">
        <v>0</v>
      </c>
      <c r="F661" s="185">
        <v>39</v>
      </c>
      <c r="G661" s="189">
        <v>0</v>
      </c>
      <c r="H661" s="187">
        <v>224</v>
      </c>
      <c r="I661" s="188">
        <v>4</v>
      </c>
      <c r="J661" s="185">
        <v>9</v>
      </c>
      <c r="K661" s="189">
        <v>4</v>
      </c>
      <c r="L661" s="187">
        <v>4</v>
      </c>
      <c r="M661" s="185">
        <v>14</v>
      </c>
      <c r="N661" s="190">
        <v>27</v>
      </c>
      <c r="O661" s="191">
        <v>0</v>
      </c>
      <c r="P661" s="185">
        <v>6</v>
      </c>
      <c r="Q661" s="189">
        <v>0</v>
      </c>
      <c r="R661" s="187">
        <v>0</v>
      </c>
      <c r="S661" s="188">
        <v>0</v>
      </c>
      <c r="T661" s="185">
        <v>0</v>
      </c>
      <c r="U661" s="189">
        <v>0</v>
      </c>
      <c r="V661" s="187">
        <v>0</v>
      </c>
      <c r="W661" s="188">
        <v>0</v>
      </c>
      <c r="X661" s="185">
        <v>0</v>
      </c>
      <c r="Y661" s="189">
        <v>0</v>
      </c>
      <c r="Z661" s="187">
        <v>0</v>
      </c>
      <c r="AA661" s="185">
        <v>0</v>
      </c>
      <c r="AB661" s="168">
        <f t="shared" ref="AB661:AB662" si="12392">B661+D661+F661+H661+J661+L661+N661+P661+R661+T661+V661+X661+Z661</f>
        <v>990</v>
      </c>
      <c r="AC661" s="169">
        <f t="shared" ref="AC661:AC680" si="12393">C661+E661+G661+I661+K661+M661+O661+Q661+S661+U661+W661+Y661+AA661</f>
        <v>22</v>
      </c>
      <c r="AE661" s="258" t="str">
        <f>$AE$10</f>
        <v>08:00 - 08:59</v>
      </c>
      <c r="AF661" s="247">
        <f>SUMIF($A$9:$A$32,$AE661,B$660:B$683)</f>
        <v>5767</v>
      </c>
      <c r="AG661" s="259">
        <f t="shared" si="12363"/>
        <v>1037</v>
      </c>
      <c r="AH661" s="260">
        <f t="shared" si="12363"/>
        <v>1627</v>
      </c>
      <c r="AI661" s="261">
        <f t="shared" si="12363"/>
        <v>1223</v>
      </c>
      <c r="AJ661" s="262">
        <f t="shared" si="12363"/>
        <v>624</v>
      </c>
      <c r="AK661" s="263">
        <f t="shared" si="12363"/>
        <v>606</v>
      </c>
      <c r="AL661" s="260">
        <f t="shared" si="12363"/>
        <v>1171</v>
      </c>
      <c r="AM661" s="261">
        <f t="shared" si="12363"/>
        <v>2073</v>
      </c>
      <c r="AN661" s="262">
        <f t="shared" si="12363"/>
        <v>401</v>
      </c>
      <c r="AO661" s="263">
        <f t="shared" si="12363"/>
        <v>1085</v>
      </c>
      <c r="AP661" s="260">
        <f t="shared" si="12363"/>
        <v>475</v>
      </c>
      <c r="AQ661" s="262">
        <f t="shared" si="12363"/>
        <v>2970</v>
      </c>
      <c r="AR661" s="264">
        <f t="shared" si="12363"/>
        <v>1502</v>
      </c>
      <c r="AS661" s="265">
        <f t="shared" si="12363"/>
        <v>3712</v>
      </c>
      <c r="AT661" s="262">
        <f t="shared" si="12363"/>
        <v>1254</v>
      </c>
      <c r="AU661" s="263">
        <f t="shared" si="12363"/>
        <v>1698</v>
      </c>
      <c r="AV661" s="260">
        <f t="shared" si="12363"/>
        <v>1636</v>
      </c>
      <c r="AW661" s="261">
        <f t="shared" si="12364"/>
        <v>1453</v>
      </c>
      <c r="AX661" s="262">
        <f t="shared" si="12364"/>
        <v>302</v>
      </c>
      <c r="AY661" s="263">
        <f t="shared" si="12364"/>
        <v>1632</v>
      </c>
      <c r="AZ661" s="260">
        <f t="shared" si="12364"/>
        <v>906</v>
      </c>
      <c r="BA661" s="261">
        <f t="shared" si="12364"/>
        <v>2784</v>
      </c>
      <c r="BB661" s="262">
        <f t="shared" si="12364"/>
        <v>1308</v>
      </c>
      <c r="BC661" s="263">
        <f t="shared" si="12364"/>
        <v>1848</v>
      </c>
      <c r="BD661" s="260">
        <f t="shared" si="12364"/>
        <v>4703</v>
      </c>
      <c r="BE661" s="262">
        <f t="shared" si="12364"/>
        <v>2186</v>
      </c>
      <c r="BF661" s="266">
        <f>SUM(AF661,AH661,AJ661,AL661,AN661,AP661,AR661,AT661,AV661,AX661,AZ661,BB661,BD661)</f>
        <v>21676</v>
      </c>
      <c r="BG661" s="16">
        <f>SUM(AG661,AI661,AK661,AM661,AO661,AQ661,AS661,AU661,AW661,AY661,BA661,BC661,BE661)</f>
        <v>24307</v>
      </c>
      <c r="BI661" s="133" t="s">
        <v>20</v>
      </c>
      <c r="BJ661" s="125">
        <f>B661/B684</f>
        <v>9.6048544909427113E-3</v>
      </c>
      <c r="BK661" s="126">
        <f t="shared" ref="BK661" si="12394">C661/C684</f>
        <v>0</v>
      </c>
      <c r="BL661" s="127">
        <f t="shared" ref="BL661" si="12395">D661/D684</f>
        <v>6.6069327540953932E-3</v>
      </c>
      <c r="BM661" s="128">
        <f t="shared" ref="BM661" si="12396">E661/E684</f>
        <v>0</v>
      </c>
      <c r="BN661" s="125">
        <f t="shared" ref="BN661" si="12397">F661/F684</f>
        <v>3.879438973440764E-3</v>
      </c>
      <c r="BO661" s="126">
        <f t="shared" ref="BO661" si="12398">G661/G684</f>
        <v>0</v>
      </c>
      <c r="BP661" s="127">
        <f t="shared" ref="BP661" si="12399">H661/H684</f>
        <v>9.0537973404470305E-3</v>
      </c>
      <c r="BQ661" s="128">
        <f t="shared" ref="BQ661" si="12400">I661/I684</f>
        <v>1.0674352200250847E-4</v>
      </c>
      <c r="BR661" s="125">
        <f t="shared" ref="BR661" si="12401">J661/J684</f>
        <v>1.4349489795918368E-3</v>
      </c>
      <c r="BS661" s="126">
        <f t="shared" ref="BS661" si="12402">K661/K684</f>
        <v>5.2117263843648204E-4</v>
      </c>
      <c r="BT661" s="127">
        <f t="shared" ref="BT661" si="12403">L661/L684</f>
        <v>3.4320034320034319E-4</v>
      </c>
      <c r="BU661" s="125">
        <f t="shared" ref="BU661" si="12404">M661/M684</f>
        <v>6.3463281958295553E-4</v>
      </c>
      <c r="BV661" s="129">
        <f t="shared" ref="BV661" si="12405">N661/N684</f>
        <v>1.0500525026251313E-3</v>
      </c>
      <c r="BW661" s="130">
        <f t="shared" ref="BW661" si="12406">O661/O684</f>
        <v>0</v>
      </c>
      <c r="BX661" s="125">
        <f t="shared" ref="BX661" si="12407">P661/P684</f>
        <v>3.6394516559505033E-4</v>
      </c>
      <c r="BY661" s="126">
        <f t="shared" ref="BY661" si="12408">Q661/Q684</f>
        <v>0</v>
      </c>
      <c r="BZ661" s="127">
        <f t="shared" ref="BZ661" si="12409">R661/R684</f>
        <v>0</v>
      </c>
      <c r="CA661" s="128">
        <f t="shared" ref="CA661" si="12410">S661/S684</f>
        <v>0</v>
      </c>
      <c r="CB661" s="125">
        <f t="shared" ref="CB661" si="12411">T661/T684</f>
        <v>0</v>
      </c>
      <c r="CC661" s="126">
        <f t="shared" ref="CC661" si="12412">U661/U684</f>
        <v>0</v>
      </c>
      <c r="CD661" s="127">
        <f t="shared" ref="CD661" si="12413">V661/V684</f>
        <v>0</v>
      </c>
      <c r="CE661" s="128">
        <f t="shared" ref="CE661" si="12414">W661/W684</f>
        <v>0</v>
      </c>
      <c r="CF661" s="125">
        <f t="shared" ref="CF661" si="12415">X661/X684</f>
        <v>0</v>
      </c>
      <c r="CG661" s="126">
        <f t="shared" ref="CG661" si="12416">Y661/Y684</f>
        <v>0</v>
      </c>
      <c r="CH661" s="127">
        <f t="shared" ref="CH661" si="12417">Z661/Z684</f>
        <v>0</v>
      </c>
      <c r="CI661" s="125">
        <f t="shared" ref="CI661" si="12418">AA661/AA684</f>
        <v>0</v>
      </c>
      <c r="CJ661" s="131">
        <f t="shared" ref="CJ661" si="12419">AB661/AB684</f>
        <v>3.2356642099586556E-3</v>
      </c>
      <c r="CK661" s="132">
        <f t="shared" ref="CK661" si="12420">AC661/AC684</f>
        <v>7.2000130909328925E-5</v>
      </c>
    </row>
    <row r="662" spans="1:89" ht="14.1" thickBot="1">
      <c r="A662" s="142" t="s">
        <v>21</v>
      </c>
      <c r="B662" s="192">
        <v>3131</v>
      </c>
      <c r="C662" s="193">
        <v>0</v>
      </c>
      <c r="D662" s="194">
        <v>1013</v>
      </c>
      <c r="E662" s="195">
        <v>4</v>
      </c>
      <c r="F662" s="192">
        <v>327</v>
      </c>
      <c r="G662" s="196">
        <v>5</v>
      </c>
      <c r="H662" s="194">
        <v>1127</v>
      </c>
      <c r="I662" s="195">
        <v>89</v>
      </c>
      <c r="J662" s="192">
        <v>68</v>
      </c>
      <c r="K662" s="196">
        <v>34</v>
      </c>
      <c r="L662" s="194">
        <v>81</v>
      </c>
      <c r="M662" s="192">
        <v>361</v>
      </c>
      <c r="N662" s="197">
        <v>412</v>
      </c>
      <c r="O662" s="198">
        <v>538</v>
      </c>
      <c r="P662" s="192">
        <v>230</v>
      </c>
      <c r="Q662" s="196">
        <v>277</v>
      </c>
      <c r="R662" s="194">
        <v>337</v>
      </c>
      <c r="S662" s="195">
        <v>319</v>
      </c>
      <c r="T662" s="192">
        <v>59</v>
      </c>
      <c r="U662" s="196">
        <v>253</v>
      </c>
      <c r="V662" s="194">
        <v>150</v>
      </c>
      <c r="W662" s="195">
        <v>550</v>
      </c>
      <c r="X662" s="192">
        <v>256</v>
      </c>
      <c r="Y662" s="196">
        <v>467</v>
      </c>
      <c r="Z662" s="194">
        <v>917</v>
      </c>
      <c r="AA662" s="192">
        <v>379</v>
      </c>
      <c r="AB662" s="168">
        <f t="shared" si="12392"/>
        <v>8108</v>
      </c>
      <c r="AC662" s="169">
        <f t="shared" si="12393"/>
        <v>3276</v>
      </c>
      <c r="AE662" s="246" t="str">
        <f>$AE$11</f>
        <v>-</v>
      </c>
      <c r="AF662" s="247">
        <f>SUMIF($A$9:$A$32,$AE662,B$660:B$683)</f>
        <v>0</v>
      </c>
      <c r="AG662" s="267">
        <f t="shared" si="12363"/>
        <v>0</v>
      </c>
      <c r="AH662" s="268">
        <f t="shared" si="12363"/>
        <v>0</v>
      </c>
      <c r="AI662" s="269">
        <f t="shared" si="12363"/>
        <v>0</v>
      </c>
      <c r="AJ662" s="270">
        <f t="shared" si="12363"/>
        <v>0</v>
      </c>
      <c r="AK662" s="271">
        <f t="shared" si="12363"/>
        <v>0</v>
      </c>
      <c r="AL662" s="268">
        <f t="shared" si="12363"/>
        <v>0</v>
      </c>
      <c r="AM662" s="269">
        <f t="shared" si="12363"/>
        <v>0</v>
      </c>
      <c r="AN662" s="270">
        <f t="shared" si="12363"/>
        <v>0</v>
      </c>
      <c r="AO662" s="271">
        <f t="shared" si="12363"/>
        <v>0</v>
      </c>
      <c r="AP662" s="268">
        <f t="shared" si="12363"/>
        <v>0</v>
      </c>
      <c r="AQ662" s="270">
        <f t="shared" si="12363"/>
        <v>0</v>
      </c>
      <c r="AR662" s="272">
        <f t="shared" si="12363"/>
        <v>0</v>
      </c>
      <c r="AS662" s="273">
        <f t="shared" si="12363"/>
        <v>0</v>
      </c>
      <c r="AT662" s="270">
        <f t="shared" si="12363"/>
        <v>0</v>
      </c>
      <c r="AU662" s="271">
        <f t="shared" si="12363"/>
        <v>0</v>
      </c>
      <c r="AV662" s="268">
        <f t="shared" si="12363"/>
        <v>0</v>
      </c>
      <c r="AW662" s="269">
        <f t="shared" si="12364"/>
        <v>0</v>
      </c>
      <c r="AX662" s="270">
        <f t="shared" si="12364"/>
        <v>0</v>
      </c>
      <c r="AY662" s="271">
        <f t="shared" si="12364"/>
        <v>0</v>
      </c>
      <c r="AZ662" s="268">
        <f t="shared" si="12364"/>
        <v>0</v>
      </c>
      <c r="BA662" s="269">
        <f t="shared" si="12364"/>
        <v>0</v>
      </c>
      <c r="BB662" s="270">
        <f t="shared" si="12364"/>
        <v>0</v>
      </c>
      <c r="BC662" s="271">
        <f t="shared" si="12364"/>
        <v>0</v>
      </c>
      <c r="BD662" s="268">
        <f t="shared" si="12364"/>
        <v>0</v>
      </c>
      <c r="BE662" s="270">
        <f t="shared" si="12364"/>
        <v>0</v>
      </c>
      <c r="BF662" s="266">
        <f>SUM(AF662,AH662,AJ662,AL662,AN662,AP662,AR662,AT662,AV662,AX662,AZ662,BB662,BD662)</f>
        <v>0</v>
      </c>
      <c r="BG662" s="16">
        <f>SUM(AG662,AI662,AK662,AM662,AO662,AQ662,AS662,AU662,AW662,AY662,BA662,BC662,BE662)</f>
        <v>0</v>
      </c>
      <c r="BI662" s="142" t="s">
        <v>21</v>
      </c>
      <c r="BJ662" s="125">
        <f>B662/B684</f>
        <v>5.6210840020825478E-2</v>
      </c>
      <c r="BK662" s="126">
        <f t="shared" ref="BK662" si="12421">C662/C684</f>
        <v>0</v>
      </c>
      <c r="BL662" s="127">
        <f t="shared" ref="BL662" si="12422">D662/D684</f>
        <v>4.5841252602045433E-2</v>
      </c>
      <c r="BM662" s="128">
        <f t="shared" ref="BM662" si="12423">E662/E684</f>
        <v>2.1613443561895499E-4</v>
      </c>
      <c r="BN662" s="125">
        <f t="shared" ref="BN662" si="12424">F662/F684</f>
        <v>3.2527603700387944E-2</v>
      </c>
      <c r="BO662" s="126">
        <f t="shared" ref="BO662" si="12425">G662/G684</f>
        <v>6.6383430695698357E-4</v>
      </c>
      <c r="BP662" s="127">
        <f t="shared" ref="BP662" si="12426">H662/H684</f>
        <v>4.5551917869124124E-2</v>
      </c>
      <c r="BQ662" s="128">
        <f t="shared" ref="BQ662" si="12427">I662/I684</f>
        <v>2.3750433645558133E-3</v>
      </c>
      <c r="BR662" s="125">
        <f t="shared" ref="BR662" si="12428">J662/J684</f>
        <v>1.0841836734693877E-2</v>
      </c>
      <c r="BS662" s="126">
        <f t="shared" ref="BS662" si="12429">K662/K684</f>
        <v>4.4299674267100977E-3</v>
      </c>
      <c r="BT662" s="127">
        <f t="shared" ref="BT662" si="12430">L662/L684</f>
        <v>6.9498069498069494E-3</v>
      </c>
      <c r="BU662" s="125">
        <f t="shared" ref="BU662" si="12431">M662/M684</f>
        <v>1.6364460562103354E-2</v>
      </c>
      <c r="BV662" s="129">
        <f t="shared" ref="BV662" si="12432">N662/N684</f>
        <v>1.6023023373390892E-2</v>
      </c>
      <c r="BW662" s="130">
        <f t="shared" ref="BW662" si="12433">O662/O684</f>
        <v>1.5238634754284096E-2</v>
      </c>
      <c r="BX662" s="125">
        <f t="shared" ref="BX662" si="12434">P662/P684</f>
        <v>1.3951231347810263E-2</v>
      </c>
      <c r="BY662" s="126">
        <f t="shared" ref="BY662" si="12435">Q662/Q684</f>
        <v>1.3656083612699665E-2</v>
      </c>
      <c r="BZ662" s="127">
        <f t="shared" ref="BZ662" si="12436">R662/R684</f>
        <v>1.6704669376425101E-2</v>
      </c>
      <c r="CA662" s="128">
        <f t="shared" ref="CA662" si="12437">S662/S684</f>
        <v>1.378505682554773E-2</v>
      </c>
      <c r="CB662" s="125">
        <f t="shared" ref="CB662" si="12438">T662/T684</f>
        <v>6.9322053812712961E-3</v>
      </c>
      <c r="CC662" s="126">
        <f t="shared" ref="CC662" si="12439">U662/U684</f>
        <v>2.2985372944489869E-2</v>
      </c>
      <c r="CD662" s="127">
        <f t="shared" ref="CD662" si="12440">V662/V684</f>
        <v>6.3424947145877377E-3</v>
      </c>
      <c r="CE662" s="128">
        <f t="shared" ref="CE662" si="12441">W662/W684</f>
        <v>1.9275926120632249E-2</v>
      </c>
      <c r="CF662" s="125">
        <f t="shared" ref="CF662" si="12442">X662/X684</f>
        <v>1.0817206118482211E-2</v>
      </c>
      <c r="CG662" s="126">
        <f t="shared" ref="CG662" si="12443">Y662/Y684</f>
        <v>3.1254182840315885E-2</v>
      </c>
      <c r="CH662" s="127">
        <f t="shared" ref="CH662" si="12444">Z662/Z684</f>
        <v>1.6018866276530701E-2</v>
      </c>
      <c r="CI662" s="125">
        <f t="shared" ref="CI662" si="12445">AA662/AA684</f>
        <v>8.2144869738610248E-3</v>
      </c>
      <c r="CJ662" s="131">
        <f t="shared" ref="CJ662" si="12446">AB662/AB684</f>
        <v>2.6499763044792703E-2</v>
      </c>
      <c r="CK662" s="132">
        <f t="shared" ref="CK662" si="12447">AC662/AC684</f>
        <v>1.0721474039043707E-2</v>
      </c>
    </row>
    <row r="663" spans="1:89" ht="15" thickTop="1" thickBot="1">
      <c r="A663" s="133" t="s">
        <v>22</v>
      </c>
      <c r="B663" s="185">
        <v>6074</v>
      </c>
      <c r="C663" s="186">
        <v>357</v>
      </c>
      <c r="D663" s="187">
        <v>2041</v>
      </c>
      <c r="E663" s="188">
        <v>551</v>
      </c>
      <c r="F663" s="185">
        <v>652</v>
      </c>
      <c r="G663" s="189">
        <v>298</v>
      </c>
      <c r="H663" s="187">
        <v>1151</v>
      </c>
      <c r="I663" s="188">
        <v>841</v>
      </c>
      <c r="J663" s="185">
        <v>234</v>
      </c>
      <c r="K663" s="189">
        <v>379</v>
      </c>
      <c r="L663" s="187">
        <v>269</v>
      </c>
      <c r="M663" s="185">
        <v>1056</v>
      </c>
      <c r="N663" s="190">
        <v>1162</v>
      </c>
      <c r="O663" s="191">
        <v>1730</v>
      </c>
      <c r="P663" s="185">
        <v>1023</v>
      </c>
      <c r="Q663" s="189">
        <v>911</v>
      </c>
      <c r="R663" s="187">
        <v>1167</v>
      </c>
      <c r="S663" s="188">
        <v>904</v>
      </c>
      <c r="T663" s="185">
        <v>274</v>
      </c>
      <c r="U663" s="189">
        <v>764</v>
      </c>
      <c r="V663" s="187">
        <v>687</v>
      </c>
      <c r="W663" s="188">
        <v>1678</v>
      </c>
      <c r="X663" s="185">
        <v>1106</v>
      </c>
      <c r="Y663" s="189">
        <v>1012</v>
      </c>
      <c r="Z663" s="187">
        <v>2955</v>
      </c>
      <c r="AA663" s="185">
        <v>1599</v>
      </c>
      <c r="AB663" s="168">
        <f>B663+D663+F663+H663+J663+L663+N663+P663+R663+T663+V663+X663+Z663</f>
        <v>18795</v>
      </c>
      <c r="AC663" s="169">
        <f t="shared" si="12393"/>
        <v>12080</v>
      </c>
      <c r="AE663" s="295" t="s">
        <v>42</v>
      </c>
      <c r="AF663" s="12">
        <f t="shared" ref="AF663:BG663" si="12448">SUM(AF660:AF662)</f>
        <v>12529</v>
      </c>
      <c r="AG663" s="1">
        <f t="shared" si="12448"/>
        <v>2084</v>
      </c>
      <c r="AH663" s="12">
        <f t="shared" si="12448"/>
        <v>2877</v>
      </c>
      <c r="AI663" s="1">
        <f t="shared" si="12448"/>
        <v>2339</v>
      </c>
      <c r="AJ663" s="12">
        <f t="shared" si="12448"/>
        <v>1294</v>
      </c>
      <c r="AK663" s="1">
        <f t="shared" si="12448"/>
        <v>1114</v>
      </c>
      <c r="AL663" s="12">
        <f t="shared" si="12448"/>
        <v>2175</v>
      </c>
      <c r="AM663" s="1">
        <f t="shared" si="12448"/>
        <v>3641</v>
      </c>
      <c r="AN663" s="12">
        <f t="shared" si="12448"/>
        <v>794</v>
      </c>
      <c r="AO663" s="1">
        <f t="shared" si="12448"/>
        <v>2000</v>
      </c>
      <c r="AP663" s="12">
        <f t="shared" si="12448"/>
        <v>950</v>
      </c>
      <c r="AQ663" s="1">
        <f t="shared" si="12448"/>
        <v>5206</v>
      </c>
      <c r="AR663" s="12">
        <f t="shared" si="12448"/>
        <v>3284</v>
      </c>
      <c r="AS663" s="1">
        <f t="shared" si="12448"/>
        <v>6274</v>
      </c>
      <c r="AT663" s="12">
        <f t="shared" si="12448"/>
        <v>2894</v>
      </c>
      <c r="AU663" s="1">
        <f t="shared" si="12448"/>
        <v>2937</v>
      </c>
      <c r="AV663" s="12">
        <f t="shared" si="12448"/>
        <v>3401</v>
      </c>
      <c r="AW663" s="1">
        <f t="shared" si="12448"/>
        <v>3026</v>
      </c>
      <c r="AX663" s="12">
        <f t="shared" si="12448"/>
        <v>632</v>
      </c>
      <c r="AY663" s="1">
        <f t="shared" si="12448"/>
        <v>3435</v>
      </c>
      <c r="AZ663" s="12">
        <f t="shared" si="12448"/>
        <v>1976</v>
      </c>
      <c r="BA663" s="1">
        <f t="shared" si="12448"/>
        <v>5330</v>
      </c>
      <c r="BB663" s="12">
        <f t="shared" si="12448"/>
        <v>2696</v>
      </c>
      <c r="BC663" s="1">
        <f t="shared" si="12448"/>
        <v>3472</v>
      </c>
      <c r="BD663" s="12">
        <f t="shared" si="12448"/>
        <v>9655</v>
      </c>
      <c r="BE663" s="1">
        <f t="shared" si="12448"/>
        <v>4568</v>
      </c>
      <c r="BF663" s="51">
        <f t="shared" si="12448"/>
        <v>45157</v>
      </c>
      <c r="BG663" s="47">
        <f t="shared" si="12448"/>
        <v>45426</v>
      </c>
      <c r="BI663" s="133" t="s">
        <v>22</v>
      </c>
      <c r="BJ663" s="125">
        <f>B663/B684</f>
        <v>0.10904651622053464</v>
      </c>
      <c r="BK663" s="126">
        <f t="shared" ref="BK663" si="12449">C663/C684</f>
        <v>1.0831967959220826E-2</v>
      </c>
      <c r="BL663" s="127">
        <f t="shared" ref="BL663" si="12450">D663/D684</f>
        <v>9.2361299665128072E-2</v>
      </c>
      <c r="BM663" s="128">
        <f t="shared" ref="BM663" si="12451">E663/E684</f>
        <v>2.977251850651105E-2</v>
      </c>
      <c r="BN663" s="125">
        <f t="shared" ref="BN663" si="12452">F663/F684</f>
        <v>6.4856261812394317E-2</v>
      </c>
      <c r="BO663" s="126">
        <f t="shared" ref="BO663" si="12453">G663/G684</f>
        <v>3.956452469463622E-2</v>
      </c>
      <c r="BP663" s="127">
        <f t="shared" ref="BP663" si="12454">H663/H684</f>
        <v>4.6521967584172021E-2</v>
      </c>
      <c r="BQ663" s="128">
        <f t="shared" ref="BQ663" si="12455">I663/I684</f>
        <v>2.2442825501027407E-2</v>
      </c>
      <c r="BR663" s="125">
        <f t="shared" ref="BR663" si="12456">J663/J684</f>
        <v>3.7308673469387758E-2</v>
      </c>
      <c r="BS663" s="126">
        <f t="shared" ref="BS663" si="12457">K663/K684</f>
        <v>4.9381107491856681E-2</v>
      </c>
      <c r="BT663" s="127">
        <f t="shared" ref="BT663" si="12458">L663/L684</f>
        <v>2.3080223080223079E-2</v>
      </c>
      <c r="BU663" s="125">
        <f t="shared" ref="BU663" si="12459">M663/M684</f>
        <v>4.7869446962828646E-2</v>
      </c>
      <c r="BV663" s="129">
        <f t="shared" ref="BV663" si="12460">N663/N684</f>
        <v>4.5191148446311204E-2</v>
      </c>
      <c r="BW663" s="130">
        <f t="shared" ref="BW663" si="12461">O663/O684</f>
        <v>4.9001557852995328E-2</v>
      </c>
      <c r="BX663" s="125">
        <f t="shared" ref="BX663" si="12462">P663/P684</f>
        <v>6.2052650733956084E-2</v>
      </c>
      <c r="BY663" s="126">
        <f t="shared" ref="BY663" si="12463">Q663/Q684</f>
        <v>4.4912246105304671E-2</v>
      </c>
      <c r="BZ663" s="127">
        <f t="shared" ref="BZ663" si="12464">R663/R684</f>
        <v>5.7846733419252505E-2</v>
      </c>
      <c r="CA663" s="128">
        <f t="shared" ref="CA663" si="12465">S663/S684</f>
        <v>3.9064863229765351E-2</v>
      </c>
      <c r="CB663" s="125">
        <f t="shared" ref="CB663" si="12466">T663/T684</f>
        <v>3.2193631770649746E-2</v>
      </c>
      <c r="CC663" s="126">
        <f t="shared" ref="CC663" si="12467">U663/U684</f>
        <v>6.9410375215771786E-2</v>
      </c>
      <c r="CD663" s="127">
        <f t="shared" ref="CD663" si="12468">V663/V684</f>
        <v>2.9048625792811839E-2</v>
      </c>
      <c r="CE663" s="128">
        <f t="shared" ref="CE663" si="12469">W663/W684</f>
        <v>5.8809098237128939E-2</v>
      </c>
      <c r="CF663" s="125">
        <f t="shared" ref="CF663" si="12470">X663/X684</f>
        <v>4.6733710808755179E-2</v>
      </c>
      <c r="CG663" s="126">
        <f t="shared" ref="CG663" si="12471">Y663/Y684</f>
        <v>6.7728550394860129E-2</v>
      </c>
      <c r="CH663" s="127">
        <f t="shared" ref="CH663" si="12472">Z663/Z684</f>
        <v>5.1620228840946809E-2</v>
      </c>
      <c r="CI663" s="125">
        <f t="shared" ref="CI663" si="12473">AA663/AA684</f>
        <v>3.4656898868611556E-2</v>
      </c>
      <c r="CJ663" s="131">
        <f t="shared" ref="CJ663" si="12474">AB663/AB684</f>
        <v>6.1428594773912049E-2</v>
      </c>
      <c r="CK663" s="132">
        <f t="shared" ref="CK663" si="12475">AC663/AC684</f>
        <v>3.9534617335667883E-2</v>
      </c>
    </row>
    <row r="664" spans="1:89" ht="14.1" thickTop="1">
      <c r="A664" s="142" t="s">
        <v>23</v>
      </c>
      <c r="B664" s="192">
        <v>6762</v>
      </c>
      <c r="C664" s="193">
        <v>1047</v>
      </c>
      <c r="D664" s="194">
        <v>1250</v>
      </c>
      <c r="E664" s="195">
        <v>1116</v>
      </c>
      <c r="F664" s="192">
        <v>670</v>
      </c>
      <c r="G664" s="196">
        <v>508</v>
      </c>
      <c r="H664" s="194">
        <v>1004</v>
      </c>
      <c r="I664" s="195">
        <v>1568</v>
      </c>
      <c r="J664" s="192">
        <v>393</v>
      </c>
      <c r="K664" s="196">
        <v>915</v>
      </c>
      <c r="L664" s="194">
        <v>475</v>
      </c>
      <c r="M664" s="192">
        <v>2236</v>
      </c>
      <c r="N664" s="197">
        <v>1782</v>
      </c>
      <c r="O664" s="198">
        <v>2562</v>
      </c>
      <c r="P664" s="192">
        <v>1640</v>
      </c>
      <c r="Q664" s="196">
        <v>1239</v>
      </c>
      <c r="R664" s="194">
        <v>1765</v>
      </c>
      <c r="S664" s="195">
        <v>1573</v>
      </c>
      <c r="T664" s="192">
        <v>330</v>
      </c>
      <c r="U664" s="196">
        <v>1803</v>
      </c>
      <c r="V664" s="194">
        <v>1070</v>
      </c>
      <c r="W664" s="195">
        <v>2546</v>
      </c>
      <c r="X664" s="192">
        <v>1388</v>
      </c>
      <c r="Y664" s="196">
        <v>1624</v>
      </c>
      <c r="Z664" s="194">
        <v>4952</v>
      </c>
      <c r="AA664" s="192">
        <v>2382</v>
      </c>
      <c r="AB664" s="168">
        <f t="shared" ref="AB664:AB680" si="12476">B664+D664+F664+H664+J664+L664+N664+P664+R664+T664+V664+X664+Z664</f>
        <v>23481</v>
      </c>
      <c r="AC664" s="169">
        <f t="shared" si="12393"/>
        <v>21119</v>
      </c>
      <c r="BI664" s="142" t="s">
        <v>23</v>
      </c>
      <c r="BJ664" s="125">
        <f>B664/B684</f>
        <v>0.12139817956589648</v>
      </c>
      <c r="BK664" s="126">
        <f t="shared" ref="BK664" si="12477">C664/C684</f>
        <v>3.1767704350992174E-2</v>
      </c>
      <c r="BL664" s="127">
        <f t="shared" ref="BL664" si="12478">D664/D684</f>
        <v>5.6566205086433161E-2</v>
      </c>
      <c r="BM664" s="128">
        <f t="shared" ref="BM664" si="12479">E664/E684</f>
        <v>6.030150753768844E-2</v>
      </c>
      <c r="BN664" s="125">
        <f t="shared" ref="BN664" si="12480">F664/F684</f>
        <v>6.6646772107828503E-2</v>
      </c>
      <c r="BO664" s="126">
        <f t="shared" ref="BO664" si="12481">G664/G684</f>
        <v>6.7445565586829528E-2</v>
      </c>
      <c r="BP664" s="127">
        <f t="shared" ref="BP664" si="12482">H664/H684</f>
        <v>4.0580413079503656E-2</v>
      </c>
      <c r="BQ664" s="128">
        <f t="shared" ref="BQ664" si="12483">I664/I684</f>
        <v>4.1843460624983321E-2</v>
      </c>
      <c r="BR664" s="125">
        <f t="shared" ref="BR664" si="12484">J664/J684</f>
        <v>6.2659438775510209E-2</v>
      </c>
      <c r="BS664" s="126">
        <f t="shared" ref="BS664" si="12485">K664/K684</f>
        <v>0.11921824104234528</v>
      </c>
      <c r="BT664" s="127">
        <f t="shared" ref="BT664" si="12486">L664/L684</f>
        <v>4.0755040755040758E-2</v>
      </c>
      <c r="BU664" s="125">
        <f t="shared" ref="BU664" si="12487">M664/M684</f>
        <v>0.10135992747053491</v>
      </c>
      <c r="BV664" s="129">
        <f t="shared" ref="BV664" si="12488">N664/N684</f>
        <v>6.9303465173258666E-2</v>
      </c>
      <c r="BW664" s="130">
        <f t="shared" ref="BW664" si="12489">O664/O684</f>
        <v>7.256762498229713E-2</v>
      </c>
      <c r="BX664" s="125">
        <f t="shared" ref="BX664" si="12490">P664/P684</f>
        <v>9.9478345262647094E-2</v>
      </c>
      <c r="BY664" s="126">
        <f t="shared" ref="BY664" si="12491">Q664/Q684</f>
        <v>6.1082626700847957E-2</v>
      </c>
      <c r="BZ664" s="127">
        <f t="shared" ref="BZ664" si="12492">R664/R684</f>
        <v>8.7488847030831762E-2</v>
      </c>
      <c r="CA664" s="128">
        <f t="shared" ref="CA664" si="12493">S664/S684</f>
        <v>6.7974590553562947E-2</v>
      </c>
      <c r="CB664" s="125">
        <f t="shared" ref="CB664" si="12494">T664/T684</f>
        <v>3.8773352132534369E-2</v>
      </c>
      <c r="CC664" s="126">
        <f t="shared" ref="CC664" si="12495">U664/U684</f>
        <v>0.16380485145816298</v>
      </c>
      <c r="CD664" s="127">
        <f t="shared" ref="CD664" si="12496">V664/V684</f>
        <v>4.5243128964059194E-2</v>
      </c>
      <c r="CE664" s="128">
        <f t="shared" ref="CE664" si="12497">W664/W684</f>
        <v>8.9230014369326746E-2</v>
      </c>
      <c r="CF664" s="125">
        <f t="shared" ref="CF664" si="12498">X664/X684</f>
        <v>5.8649539423645737E-2</v>
      </c>
      <c r="CG664" s="126">
        <f t="shared" ref="CG664" si="12499">Y664/Y684</f>
        <v>0.1086869227680364</v>
      </c>
      <c r="CH664" s="127">
        <f t="shared" ref="CH664" si="12500">Z664/Z684</f>
        <v>8.6505371648178883E-2</v>
      </c>
      <c r="CI664" s="125">
        <f t="shared" ref="CI664" si="12501">AA664/AA684</f>
        <v>5.1627725519094891E-2</v>
      </c>
      <c r="CJ664" s="131">
        <f t="shared" ref="CJ664" si="12502">AB664/AB684</f>
        <v>7.6744072034383021E-2</v>
      </c>
      <c r="CK664" s="132">
        <f t="shared" ref="CK664" si="12503">AC664/AC684</f>
        <v>6.9116852939732618E-2</v>
      </c>
    </row>
    <row r="665" spans="1:89" ht="14.1" thickBot="1">
      <c r="A665" s="133" t="s">
        <v>24</v>
      </c>
      <c r="B665" s="185">
        <v>5767</v>
      </c>
      <c r="C665" s="186">
        <v>1037</v>
      </c>
      <c r="D665" s="187">
        <v>1627</v>
      </c>
      <c r="E665" s="188">
        <v>1223</v>
      </c>
      <c r="F665" s="185">
        <v>624</v>
      </c>
      <c r="G665" s="189">
        <v>606</v>
      </c>
      <c r="H665" s="187">
        <v>1171</v>
      </c>
      <c r="I665" s="188">
        <v>2073</v>
      </c>
      <c r="J665" s="185">
        <v>401</v>
      </c>
      <c r="K665" s="189">
        <v>1085</v>
      </c>
      <c r="L665" s="187">
        <v>475</v>
      </c>
      <c r="M665" s="185">
        <v>2970</v>
      </c>
      <c r="N665" s="190">
        <v>1502</v>
      </c>
      <c r="O665" s="191">
        <v>3712</v>
      </c>
      <c r="P665" s="185">
        <v>1254</v>
      </c>
      <c r="Q665" s="189">
        <v>1698</v>
      </c>
      <c r="R665" s="187">
        <v>1636</v>
      </c>
      <c r="S665" s="188">
        <v>1453</v>
      </c>
      <c r="T665" s="185">
        <v>302</v>
      </c>
      <c r="U665" s="189">
        <v>1632</v>
      </c>
      <c r="V665" s="187">
        <v>906</v>
      </c>
      <c r="W665" s="188">
        <v>2784</v>
      </c>
      <c r="X665" s="185">
        <v>1308</v>
      </c>
      <c r="Y665" s="189">
        <v>1848</v>
      </c>
      <c r="Z665" s="187">
        <v>4703</v>
      </c>
      <c r="AA665" s="185">
        <v>2186</v>
      </c>
      <c r="AB665" s="168">
        <f t="shared" si="12476"/>
        <v>21676</v>
      </c>
      <c r="AC665" s="169">
        <f t="shared" si="12393"/>
        <v>24307</v>
      </c>
      <c r="AE665" t="s">
        <v>51</v>
      </c>
      <c r="BI665" s="133" t="s">
        <v>24</v>
      </c>
      <c r="BJ665" s="125">
        <f>B665/B684</f>
        <v>0.10353494551264789</v>
      </c>
      <c r="BK665" s="126">
        <f t="shared" ref="BK665" si="12504">C665/C684</f>
        <v>3.1464287881546212E-2</v>
      </c>
      <c r="BL665" s="127">
        <f t="shared" ref="BL665" si="12505">D665/D684</f>
        <v>7.3626572540501409E-2</v>
      </c>
      <c r="BM665" s="128">
        <f t="shared" ref="BM665" si="12506">E665/E684</f>
        <v>6.6083103690495484E-2</v>
      </c>
      <c r="BN665" s="125">
        <f t="shared" ref="BN665" si="12507">F665/F684</f>
        <v>6.2071023575052224E-2</v>
      </c>
      <c r="BO665" s="126">
        <f t="shared" ref="BO665" si="12508">G665/G684</f>
        <v>8.0456718003186406E-2</v>
      </c>
      <c r="BP665" s="127">
        <f t="shared" ref="BP665" si="12509">H665/H684</f>
        <v>4.7330342346711934E-2</v>
      </c>
      <c r="BQ665" s="128">
        <f t="shared" ref="BQ665" si="12510">I665/I684</f>
        <v>5.5319830277800013E-2</v>
      </c>
      <c r="BR665" s="125">
        <f t="shared" ref="BR665" si="12511">J665/J684</f>
        <v>6.3934948979591844E-2</v>
      </c>
      <c r="BS665" s="126">
        <f t="shared" ref="BS665" si="12512">K665/K684</f>
        <v>0.14136807817589578</v>
      </c>
      <c r="BT665" s="127">
        <f t="shared" ref="BT665" si="12513">L665/L684</f>
        <v>4.0755040755040758E-2</v>
      </c>
      <c r="BU665" s="125">
        <f t="shared" ref="BU665" si="12514">M665/M684</f>
        <v>0.13463281958295559</v>
      </c>
      <c r="BV665" s="129">
        <f t="shared" ref="BV665" si="12515">N665/N684</f>
        <v>5.8414031812701744E-2</v>
      </c>
      <c r="BW665" s="130">
        <f t="shared" ref="BW665" si="12516">O665/O684</f>
        <v>0.10514091488457726</v>
      </c>
      <c r="BX665" s="125">
        <f t="shared" ref="BX665" si="12517">P665/P684</f>
        <v>7.6064539609365517E-2</v>
      </c>
      <c r="BY665" s="126">
        <f t="shared" ref="BY665" si="12518">Q665/Q684</f>
        <v>8.3711299546440548E-2</v>
      </c>
      <c r="BZ665" s="127">
        <f t="shared" ref="BZ665" si="12519">R665/R684</f>
        <v>8.1094478041042931E-2</v>
      </c>
      <c r="CA665" s="128">
        <f t="shared" ref="CA665" si="12520">S665/S684</f>
        <v>6.2788989239877274E-2</v>
      </c>
      <c r="CB665" s="125">
        <f t="shared" ref="CB665" si="12521">T665/T684</f>
        <v>3.5483491951592054E-2</v>
      </c>
      <c r="CC665" s="126">
        <f t="shared" ref="CC665" si="12522">U665/U684</f>
        <v>0.14826928318342872</v>
      </c>
      <c r="CD665" s="127">
        <f t="shared" ref="CD665" si="12523">V665/V684</f>
        <v>3.8308668076109935E-2</v>
      </c>
      <c r="CE665" s="128">
        <f t="shared" ref="CE665" si="12524">W665/W684</f>
        <v>9.757123330880034E-2</v>
      </c>
      <c r="CF665" s="125">
        <f t="shared" ref="CF665" si="12525">X665/X684</f>
        <v>5.5269162511620049E-2</v>
      </c>
      <c r="CG665" s="126">
        <f t="shared" ref="CG665" si="12526">Y665/Y684</f>
        <v>0.12367822246017936</v>
      </c>
      <c r="CH665" s="127">
        <f t="shared" ref="CH665" si="12527">Z665/Z684</f>
        <v>8.215564678137828E-2</v>
      </c>
      <c r="CI665" s="125">
        <f t="shared" ref="CI665" si="12528">AA665/AA684</f>
        <v>4.7379600329446443E-2</v>
      </c>
      <c r="CJ665" s="131">
        <f t="shared" ref="CJ665" si="12529">AB665/AB684</f>
        <v>7.0844704459660415E-2</v>
      </c>
      <c r="CK665" s="132">
        <f t="shared" ref="CK665" si="12530">AC665/AC684</f>
        <v>7.9550326455139014E-2</v>
      </c>
    </row>
    <row r="666" spans="1:89" ht="15" thickTop="1" thickBot="1">
      <c r="A666" s="142" t="s">
        <v>25</v>
      </c>
      <c r="B666" s="192">
        <v>4332</v>
      </c>
      <c r="C666" s="193">
        <v>1149</v>
      </c>
      <c r="D666" s="194">
        <v>1230</v>
      </c>
      <c r="E666" s="195">
        <v>1207</v>
      </c>
      <c r="F666" s="192">
        <v>508</v>
      </c>
      <c r="G666" s="196">
        <v>563</v>
      </c>
      <c r="H666" s="194">
        <v>962</v>
      </c>
      <c r="I666" s="195">
        <v>1657</v>
      </c>
      <c r="J666" s="192">
        <v>343</v>
      </c>
      <c r="K666" s="196">
        <v>865</v>
      </c>
      <c r="L666" s="194">
        <v>444</v>
      </c>
      <c r="M666" s="192">
        <v>2118</v>
      </c>
      <c r="N666" s="197">
        <v>1387</v>
      </c>
      <c r="O666" s="198">
        <v>2612</v>
      </c>
      <c r="P666" s="192">
        <v>953</v>
      </c>
      <c r="Q666" s="196">
        <v>1270</v>
      </c>
      <c r="R666" s="194">
        <v>1393</v>
      </c>
      <c r="S666" s="195">
        <v>1180</v>
      </c>
      <c r="T666" s="192">
        <v>265</v>
      </c>
      <c r="U666" s="196">
        <v>1024</v>
      </c>
      <c r="V666" s="194">
        <v>801</v>
      </c>
      <c r="W666" s="195">
        <v>2436</v>
      </c>
      <c r="X666" s="192">
        <v>978</v>
      </c>
      <c r="Y666" s="196">
        <v>1209</v>
      </c>
      <c r="Z666" s="194">
        <v>3854</v>
      </c>
      <c r="AA666" s="192">
        <v>2403</v>
      </c>
      <c r="AB666" s="168">
        <f t="shared" si="12476"/>
        <v>17450</v>
      </c>
      <c r="AC666" s="169">
        <f t="shared" si="12393"/>
        <v>19693</v>
      </c>
      <c r="AE666" s="309" t="s">
        <v>2</v>
      </c>
      <c r="AF666" s="303" t="s">
        <v>3</v>
      </c>
      <c r="AG666" s="304"/>
      <c r="AH666" s="303" t="s">
        <v>4</v>
      </c>
      <c r="AI666" s="304"/>
      <c r="AJ666" s="303" t="s">
        <v>5</v>
      </c>
      <c r="AK666" s="304"/>
      <c r="AL666" s="303" t="s">
        <v>6</v>
      </c>
      <c r="AM666" s="304"/>
      <c r="AN666" s="303" t="s">
        <v>7</v>
      </c>
      <c r="AO666" s="304"/>
      <c r="AP666" s="303" t="s">
        <v>8</v>
      </c>
      <c r="AQ666" s="304"/>
      <c r="AR666" s="303" t="s">
        <v>9</v>
      </c>
      <c r="AS666" s="304"/>
      <c r="AT666" s="303" t="s">
        <v>10</v>
      </c>
      <c r="AU666" s="304"/>
      <c r="AV666" s="303" t="s">
        <v>11</v>
      </c>
      <c r="AW666" s="304"/>
      <c r="AX666" s="303" t="s">
        <v>12</v>
      </c>
      <c r="AY666" s="304"/>
      <c r="AZ666" s="303" t="s">
        <v>13</v>
      </c>
      <c r="BA666" s="304"/>
      <c r="BB666" s="303" t="s">
        <v>14</v>
      </c>
      <c r="BC666" s="304"/>
      <c r="BD666" s="305" t="s">
        <v>15</v>
      </c>
      <c r="BE666" s="306"/>
      <c r="BF666" s="307" t="s">
        <v>16</v>
      </c>
      <c r="BG666" s="308"/>
      <c r="BI666" s="142" t="s">
        <v>25</v>
      </c>
      <c r="BJ666" s="125">
        <f>B666/B684</f>
        <v>7.777239187806323E-2</v>
      </c>
      <c r="BK666" s="126">
        <f t="shared" ref="BK666" si="12531">C666/C684</f>
        <v>3.4862552339340977E-2</v>
      </c>
      <c r="BL666" s="127">
        <f t="shared" ref="BL666" si="12532">D666/D684</f>
        <v>5.566114580505023E-2</v>
      </c>
      <c r="BM666" s="128">
        <f t="shared" ref="BM666" si="12533">E666/E684</f>
        <v>6.5218565948019669E-2</v>
      </c>
      <c r="BN666" s="125">
        <f t="shared" ref="BN666" si="12534">F666/F684</f>
        <v>5.0532179448920723E-2</v>
      </c>
      <c r="BO666" s="126">
        <f t="shared" ref="BO666" si="12535">G666/G684</f>
        <v>7.4747742963356345E-2</v>
      </c>
      <c r="BP666" s="127">
        <f t="shared" ref="BP666" si="12536">H666/H684</f>
        <v>3.8882826078169841E-2</v>
      </c>
      <c r="BQ666" s="128">
        <f t="shared" ref="BQ666" si="12537">I666/I684</f>
        <v>4.4218503989539137E-2</v>
      </c>
      <c r="BR666" s="125">
        <f t="shared" ref="BR666" si="12538">J666/J684</f>
        <v>5.46875E-2</v>
      </c>
      <c r="BS666" s="126">
        <f t="shared" ref="BS666" si="12539">K666/K684</f>
        <v>0.11270358306188925</v>
      </c>
      <c r="BT666" s="127">
        <f t="shared" ref="BT666" si="12540">L666/L684</f>
        <v>3.8095238095238099E-2</v>
      </c>
      <c r="BU666" s="125">
        <f t="shared" ref="BU666" si="12541">M666/M684</f>
        <v>9.6010879419764272E-2</v>
      </c>
      <c r="BV666" s="129">
        <f t="shared" ref="BV666" si="12542">N666/N684</f>
        <v>5.3941585968187301E-2</v>
      </c>
      <c r="BW666" s="130">
        <f t="shared" ref="BW666" si="12543">O666/O684</f>
        <v>7.3983854978048436E-2</v>
      </c>
      <c r="BX666" s="125">
        <f t="shared" ref="BX666" si="12544">P666/P684</f>
        <v>5.7806623802013832E-2</v>
      </c>
      <c r="BY666" s="126">
        <f t="shared" ref="BY666" si="12545">Q666/Q684</f>
        <v>6.2610924866890155E-2</v>
      </c>
      <c r="BZ666" s="127">
        <f t="shared" ref="BZ666" si="12546">R666/R684</f>
        <v>6.904927133934767E-2</v>
      </c>
      <c r="CA666" s="128">
        <f t="shared" ref="CA666" si="12547">S666/S684</f>
        <v>5.0991746251242386E-2</v>
      </c>
      <c r="CB666" s="125">
        <f t="shared" ref="CB666" si="12548">T666/T684</f>
        <v>3.1136176712489718E-2</v>
      </c>
      <c r="CC666" s="126">
        <f t="shared" ref="CC666" si="12549">U666/U684</f>
        <v>9.3031707095484695E-2</v>
      </c>
      <c r="CD666" s="127">
        <f t="shared" ref="CD666" si="12550">V666/V684</f>
        <v>3.3868921775898522E-2</v>
      </c>
      <c r="CE666" s="128">
        <f t="shared" ref="CE666" si="12551">W666/W684</f>
        <v>8.5374829145200296E-2</v>
      </c>
      <c r="CF666" s="125">
        <f t="shared" ref="CF666" si="12552">X666/X684</f>
        <v>4.1325107749514069E-2</v>
      </c>
      <c r="CG666" s="126">
        <f t="shared" ref="CG666" si="12553">Y666/Y684</f>
        <v>8.0912863070539423E-2</v>
      </c>
      <c r="CH666" s="127">
        <f t="shared" ref="CH666" si="12554">Z666/Z684</f>
        <v>6.7324657175299146E-2</v>
      </c>
      <c r="CI666" s="125">
        <f t="shared" ref="CI666" si="12555">AA666/AA684</f>
        <v>5.2082881789414365E-2</v>
      </c>
      <c r="CJ666" s="131">
        <f t="shared" ref="CJ666" si="12556">AB666/AB684</f>
        <v>5.7032667135129833E-2</v>
      </c>
      <c r="CK666" s="132">
        <f t="shared" ref="CK666" si="12557">AC666/AC684</f>
        <v>6.444993536351884E-2</v>
      </c>
    </row>
    <row r="667" spans="1:89" ht="15" thickTop="1" thickBot="1">
      <c r="A667" s="133" t="s">
        <v>26</v>
      </c>
      <c r="B667" s="185">
        <v>3906</v>
      </c>
      <c r="C667" s="186">
        <v>932</v>
      </c>
      <c r="D667" s="187">
        <v>1411</v>
      </c>
      <c r="E667" s="188">
        <v>844</v>
      </c>
      <c r="F667" s="185">
        <v>604</v>
      </c>
      <c r="G667" s="189">
        <v>477</v>
      </c>
      <c r="H667" s="187">
        <v>1391</v>
      </c>
      <c r="I667" s="188">
        <v>1527</v>
      </c>
      <c r="J667" s="185">
        <v>302</v>
      </c>
      <c r="K667" s="189">
        <v>737</v>
      </c>
      <c r="L667" s="187">
        <v>472</v>
      </c>
      <c r="M667" s="185">
        <v>1593</v>
      </c>
      <c r="N667" s="190">
        <v>1242</v>
      </c>
      <c r="O667" s="191">
        <v>2471</v>
      </c>
      <c r="P667" s="185">
        <v>818</v>
      </c>
      <c r="Q667" s="189">
        <v>1219</v>
      </c>
      <c r="R667" s="187">
        <v>1267</v>
      </c>
      <c r="S667" s="188">
        <v>1223</v>
      </c>
      <c r="T667" s="185">
        <v>318</v>
      </c>
      <c r="U667" s="189">
        <v>781</v>
      </c>
      <c r="V667" s="187">
        <v>774</v>
      </c>
      <c r="W667" s="188">
        <v>1964</v>
      </c>
      <c r="X667" s="185">
        <v>925</v>
      </c>
      <c r="Y667" s="189">
        <v>919</v>
      </c>
      <c r="Z667" s="187">
        <v>3329</v>
      </c>
      <c r="AA667" s="185">
        <v>2395</v>
      </c>
      <c r="AB667" s="168">
        <f t="shared" si="12476"/>
        <v>16759</v>
      </c>
      <c r="AC667" s="169">
        <f t="shared" si="12393"/>
        <v>17082</v>
      </c>
      <c r="AE667" s="310"/>
      <c r="AF667" s="235" t="s">
        <v>17</v>
      </c>
      <c r="AG667" s="236" t="s">
        <v>18</v>
      </c>
      <c r="AH667" s="237" t="s">
        <v>17</v>
      </c>
      <c r="AI667" s="238" t="s">
        <v>18</v>
      </c>
      <c r="AJ667" s="235" t="s">
        <v>17</v>
      </c>
      <c r="AK667" s="236" t="s">
        <v>18</v>
      </c>
      <c r="AL667" s="237" t="s">
        <v>17</v>
      </c>
      <c r="AM667" s="238" t="s">
        <v>18</v>
      </c>
      <c r="AN667" s="235" t="s">
        <v>17</v>
      </c>
      <c r="AO667" s="236" t="s">
        <v>18</v>
      </c>
      <c r="AP667" s="237" t="s">
        <v>17</v>
      </c>
      <c r="AQ667" s="235" t="s">
        <v>18</v>
      </c>
      <c r="AR667" s="239" t="s">
        <v>17</v>
      </c>
      <c r="AS667" s="240" t="s">
        <v>18</v>
      </c>
      <c r="AT667" s="235" t="s">
        <v>17</v>
      </c>
      <c r="AU667" s="236" t="s">
        <v>18</v>
      </c>
      <c r="AV667" s="237" t="s">
        <v>17</v>
      </c>
      <c r="AW667" s="238" t="s">
        <v>18</v>
      </c>
      <c r="AX667" s="235" t="s">
        <v>17</v>
      </c>
      <c r="AY667" s="236" t="s">
        <v>18</v>
      </c>
      <c r="AZ667" s="237" t="s">
        <v>17</v>
      </c>
      <c r="BA667" s="238" t="s">
        <v>18</v>
      </c>
      <c r="BB667" s="235" t="s">
        <v>17</v>
      </c>
      <c r="BC667" s="236" t="s">
        <v>18</v>
      </c>
      <c r="BD667" s="241" t="s">
        <v>17</v>
      </c>
      <c r="BE667" s="242" t="s">
        <v>18</v>
      </c>
      <c r="BF667" s="243" t="s">
        <v>17</v>
      </c>
      <c r="BG667" s="244" t="s">
        <v>18</v>
      </c>
      <c r="BI667" s="133" t="s">
        <v>26</v>
      </c>
      <c r="BJ667" s="125">
        <f>B667/B684</f>
        <v>7.0124414283406045E-2</v>
      </c>
      <c r="BK667" s="126">
        <f t="shared" ref="BK667" si="12558">C667/C684</f>
        <v>2.8278414952363613E-2</v>
      </c>
      <c r="BL667" s="127">
        <f t="shared" ref="BL667" si="12559">D667/D684</f>
        <v>6.3851932301565759E-2</v>
      </c>
      <c r="BM667" s="128">
        <f t="shared" ref="BM667" si="12560">E667/E684</f>
        <v>4.56043659155995E-2</v>
      </c>
      <c r="BN667" s="125">
        <f t="shared" ref="BN667" si="12561">F667/F684</f>
        <v>6.0081567691236445E-2</v>
      </c>
      <c r="BO667" s="126">
        <f t="shared" ref="BO667" si="12562">G667/G684</f>
        <v>6.3329792883696223E-2</v>
      </c>
      <c r="BP667" s="127">
        <f t="shared" ref="BP667" si="12563">H667/H684</f>
        <v>5.6222464734650986E-2</v>
      </c>
      <c r="BQ667" s="128">
        <f t="shared" ref="BQ667" si="12564">I667/I684</f>
        <v>4.0749339524457612E-2</v>
      </c>
      <c r="BR667" s="125">
        <f t="shared" ref="BR667" si="12565">J667/J684</f>
        <v>4.8150510204081634E-2</v>
      </c>
      <c r="BS667" s="126">
        <f t="shared" ref="BS667" si="12566">K667/K684</f>
        <v>9.6026058631921818E-2</v>
      </c>
      <c r="BT667" s="127">
        <f t="shared" ref="BT667" si="12567">L667/L684</f>
        <v>4.04976404976405E-2</v>
      </c>
      <c r="BU667" s="125">
        <f t="shared" ref="BU667" si="12568">M667/M684</f>
        <v>7.2212148685403446E-2</v>
      </c>
      <c r="BV667" s="129">
        <f t="shared" ref="BV667" si="12569">N667/N684</f>
        <v>4.8302415120756038E-2</v>
      </c>
      <c r="BW667" s="130">
        <f t="shared" ref="BW667" si="12570">O667/O684</f>
        <v>6.9990086390029738E-2</v>
      </c>
      <c r="BX667" s="125">
        <f t="shared" ref="BX667" si="12571">P667/P684</f>
        <v>4.9617857576125197E-2</v>
      </c>
      <c r="BY667" s="126">
        <f t="shared" ref="BY667" si="12572">Q667/Q684</f>
        <v>6.0096627884046537E-2</v>
      </c>
      <c r="BZ667" s="127">
        <f t="shared" ref="BZ667" si="12573">R667/R684</f>
        <v>6.2803608605135328E-2</v>
      </c>
      <c r="CA667" s="128">
        <f t="shared" ref="CA667" si="12574">S667/S684</f>
        <v>5.2849920055313082E-2</v>
      </c>
      <c r="CB667" s="125">
        <f t="shared" ref="CB667" si="12575">T667/T684</f>
        <v>3.7363412054987666E-2</v>
      </c>
      <c r="CC667" s="126">
        <f t="shared" ref="CC667" si="12576">U667/U684</f>
        <v>7.0954846915599168E-2</v>
      </c>
      <c r="CD667" s="127">
        <f t="shared" ref="CD667" si="12577">V667/V684</f>
        <v>3.272727272727273E-2</v>
      </c>
      <c r="CE667" s="128">
        <f t="shared" ref="CE667" si="12578">W667/W684</f>
        <v>6.8832579819857714E-2</v>
      </c>
      <c r="CF667" s="125">
        <f t="shared" ref="CF667" si="12579">X667/X684</f>
        <v>3.9085608045297052E-2</v>
      </c>
      <c r="CG667" s="126">
        <f t="shared" ref="CG667" si="12580">Y667/Y684</f>
        <v>6.150448400481863E-2</v>
      </c>
      <c r="CH667" s="127">
        <f t="shared" ref="CH667" si="12581">Z667/Z684</f>
        <v>5.815355052843043E-2</v>
      </c>
      <c r="CI667" s="125">
        <f t="shared" ref="CI667" si="12582">AA667/AA684</f>
        <v>5.1909488924530754E-2</v>
      </c>
      <c r="CJ667" s="131">
        <f t="shared" ref="CJ667" si="12583">AB667/AB684</f>
        <v>5.4774238883532431E-2</v>
      </c>
      <c r="CK667" s="132">
        <f t="shared" ref="CK667" si="12584">AC667/AC684</f>
        <v>5.5904828917870762E-2</v>
      </c>
    </row>
    <row r="668" spans="1:89" ht="14.1" thickTop="1">
      <c r="A668" s="142" t="s">
        <v>27</v>
      </c>
      <c r="B668" s="199">
        <v>3448</v>
      </c>
      <c r="C668" s="193">
        <v>1158</v>
      </c>
      <c r="D668" s="194">
        <v>1390</v>
      </c>
      <c r="E668" s="195">
        <v>727</v>
      </c>
      <c r="F668" s="192">
        <v>561</v>
      </c>
      <c r="G668" s="196">
        <v>411</v>
      </c>
      <c r="H668" s="194">
        <v>1359</v>
      </c>
      <c r="I668" s="195">
        <v>2073</v>
      </c>
      <c r="J668" s="192">
        <v>316</v>
      </c>
      <c r="K668" s="196">
        <v>577</v>
      </c>
      <c r="L668" s="194">
        <v>445</v>
      </c>
      <c r="M668" s="192">
        <v>1564</v>
      </c>
      <c r="N668" s="197">
        <v>1240</v>
      </c>
      <c r="O668" s="200">
        <v>2293</v>
      </c>
      <c r="P668" s="192">
        <v>798</v>
      </c>
      <c r="Q668" s="196">
        <v>914</v>
      </c>
      <c r="R668" s="194">
        <v>1135</v>
      </c>
      <c r="S668" s="195">
        <v>1181</v>
      </c>
      <c r="T668" s="192">
        <v>349</v>
      </c>
      <c r="U668" s="196">
        <v>539</v>
      </c>
      <c r="V668" s="194">
        <v>838</v>
      </c>
      <c r="W668" s="201">
        <v>2008</v>
      </c>
      <c r="X668" s="192">
        <v>813</v>
      </c>
      <c r="Y668" s="196">
        <v>693</v>
      </c>
      <c r="Z668" s="194">
        <v>2994</v>
      </c>
      <c r="AA668" s="192">
        <v>2341</v>
      </c>
      <c r="AB668" s="168">
        <f t="shared" si="12476"/>
        <v>15686</v>
      </c>
      <c r="AC668" s="169">
        <f t="shared" si="12393"/>
        <v>16479</v>
      </c>
      <c r="AE668" s="246" t="str">
        <f>$AE$17</f>
        <v>17:00 - 17:59</v>
      </c>
      <c r="AF668" s="247">
        <f t="shared" ref="AF668:AU670" si="12585">SUMIF($A$9:$A$32,$AE668,B$660:B$683)</f>
        <v>2345</v>
      </c>
      <c r="AG668" s="248">
        <f t="shared" si="12585"/>
        <v>2856</v>
      </c>
      <c r="AH668" s="249">
        <f t="shared" si="12585"/>
        <v>1912</v>
      </c>
      <c r="AI668" s="250">
        <f t="shared" si="12585"/>
        <v>1250</v>
      </c>
      <c r="AJ668" s="247">
        <f t="shared" si="12585"/>
        <v>1085</v>
      </c>
      <c r="AK668" s="251">
        <f t="shared" si="12585"/>
        <v>461</v>
      </c>
      <c r="AL668" s="249">
        <f t="shared" si="12585"/>
        <v>2077</v>
      </c>
      <c r="AM668" s="250">
        <f t="shared" si="12585"/>
        <v>3196</v>
      </c>
      <c r="AN668" s="247">
        <f t="shared" si="12585"/>
        <v>724</v>
      </c>
      <c r="AO668" s="251">
        <f t="shared" si="12585"/>
        <v>318</v>
      </c>
      <c r="AP668" s="249">
        <f t="shared" si="12585"/>
        <v>1544</v>
      </c>
      <c r="AQ668" s="247">
        <f t="shared" si="12585"/>
        <v>1065</v>
      </c>
      <c r="AR668" s="252">
        <f t="shared" si="12585"/>
        <v>2219</v>
      </c>
      <c r="AS668" s="253">
        <f t="shared" si="12585"/>
        <v>2021</v>
      </c>
      <c r="AT668" s="247">
        <f t="shared" si="12585"/>
        <v>1333</v>
      </c>
      <c r="AU668" s="251">
        <f t="shared" si="12585"/>
        <v>1189</v>
      </c>
      <c r="AV668" s="249">
        <f t="shared" ref="AP668:BE670" si="12586">SUMIF($A$9:$A$32,$AE668,R$660:R$683)</f>
        <v>1354</v>
      </c>
      <c r="AW668" s="250">
        <f t="shared" si="12586"/>
        <v>1651</v>
      </c>
      <c r="AX668" s="247">
        <f t="shared" si="12586"/>
        <v>830</v>
      </c>
      <c r="AY668" s="251">
        <f t="shared" si="12586"/>
        <v>374</v>
      </c>
      <c r="AZ668" s="249">
        <f t="shared" si="12586"/>
        <v>1990</v>
      </c>
      <c r="BA668" s="250">
        <f t="shared" si="12586"/>
        <v>1246</v>
      </c>
      <c r="BB668" s="247">
        <f t="shared" si="12586"/>
        <v>2662</v>
      </c>
      <c r="BC668" s="251">
        <f t="shared" si="12586"/>
        <v>655</v>
      </c>
      <c r="BD668" s="20">
        <f t="shared" si="12586"/>
        <v>4273</v>
      </c>
      <c r="BE668" s="254">
        <f t="shared" si="12586"/>
        <v>3561</v>
      </c>
      <c r="BF668" s="255">
        <f>AF668+AH668+AJ668+AL668+AN668+AP668+AR668+AT668+AV668+AX668+AZ668+BB668+BD668</f>
        <v>24348</v>
      </c>
      <c r="BG668" s="256">
        <f>AG668+AI668+AK668+AM668+AO668+AQ668+AS668+AU668+AW668+AY668+BA668+BC668+BE668</f>
        <v>19843</v>
      </c>
      <c r="BI668" s="142" t="s">
        <v>27</v>
      </c>
      <c r="BJ668" s="125">
        <f>B668/B684</f>
        <v>6.1901940719197142E-2</v>
      </c>
      <c r="BK668" s="126">
        <f t="shared" ref="BK668" si="12587">C668/C684</f>
        <v>3.5135627161842348E-2</v>
      </c>
      <c r="BL668" s="127">
        <f t="shared" ref="BL668" si="12588">D668/D684</f>
        <v>6.2901620056113675E-2</v>
      </c>
      <c r="BM668" s="128">
        <f t="shared" ref="BM668" si="12589">E668/E684</f>
        <v>3.9282433673745072E-2</v>
      </c>
      <c r="BN668" s="125">
        <f t="shared" ref="BN668" si="12590">F668/F684</f>
        <v>5.5804237541032531E-2</v>
      </c>
      <c r="BO668" s="126">
        <f t="shared" ref="BO668" si="12591">G668/G684</f>
        <v>5.4567180031864046E-2</v>
      </c>
      <c r="BP668" s="127">
        <f t="shared" ref="BP668" si="12592">H668/H684</f>
        <v>5.4929065114587124E-2</v>
      </c>
      <c r="BQ668" s="128">
        <f t="shared" ref="BQ668" si="12593">I668/I684</f>
        <v>5.5319830277800013E-2</v>
      </c>
      <c r="BR668" s="125">
        <f t="shared" ref="BR668" si="12594">J668/J684</f>
        <v>5.038265306122449E-2</v>
      </c>
      <c r="BS668" s="126">
        <f t="shared" ref="BS668" si="12595">K668/K684</f>
        <v>7.5179153094462547E-2</v>
      </c>
      <c r="BT668" s="127">
        <f t="shared" ref="BT668" si="12596">L668/L684</f>
        <v>3.8181038181038178E-2</v>
      </c>
      <c r="BU668" s="125">
        <f t="shared" ref="BU668" si="12597">M668/M684</f>
        <v>7.0897552130553043E-2</v>
      </c>
      <c r="BV668" s="129">
        <f t="shared" ref="BV668" si="12598">N668/N684</f>
        <v>4.8224633453894918E-2</v>
      </c>
      <c r="BW668" s="130">
        <f t="shared" ref="BW668" si="12599">O668/O684</f>
        <v>6.4948307605155076E-2</v>
      </c>
      <c r="BX668" s="125">
        <f t="shared" ref="BX668" si="12600">P668/P684</f>
        <v>4.8404707024141694E-2</v>
      </c>
      <c r="BY668" s="126">
        <f t="shared" ref="BY668" si="12601">Q668/Q684</f>
        <v>4.5060145927824889E-2</v>
      </c>
      <c r="BZ668" s="127">
        <f t="shared" ref="BZ668" si="12602">R668/R684</f>
        <v>5.626053335977E-2</v>
      </c>
      <c r="CA668" s="128">
        <f t="shared" ref="CA668" si="12603">S668/S684</f>
        <v>5.1034959595523101E-2</v>
      </c>
      <c r="CB668" s="125">
        <f t="shared" ref="CB668" si="12604">T668/T684</f>
        <v>4.1005757255316647E-2</v>
      </c>
      <c r="CC668" s="126">
        <f t="shared" ref="CC668" si="12605">U668/U684</f>
        <v>4.8968838012174068E-2</v>
      </c>
      <c r="CD668" s="127">
        <f t="shared" ref="CD668" si="12606">V668/V684</f>
        <v>3.5433403805496831E-2</v>
      </c>
      <c r="CE668" s="128">
        <f t="shared" ref="CE668" si="12607">W668/W684</f>
        <v>7.0374653909508283E-2</v>
      </c>
      <c r="CF668" s="125">
        <f t="shared" ref="CF668" si="12608">X668/X684</f>
        <v>3.4353080368461082E-2</v>
      </c>
      <c r="CG668" s="126">
        <f t="shared" ref="CG668" si="12609">Y668/Y684</f>
        <v>4.6379333422567261E-2</v>
      </c>
      <c r="CH668" s="127">
        <f t="shared" ref="CH668" si="12610">Z668/Z684</f>
        <v>5.230151104899991E-2</v>
      </c>
      <c r="CI668" s="125">
        <f t="shared" ref="CI668" si="12611">AA668/AA684</f>
        <v>5.0739087086566388E-2</v>
      </c>
      <c r="CJ668" s="131">
        <f t="shared" ref="CJ668" si="12612">AB668/AB684</f>
        <v>5.1267301815567143E-2</v>
      </c>
      <c r="CK668" s="132">
        <f t="shared" ref="CK668" si="12613">AC668/AC684</f>
        <v>5.3931370784310519E-2</v>
      </c>
    </row>
    <row r="669" spans="1:89">
      <c r="A669" s="133" t="s">
        <v>28</v>
      </c>
      <c r="B669" s="202">
        <v>3250</v>
      </c>
      <c r="C669" s="186">
        <v>1211</v>
      </c>
      <c r="D669" s="187">
        <v>1350</v>
      </c>
      <c r="E669" s="188">
        <v>763</v>
      </c>
      <c r="F669" s="185">
        <v>563</v>
      </c>
      <c r="G669" s="189">
        <v>380</v>
      </c>
      <c r="H669" s="187">
        <v>1617</v>
      </c>
      <c r="I669" s="188">
        <v>1912</v>
      </c>
      <c r="J669" s="185">
        <v>307</v>
      </c>
      <c r="K669" s="186">
        <v>458</v>
      </c>
      <c r="L669" s="187">
        <v>510</v>
      </c>
      <c r="M669" s="185">
        <v>1523</v>
      </c>
      <c r="N669" s="190">
        <v>1385</v>
      </c>
      <c r="O669" s="203">
        <v>2035</v>
      </c>
      <c r="P669" s="185">
        <v>832</v>
      </c>
      <c r="Q669" s="186">
        <v>1024</v>
      </c>
      <c r="R669" s="187">
        <v>1302</v>
      </c>
      <c r="S669" s="188">
        <v>1240</v>
      </c>
      <c r="T669" s="194">
        <v>397</v>
      </c>
      <c r="U669" s="185">
        <v>588</v>
      </c>
      <c r="V669" s="187">
        <v>937</v>
      </c>
      <c r="W669" s="204">
        <v>1928</v>
      </c>
      <c r="X669" s="185">
        <v>946</v>
      </c>
      <c r="Y669" s="189">
        <v>708</v>
      </c>
      <c r="Z669" s="187">
        <v>3025</v>
      </c>
      <c r="AA669" s="185">
        <v>2459</v>
      </c>
      <c r="AB669" s="168">
        <f t="shared" si="12476"/>
        <v>16421</v>
      </c>
      <c r="AC669" s="169">
        <f t="shared" si="12393"/>
        <v>16229</v>
      </c>
      <c r="AE669" s="258" t="str">
        <f>$AE$18</f>
        <v>18:00 - 18:59</v>
      </c>
      <c r="AF669" s="247">
        <f t="shared" si="12585"/>
        <v>2272</v>
      </c>
      <c r="AG669" s="259">
        <f t="shared" si="12585"/>
        <v>4630</v>
      </c>
      <c r="AH669" s="260">
        <f t="shared" si="12585"/>
        <v>1749</v>
      </c>
      <c r="AI669" s="261">
        <f t="shared" si="12585"/>
        <v>1765</v>
      </c>
      <c r="AJ669" s="262">
        <f t="shared" si="12585"/>
        <v>842</v>
      </c>
      <c r="AK669" s="263">
        <f t="shared" si="12585"/>
        <v>487</v>
      </c>
      <c r="AL669" s="260">
        <f t="shared" si="12585"/>
        <v>2304</v>
      </c>
      <c r="AM669" s="261">
        <f t="shared" si="12585"/>
        <v>3697</v>
      </c>
      <c r="AN669" s="262">
        <f t="shared" si="12585"/>
        <v>680</v>
      </c>
      <c r="AO669" s="263">
        <f t="shared" si="12585"/>
        <v>291</v>
      </c>
      <c r="AP669" s="260">
        <f t="shared" si="12586"/>
        <v>1672</v>
      </c>
      <c r="AQ669" s="262">
        <f t="shared" si="12586"/>
        <v>1028</v>
      </c>
      <c r="AR669" s="264">
        <f t="shared" si="12586"/>
        <v>2442</v>
      </c>
      <c r="AS669" s="265">
        <f t="shared" si="12586"/>
        <v>2216</v>
      </c>
      <c r="AT669" s="262">
        <f t="shared" si="12586"/>
        <v>1345</v>
      </c>
      <c r="AU669" s="263">
        <f t="shared" si="12586"/>
        <v>1808</v>
      </c>
      <c r="AV669" s="260">
        <f t="shared" si="12586"/>
        <v>1448</v>
      </c>
      <c r="AW669" s="261">
        <f t="shared" si="12586"/>
        <v>2143</v>
      </c>
      <c r="AX669" s="262">
        <f t="shared" si="12586"/>
        <v>826</v>
      </c>
      <c r="AY669" s="263">
        <f t="shared" si="12586"/>
        <v>447</v>
      </c>
      <c r="AZ669" s="260">
        <f t="shared" si="12586"/>
        <v>1436</v>
      </c>
      <c r="BA669" s="261">
        <f t="shared" si="12586"/>
        <v>1594</v>
      </c>
      <c r="BB669" s="262">
        <f t="shared" si="12586"/>
        <v>2769</v>
      </c>
      <c r="BC669" s="263">
        <f t="shared" si="12586"/>
        <v>955</v>
      </c>
      <c r="BD669" s="260">
        <f t="shared" si="12586"/>
        <v>4077</v>
      </c>
      <c r="BE669" s="262">
        <f t="shared" si="12586"/>
        <v>4798</v>
      </c>
      <c r="BF669" s="266">
        <f>SUM(AF669,AH669,AJ669,AL669,AN669,AP669,AR669,AT669,AV669,AX669,AZ669,BB669,BD669)</f>
        <v>23862</v>
      </c>
      <c r="BG669" s="16">
        <f>SUM(AG669,AI669,AK669,AM669,AO669,AQ669,AS669,AU669,AW669,AY669,BA669,BC669,BE669)</f>
        <v>25859</v>
      </c>
      <c r="BI669" s="133" t="s">
        <v>28</v>
      </c>
      <c r="BJ669" s="125">
        <f>B669/B684</f>
        <v>5.8347246907595914E-2</v>
      </c>
      <c r="BK669" s="126">
        <f t="shared" ref="BK669" si="12614">C669/C684</f>
        <v>3.6743734449905939E-2</v>
      </c>
      <c r="BL669" s="127">
        <f t="shared" ref="BL669" si="12615">D669/D684</f>
        <v>6.1091501493347813E-2</v>
      </c>
      <c r="BM669" s="128">
        <f t="shared" ref="BM669" si="12616">E669/E684</f>
        <v>4.1227643594315667E-2</v>
      </c>
      <c r="BN669" s="125">
        <f t="shared" ref="BN669" si="12617">F669/F684</f>
        <v>5.6003183129414102E-2</v>
      </c>
      <c r="BO669" s="126">
        <f t="shared" ref="BO669" si="12618">G669/G684</f>
        <v>5.0451407328730748E-2</v>
      </c>
      <c r="BP669" s="127">
        <f t="shared" ref="BP669" si="12619">H669/H684</f>
        <v>6.5357099551352008E-2</v>
      </c>
      <c r="BQ669" s="128">
        <f t="shared" ref="BQ669" si="12620">I669/I684</f>
        <v>5.1023403517199049E-2</v>
      </c>
      <c r="BR669" s="125">
        <f t="shared" ref="BR669" si="12621">J669/J684</f>
        <v>4.8947704081632654E-2</v>
      </c>
      <c r="BS669" s="126">
        <f t="shared" ref="BS669" si="12622">K669/K684</f>
        <v>5.9674267100977202E-2</v>
      </c>
      <c r="BT669" s="127">
        <f t="shared" ref="BT669" si="12623">L669/L684</f>
        <v>4.3758043758043756E-2</v>
      </c>
      <c r="BU669" s="125">
        <f t="shared" ref="BU669" si="12624">M669/M684</f>
        <v>6.9038984587488667E-2</v>
      </c>
      <c r="BV669" s="129">
        <f t="shared" ref="BV669" si="12625">N669/N684</f>
        <v>5.3863804301326181E-2</v>
      </c>
      <c r="BW669" s="130">
        <f t="shared" ref="BW669" si="12626">O669/O684</f>
        <v>5.7640560827078316E-2</v>
      </c>
      <c r="BX669" s="125">
        <f t="shared" ref="BX669" si="12627">P669/P684</f>
        <v>5.0467062962513645E-2</v>
      </c>
      <c r="BY669" s="126">
        <f t="shared" ref="BY669" si="12628">Q669/Q684</f>
        <v>5.0483139420232699E-2</v>
      </c>
      <c r="BZ669" s="127">
        <f t="shared" ref="BZ669" si="12629">R669/R684</f>
        <v>6.4538514920194315E-2</v>
      </c>
      <c r="CA669" s="128">
        <f t="shared" ref="CA669" si="12630">S669/S684</f>
        <v>5.3584546908085215E-2</v>
      </c>
      <c r="CB669" s="125">
        <f t="shared" ref="CB669" si="12631">T669/T684</f>
        <v>4.6645517565503468E-2</v>
      </c>
      <c r="CC669" s="126">
        <f t="shared" ref="CC669" si="12632">U669/U684</f>
        <v>5.3420550558735347E-2</v>
      </c>
      <c r="CD669" s="127">
        <f t="shared" ref="CD669" si="12633">V669/V684</f>
        <v>3.9619450317124737E-2</v>
      </c>
      <c r="CE669" s="128">
        <f t="shared" ref="CE669" si="12634">W669/W684</f>
        <v>6.757088283741633E-2</v>
      </c>
      <c r="CF669" s="125">
        <f t="shared" ref="CF669" si="12635">X669/X684</f>
        <v>3.9972956984703795E-2</v>
      </c>
      <c r="CG669" s="126">
        <f t="shared" ref="CG669" si="12636">Y669/Y684</f>
        <v>4.7383215098380407E-2</v>
      </c>
      <c r="CH669" s="127">
        <f t="shared" ref="CH669" si="12637">Z669/Z684</f>
        <v>5.2843043060529303E-2</v>
      </c>
      <c r="CI669" s="125">
        <f t="shared" ref="CI669" si="12638">AA669/AA684</f>
        <v>5.3296631843599639E-2</v>
      </c>
      <c r="CJ669" s="131">
        <f t="shared" ref="CJ669" si="12639">AB669/AB684</f>
        <v>5.3669537365384927E-2</v>
      </c>
      <c r="CK669" s="132">
        <f t="shared" ref="CK669" si="12640">AC669/AC684</f>
        <v>5.3113187478522686E-2</v>
      </c>
    </row>
    <row r="670" spans="1:89" ht="14.1" thickBot="1">
      <c r="A670" s="142" t="s">
        <v>29</v>
      </c>
      <c r="B670" s="199">
        <v>2882</v>
      </c>
      <c r="C670" s="193">
        <v>1483</v>
      </c>
      <c r="D670" s="194">
        <v>1108</v>
      </c>
      <c r="E670" s="195">
        <v>779</v>
      </c>
      <c r="F670" s="192">
        <v>567</v>
      </c>
      <c r="G670" s="196">
        <v>462</v>
      </c>
      <c r="H670" s="194">
        <v>1622</v>
      </c>
      <c r="I670" s="195">
        <v>1919</v>
      </c>
      <c r="J670" s="192">
        <v>369</v>
      </c>
      <c r="K670" s="193">
        <v>399</v>
      </c>
      <c r="L670" s="194">
        <v>512</v>
      </c>
      <c r="M670" s="192">
        <v>1235</v>
      </c>
      <c r="N670" s="197">
        <v>1413</v>
      </c>
      <c r="O670" s="200">
        <v>1949</v>
      </c>
      <c r="P670" s="192">
        <v>824</v>
      </c>
      <c r="Q670" s="193">
        <v>993</v>
      </c>
      <c r="R670" s="194">
        <v>1109</v>
      </c>
      <c r="S670" s="195">
        <v>1175</v>
      </c>
      <c r="T670" s="192">
        <v>363</v>
      </c>
      <c r="U670" s="196">
        <v>545</v>
      </c>
      <c r="V670" s="194">
        <v>1045</v>
      </c>
      <c r="W670" s="201">
        <v>1762</v>
      </c>
      <c r="X670" s="192">
        <v>960</v>
      </c>
      <c r="Y670" s="196">
        <v>761</v>
      </c>
      <c r="Z670" s="194">
        <v>2877</v>
      </c>
      <c r="AA670" s="192">
        <v>2738</v>
      </c>
      <c r="AB670" s="168">
        <f t="shared" si="12476"/>
        <v>15651</v>
      </c>
      <c r="AC670" s="169">
        <f t="shared" si="12393"/>
        <v>16200</v>
      </c>
      <c r="AE670" s="246" t="str">
        <f>$AE$19</f>
        <v>-</v>
      </c>
      <c r="AF670" s="247">
        <f t="shared" si="12585"/>
        <v>0</v>
      </c>
      <c r="AG670" s="267">
        <f t="shared" si="12585"/>
        <v>0</v>
      </c>
      <c r="AH670" s="268">
        <f t="shared" si="12585"/>
        <v>0</v>
      </c>
      <c r="AI670" s="269">
        <f t="shared" si="12585"/>
        <v>0</v>
      </c>
      <c r="AJ670" s="270">
        <f t="shared" si="12585"/>
        <v>0</v>
      </c>
      <c r="AK670" s="271">
        <f t="shared" si="12585"/>
        <v>0</v>
      </c>
      <c r="AL670" s="268">
        <f t="shared" si="12585"/>
        <v>0</v>
      </c>
      <c r="AM670" s="269">
        <f t="shared" si="12585"/>
        <v>0</v>
      </c>
      <c r="AN670" s="270">
        <f t="shared" si="12585"/>
        <v>0</v>
      </c>
      <c r="AO670" s="271">
        <f t="shared" si="12585"/>
        <v>0</v>
      </c>
      <c r="AP670" s="268">
        <f t="shared" si="12586"/>
        <v>0</v>
      </c>
      <c r="AQ670" s="270">
        <f t="shared" si="12586"/>
        <v>0</v>
      </c>
      <c r="AR670" s="272">
        <f t="shared" si="12586"/>
        <v>0</v>
      </c>
      <c r="AS670" s="273">
        <f t="shared" si="12586"/>
        <v>0</v>
      </c>
      <c r="AT670" s="270">
        <f t="shared" si="12586"/>
        <v>0</v>
      </c>
      <c r="AU670" s="271">
        <f t="shared" si="12586"/>
        <v>0</v>
      </c>
      <c r="AV670" s="268">
        <f t="shared" si="12586"/>
        <v>0</v>
      </c>
      <c r="AW670" s="269">
        <f t="shared" si="12586"/>
        <v>0</v>
      </c>
      <c r="AX670" s="270">
        <f t="shared" si="12586"/>
        <v>0</v>
      </c>
      <c r="AY670" s="271">
        <f t="shared" si="12586"/>
        <v>0</v>
      </c>
      <c r="AZ670" s="268">
        <f t="shared" si="12586"/>
        <v>0</v>
      </c>
      <c r="BA670" s="269">
        <f t="shared" si="12586"/>
        <v>0</v>
      </c>
      <c r="BB670" s="270">
        <f t="shared" si="12586"/>
        <v>0</v>
      </c>
      <c r="BC670" s="271">
        <f t="shared" si="12586"/>
        <v>0</v>
      </c>
      <c r="BD670" s="268">
        <f t="shared" si="12586"/>
        <v>0</v>
      </c>
      <c r="BE670" s="270">
        <f t="shared" si="12586"/>
        <v>0</v>
      </c>
      <c r="BF670" s="266">
        <f>SUM(AF670,AH670,AJ670,AL670,AN670,AP670,AR670,AT670,AV670,AX670,AZ670,BB670,BD670)</f>
        <v>0</v>
      </c>
      <c r="BG670" s="16">
        <f>SUM(AG670,AI670,AK670,AM670,AO670,AQ670,AS670,AU670,AW670,AY670,BA670,BC670,BE670)</f>
        <v>0</v>
      </c>
      <c r="BI670" s="142" t="s">
        <v>29</v>
      </c>
      <c r="BJ670" s="125">
        <f>B670/B684</f>
        <v>5.1740543257751209E-2</v>
      </c>
      <c r="BK670" s="126">
        <f t="shared" ref="BK670" si="12641">C670/C684</f>
        <v>4.4996662418836098E-2</v>
      </c>
      <c r="BL670" s="127">
        <f t="shared" ref="BL670" si="12642">D670/D684</f>
        <v>5.0140284188614354E-2</v>
      </c>
      <c r="BM670" s="128">
        <f t="shared" ref="BM670" si="12643">E670/E684</f>
        <v>4.2092181336791483E-2</v>
      </c>
      <c r="BN670" s="125">
        <f t="shared" ref="BN670" si="12644">F670/F684</f>
        <v>5.640107430617726E-2</v>
      </c>
      <c r="BO670" s="126">
        <f t="shared" ref="BO670" si="12645">G670/G684</f>
        <v>6.1338289962825282E-2</v>
      </c>
      <c r="BP670" s="127">
        <f t="shared" ref="BP670" si="12646">H670/H684</f>
        <v>6.5559193241986988E-2</v>
      </c>
      <c r="BQ670" s="128">
        <f t="shared" ref="BQ670" si="12647">I670/I684</f>
        <v>5.121020468070344E-2</v>
      </c>
      <c r="BR670" s="125">
        <f t="shared" ref="BR670" si="12648">J670/J684</f>
        <v>5.8832908163265307E-2</v>
      </c>
      <c r="BS670" s="126">
        <f t="shared" ref="BS670" si="12649">K670/K684</f>
        <v>5.198697068403909E-2</v>
      </c>
      <c r="BT670" s="127">
        <f t="shared" ref="BT670" si="12650">L670/L684</f>
        <v>4.3929643929643929E-2</v>
      </c>
      <c r="BU670" s="125">
        <f t="shared" ref="BU670" si="12651">M670/M684</f>
        <v>5.5983680870353582E-2</v>
      </c>
      <c r="BV670" s="129">
        <f t="shared" ref="BV670" si="12652">N670/N684</f>
        <v>5.4952747637381866E-2</v>
      </c>
      <c r="BW670" s="130">
        <f t="shared" ref="BW670" si="12653">O670/O684</f>
        <v>5.5204645234386063E-2</v>
      </c>
      <c r="BX670" s="125">
        <f t="shared" ref="BX670" si="12654">P670/P684</f>
        <v>4.9981802741720247E-2</v>
      </c>
      <c r="BY670" s="126">
        <f t="shared" ref="BY670" si="12655">Q670/Q684</f>
        <v>4.8954841254190494E-2</v>
      </c>
      <c r="BZ670" s="127">
        <f t="shared" ref="BZ670" si="12656">R670/R684</f>
        <v>5.4971745811440466E-2</v>
      </c>
      <c r="CA670" s="128">
        <f t="shared" ref="CA670" si="12657">S670/S684</f>
        <v>5.0775679529838816E-2</v>
      </c>
      <c r="CB670" s="125">
        <f t="shared" ref="CB670" si="12658">T670/T684</f>
        <v>4.2650687345787801E-2</v>
      </c>
      <c r="CC670" s="126">
        <f t="shared" ref="CC670" si="12659">U670/U684</f>
        <v>4.9513945670936678E-2</v>
      </c>
      <c r="CD670" s="127">
        <f t="shared" ref="CD670" si="12660">V670/V684</f>
        <v>4.4186046511627906E-2</v>
      </c>
      <c r="CE670" s="128">
        <f t="shared" ref="CE670" si="12661">W670/W684</f>
        <v>6.1753057862825499E-2</v>
      </c>
      <c r="CF670" s="125">
        <f t="shared" ref="CF670" si="12662">X670/X684</f>
        <v>4.056452294430829E-2</v>
      </c>
      <c r="CG670" s="126">
        <f t="shared" ref="CG670" si="12663">Y670/Y684</f>
        <v>5.0930263686253516E-2</v>
      </c>
      <c r="CH670" s="127">
        <f t="shared" ref="CH670" si="12664">Z670/Z684</f>
        <v>5.0257664424840601E-2</v>
      </c>
      <c r="CI670" s="125">
        <f t="shared" ref="CI670" si="12665">AA670/AA684</f>
        <v>5.9343708006415537E-2</v>
      </c>
      <c r="CJ670" s="131">
        <f t="shared" ref="CJ670" si="12666">AB670/AB684</f>
        <v>5.1152909646528195E-2</v>
      </c>
      <c r="CK670" s="132">
        <f t="shared" ref="CK670" si="12667">AC670/AC684</f>
        <v>5.3018278215051298E-2</v>
      </c>
    </row>
    <row r="671" spans="1:89" ht="15" thickTop="1" thickBot="1">
      <c r="A671" s="133" t="s">
        <v>30</v>
      </c>
      <c r="B671" s="202">
        <v>2346</v>
      </c>
      <c r="C671" s="186">
        <v>1157</v>
      </c>
      <c r="D671" s="187">
        <v>1035</v>
      </c>
      <c r="E671" s="188">
        <v>984</v>
      </c>
      <c r="F671" s="185">
        <v>567</v>
      </c>
      <c r="G671" s="189">
        <v>372</v>
      </c>
      <c r="H671" s="187">
        <v>1617</v>
      </c>
      <c r="I671" s="188">
        <v>2109</v>
      </c>
      <c r="J671" s="185">
        <v>400</v>
      </c>
      <c r="K671" s="186">
        <v>332</v>
      </c>
      <c r="L671" s="187">
        <v>663</v>
      </c>
      <c r="M671" s="185">
        <v>1141</v>
      </c>
      <c r="N671" s="190">
        <v>1504</v>
      </c>
      <c r="O671" s="203">
        <v>1762</v>
      </c>
      <c r="P671" s="185">
        <v>901</v>
      </c>
      <c r="Q671" s="186">
        <v>908</v>
      </c>
      <c r="R671" s="187">
        <v>1047</v>
      </c>
      <c r="S671" s="188">
        <v>1319</v>
      </c>
      <c r="T671" s="185">
        <v>537</v>
      </c>
      <c r="U671" s="189">
        <v>465</v>
      </c>
      <c r="V671" s="187">
        <v>1363</v>
      </c>
      <c r="W671" s="204">
        <v>1709</v>
      </c>
      <c r="X671" s="185">
        <v>1179</v>
      </c>
      <c r="Y671" s="189">
        <v>658</v>
      </c>
      <c r="Z671" s="187">
        <v>2943</v>
      </c>
      <c r="AA671" s="185">
        <v>2586</v>
      </c>
      <c r="AB671" s="168">
        <f t="shared" si="12476"/>
        <v>16102</v>
      </c>
      <c r="AC671" s="169">
        <f t="shared" si="12393"/>
        <v>15502</v>
      </c>
      <c r="AE671" s="295" t="s">
        <v>42</v>
      </c>
      <c r="AF671" s="12">
        <f t="shared" ref="AF671:BG671" si="12668">SUM(AF668:AF670)</f>
        <v>4617</v>
      </c>
      <c r="AG671" s="1">
        <f t="shared" si="12668"/>
        <v>7486</v>
      </c>
      <c r="AH671" s="12">
        <f t="shared" si="12668"/>
        <v>3661</v>
      </c>
      <c r="AI671" s="1">
        <f t="shared" si="12668"/>
        <v>3015</v>
      </c>
      <c r="AJ671" s="12">
        <f t="shared" si="12668"/>
        <v>1927</v>
      </c>
      <c r="AK671" s="1">
        <f t="shared" si="12668"/>
        <v>948</v>
      </c>
      <c r="AL671" s="12">
        <f t="shared" si="12668"/>
        <v>4381</v>
      </c>
      <c r="AM671" s="1">
        <f t="shared" si="12668"/>
        <v>6893</v>
      </c>
      <c r="AN671" s="12">
        <f t="shared" si="12668"/>
        <v>1404</v>
      </c>
      <c r="AO671" s="1">
        <f t="shared" si="12668"/>
        <v>609</v>
      </c>
      <c r="AP671" s="12">
        <f t="shared" si="12668"/>
        <v>3216</v>
      </c>
      <c r="AQ671" s="1">
        <f t="shared" si="12668"/>
        <v>2093</v>
      </c>
      <c r="AR671" s="12">
        <f t="shared" si="12668"/>
        <v>4661</v>
      </c>
      <c r="AS671" s="1">
        <f t="shared" si="12668"/>
        <v>4237</v>
      </c>
      <c r="AT671" s="12">
        <f t="shared" si="12668"/>
        <v>2678</v>
      </c>
      <c r="AU671" s="1">
        <f t="shared" si="12668"/>
        <v>2997</v>
      </c>
      <c r="AV671" s="12">
        <f t="shared" si="12668"/>
        <v>2802</v>
      </c>
      <c r="AW671" s="1">
        <f t="shared" si="12668"/>
        <v>3794</v>
      </c>
      <c r="AX671" s="12">
        <f t="shared" si="12668"/>
        <v>1656</v>
      </c>
      <c r="AY671" s="1">
        <f t="shared" si="12668"/>
        <v>821</v>
      </c>
      <c r="AZ671" s="12">
        <f t="shared" si="12668"/>
        <v>3426</v>
      </c>
      <c r="BA671" s="1">
        <f t="shared" si="12668"/>
        <v>2840</v>
      </c>
      <c r="BB671" s="12">
        <f t="shared" si="12668"/>
        <v>5431</v>
      </c>
      <c r="BC671" s="1">
        <f t="shared" si="12668"/>
        <v>1610</v>
      </c>
      <c r="BD671" s="12">
        <f t="shared" si="12668"/>
        <v>8350</v>
      </c>
      <c r="BE671" s="1">
        <f t="shared" si="12668"/>
        <v>8359</v>
      </c>
      <c r="BF671" s="51">
        <f t="shared" si="12668"/>
        <v>48210</v>
      </c>
      <c r="BG671" s="47">
        <f t="shared" si="12668"/>
        <v>45702</v>
      </c>
      <c r="BI671" s="133" t="s">
        <v>30</v>
      </c>
      <c r="BJ671" s="125">
        <f>B671/B684</f>
        <v>4.2117735767760005E-2</v>
      </c>
      <c r="BK671" s="126">
        <f t="shared" ref="BK671" si="12669">C671/C684</f>
        <v>3.5105285514897749E-2</v>
      </c>
      <c r="BL671" s="127">
        <f t="shared" ref="BL671" si="12670">D671/D684</f>
        <v>4.6836817811566657E-2</v>
      </c>
      <c r="BM671" s="128">
        <f t="shared" ref="BM671" si="12671">E671/E684</f>
        <v>5.3169071162262931E-2</v>
      </c>
      <c r="BN671" s="125">
        <f t="shared" ref="BN671" si="12672">F671/F684</f>
        <v>5.640107430617726E-2</v>
      </c>
      <c r="BO671" s="126">
        <f t="shared" ref="BO671" si="12673">G671/G684</f>
        <v>4.9389272437599573E-2</v>
      </c>
      <c r="BP671" s="127">
        <f t="shared" ref="BP671" si="12674">H671/H684</f>
        <v>6.5357099551352008E-2</v>
      </c>
      <c r="BQ671" s="128">
        <f t="shared" ref="BQ671" si="12675">I671/I684</f>
        <v>5.6280521975822589E-2</v>
      </c>
      <c r="BR671" s="125">
        <f t="shared" ref="BR671" si="12676">J671/J684</f>
        <v>6.3775510204081634E-2</v>
      </c>
      <c r="BS671" s="126">
        <f t="shared" ref="BS671" si="12677">K671/K684</f>
        <v>4.3257328990228015E-2</v>
      </c>
      <c r="BT671" s="127">
        <f t="shared" ref="BT671" si="12678">L671/L684</f>
        <v>5.6885456885456882E-2</v>
      </c>
      <c r="BU671" s="125">
        <f t="shared" ref="BU671" si="12679">M671/M684</f>
        <v>5.1722574796010883E-2</v>
      </c>
      <c r="BV671" s="129">
        <f t="shared" ref="BV671" si="12680">N671/N684</f>
        <v>5.8491813479562865E-2</v>
      </c>
      <c r="BW671" s="130">
        <f t="shared" ref="BW671" si="12681">O671/O684</f>
        <v>4.9907945050276167E-2</v>
      </c>
      <c r="BX671" s="125">
        <f t="shared" ref="BX671" si="12682">P671/P684</f>
        <v>5.4652432366856726E-2</v>
      </c>
      <c r="BY671" s="126">
        <f t="shared" ref="BY671" si="12683">Q671/Q684</f>
        <v>4.4764346282784459E-2</v>
      </c>
      <c r="BZ671" s="127">
        <f t="shared" ref="BZ671" si="12684">R671/R684</f>
        <v>5.189848319619312E-2</v>
      </c>
      <c r="CA671" s="128">
        <f t="shared" ref="CA671" si="12685">S671/S684</f>
        <v>5.6998401106261615E-2</v>
      </c>
      <c r="CB671" s="125">
        <f t="shared" ref="CB671" si="12686">T671/T684</f>
        <v>6.3094818470215017E-2</v>
      </c>
      <c r="CC671" s="126">
        <f t="shared" ref="CC671" si="12687">U671/U684</f>
        <v>4.2245843554101936E-2</v>
      </c>
      <c r="CD671" s="127">
        <f t="shared" ref="CD671" si="12688">V671/V684</f>
        <v>5.7632135306553908E-2</v>
      </c>
      <c r="CE671" s="128">
        <f t="shared" ref="CE671" si="12689">W671/W684</f>
        <v>5.9895559527564576E-2</v>
      </c>
      <c r="CF671" s="125">
        <f t="shared" ref="CF671" si="12690">X671/X684</f>
        <v>4.9818304740978619E-2</v>
      </c>
      <c r="CG671" s="126">
        <f t="shared" ref="CG671" si="12691">Y671/Y684</f>
        <v>4.4036942845669926E-2</v>
      </c>
      <c r="CH671" s="127">
        <f t="shared" ref="CH671" si="12692">Z671/Z684</f>
        <v>5.1410603546161233E-2</v>
      </c>
      <c r="CI671" s="125">
        <f t="shared" ref="CI671" si="12693">AA671/AA684</f>
        <v>5.6049243573626943E-2</v>
      </c>
      <c r="CJ671" s="131">
        <f t="shared" ref="CJ671" si="12694">AB671/AB684</f>
        <v>5.2626934453287144E-2</v>
      </c>
      <c r="CK671" s="132">
        <f t="shared" ref="CK671" si="12695">AC671/AC684</f>
        <v>5.0733910425291684E-2</v>
      </c>
    </row>
    <row r="672" spans="1:89" ht="14.1" thickTop="1">
      <c r="A672" s="142" t="s">
        <v>31</v>
      </c>
      <c r="B672" s="199">
        <v>1884</v>
      </c>
      <c r="C672" s="193">
        <v>2053</v>
      </c>
      <c r="D672" s="194">
        <v>1120</v>
      </c>
      <c r="E672" s="195">
        <v>999</v>
      </c>
      <c r="F672" s="192">
        <v>576</v>
      </c>
      <c r="G672" s="196">
        <v>399</v>
      </c>
      <c r="H672" s="194">
        <v>1683</v>
      </c>
      <c r="I672" s="195">
        <v>2504</v>
      </c>
      <c r="J672" s="192">
        <v>412</v>
      </c>
      <c r="K672" s="193">
        <v>307</v>
      </c>
      <c r="L672" s="194">
        <v>812</v>
      </c>
      <c r="M672" s="192">
        <v>914</v>
      </c>
      <c r="N672" s="197">
        <v>1616</v>
      </c>
      <c r="O672" s="200">
        <v>1695</v>
      </c>
      <c r="P672" s="192">
        <v>964</v>
      </c>
      <c r="Q672" s="193">
        <v>1071</v>
      </c>
      <c r="R672" s="194">
        <v>1077</v>
      </c>
      <c r="S672" s="195">
        <v>1461</v>
      </c>
      <c r="T672" s="192">
        <v>624</v>
      </c>
      <c r="U672" s="196">
        <v>378</v>
      </c>
      <c r="V672" s="194">
        <v>1877</v>
      </c>
      <c r="W672" s="201">
        <v>1120</v>
      </c>
      <c r="X672" s="192">
        <v>1356</v>
      </c>
      <c r="Y672" s="196">
        <v>571</v>
      </c>
      <c r="Z672" s="194">
        <v>3180</v>
      </c>
      <c r="AA672" s="192">
        <v>2828</v>
      </c>
      <c r="AB672" s="168">
        <f t="shared" si="12476"/>
        <v>17181</v>
      </c>
      <c r="AC672" s="169">
        <f t="shared" si="12393"/>
        <v>16300</v>
      </c>
      <c r="BI672" s="142" t="s">
        <v>31</v>
      </c>
      <c r="BJ672" s="125">
        <f>B672/B684</f>
        <v>3.3823450207357136E-2</v>
      </c>
      <c r="BK672" s="126">
        <f t="shared" ref="BK672" si="12696">C672/C684</f>
        <v>6.2291401177255901E-2</v>
      </c>
      <c r="BL672" s="127">
        <f t="shared" ref="BL672" si="12697">D672/D684</f>
        <v>5.0683319757444112E-2</v>
      </c>
      <c r="BM672" s="128">
        <f t="shared" ref="BM672" si="12698">E672/E684</f>
        <v>5.3979575295834012E-2</v>
      </c>
      <c r="BN672" s="125">
        <f t="shared" ref="BN672" si="12699">F672/F684</f>
        <v>5.729632945389436E-2</v>
      </c>
      <c r="BO672" s="126">
        <f t="shared" ref="BO672" si="12700">G672/G684</f>
        <v>5.2973977695167283E-2</v>
      </c>
      <c r="BP672" s="127">
        <f t="shared" ref="BP672" si="12701">H672/H684</f>
        <v>6.8024736267733726E-2</v>
      </c>
      <c r="BQ672" s="128">
        <f t="shared" ref="BQ672" si="12702">I672/I684</f>
        <v>6.6821444773570299E-2</v>
      </c>
      <c r="BR672" s="125">
        <f t="shared" ref="BR672" si="12703">J672/J684</f>
        <v>6.5688775510204078E-2</v>
      </c>
      <c r="BS672" s="126">
        <f t="shared" ref="BS672" si="12704">K672/K684</f>
        <v>0.04</v>
      </c>
      <c r="BT672" s="127">
        <f t="shared" ref="BT672" si="12705">L672/L684</f>
        <v>6.966966966966967E-2</v>
      </c>
      <c r="BU672" s="125">
        <f t="shared" ref="BU672" si="12706">M672/M684</f>
        <v>4.1432456935630101E-2</v>
      </c>
      <c r="BV672" s="129">
        <f t="shared" ref="BV672" si="12707">N672/N684</f>
        <v>6.2847586823785634E-2</v>
      </c>
      <c r="BW672" s="130">
        <f t="shared" ref="BW672" si="12708">O672/O684</f>
        <v>4.8010196855969411E-2</v>
      </c>
      <c r="BX672" s="125">
        <f t="shared" ref="BX672" si="12709">P672/P684</f>
        <v>5.8473856605604758E-2</v>
      </c>
      <c r="BY672" s="126">
        <f t="shared" ref="BY672" si="12710">Q672/Q684</f>
        <v>5.2800236639716031E-2</v>
      </c>
      <c r="BZ672" s="127">
        <f t="shared" ref="BZ672" si="12711">R672/R684</f>
        <v>5.3385545751957968E-2</v>
      </c>
      <c r="CA672" s="128">
        <f t="shared" ref="CA672" si="12712">S672/S684</f>
        <v>6.3134695994122983E-2</v>
      </c>
      <c r="CB672" s="125">
        <f t="shared" ref="CB672" si="12713">T672/T684</f>
        <v>7.3316884032428628E-2</v>
      </c>
      <c r="CC672" s="126">
        <f t="shared" ref="CC672" si="12714">U672/U684</f>
        <v>3.4341782502044151E-2</v>
      </c>
      <c r="CD672" s="127">
        <f t="shared" ref="CD672" si="12715">V672/V684</f>
        <v>7.9365750528541223E-2</v>
      </c>
      <c r="CE672" s="128">
        <f t="shared" ref="CE672" si="12716">W672/W684</f>
        <v>3.9252795009287494E-2</v>
      </c>
      <c r="CF672" s="125">
        <f t="shared" ref="CF672" si="12717">X672/X684</f>
        <v>5.7297388658835463E-2</v>
      </c>
      <c r="CG672" s="126">
        <f t="shared" ref="CG672" si="12718">Y672/Y684</f>
        <v>3.8214429125953686E-2</v>
      </c>
      <c r="CH672" s="127">
        <f t="shared" ref="CH672" si="12719">Z672/Z684</f>
        <v>5.555070311817626E-2</v>
      </c>
      <c r="CI672" s="125">
        <f t="shared" ref="CI672" si="12720">AA672/AA684</f>
        <v>6.1294377736356147E-2</v>
      </c>
      <c r="CJ672" s="131">
        <f t="shared" ref="CJ672" si="12721">AB672/AB684</f>
        <v>5.6153481607373393E-2</v>
      </c>
      <c r="CK672" s="132">
        <f t="shared" ref="CK672" si="12722">AC672/AC684</f>
        <v>5.3345551537366434E-2</v>
      </c>
    </row>
    <row r="673" spans="1:89">
      <c r="A673" s="133" t="s">
        <v>32</v>
      </c>
      <c r="B673" s="202">
        <v>1906</v>
      </c>
      <c r="C673" s="186">
        <v>2424</v>
      </c>
      <c r="D673" s="187">
        <v>1322</v>
      </c>
      <c r="E673" s="188">
        <v>1249</v>
      </c>
      <c r="F673" s="185">
        <v>778</v>
      </c>
      <c r="G673" s="189">
        <v>410</v>
      </c>
      <c r="H673" s="187">
        <v>1734</v>
      </c>
      <c r="I673" s="188">
        <v>2488</v>
      </c>
      <c r="J673" s="185">
        <v>507</v>
      </c>
      <c r="K673" s="186">
        <v>265</v>
      </c>
      <c r="L673" s="187">
        <v>1003</v>
      </c>
      <c r="M673" s="185">
        <v>824</v>
      </c>
      <c r="N673" s="190">
        <v>1910</v>
      </c>
      <c r="O673" s="203">
        <v>1882</v>
      </c>
      <c r="P673" s="185">
        <v>1013</v>
      </c>
      <c r="Q673" s="186">
        <v>994</v>
      </c>
      <c r="R673" s="187">
        <v>1271</v>
      </c>
      <c r="S673" s="188">
        <v>1545</v>
      </c>
      <c r="T673" s="185">
        <v>877</v>
      </c>
      <c r="U673" s="189">
        <v>305</v>
      </c>
      <c r="V673" s="187">
        <v>2316</v>
      </c>
      <c r="W673" s="204">
        <v>1286</v>
      </c>
      <c r="X673" s="185">
        <v>1992</v>
      </c>
      <c r="Y673" s="189">
        <v>570</v>
      </c>
      <c r="Z673" s="187">
        <v>3901</v>
      </c>
      <c r="AA673" s="185">
        <v>3047</v>
      </c>
      <c r="AB673" s="168">
        <f t="shared" si="12476"/>
        <v>20530</v>
      </c>
      <c r="AC673" s="169">
        <f t="shared" si="12393"/>
        <v>17289</v>
      </c>
      <c r="BI673" s="133" t="s">
        <v>32</v>
      </c>
      <c r="BJ673" s="125">
        <f>B673/B684</f>
        <v>3.421841618642394E-2</v>
      </c>
      <c r="BK673" s="126">
        <f t="shared" ref="BK673" si="12723">C673/C684</f>
        <v>7.3548152193701075E-2</v>
      </c>
      <c r="BL673" s="127">
        <f t="shared" ref="BL673" si="12724">D673/D684</f>
        <v>5.9824418499411711E-2</v>
      </c>
      <c r="BM673" s="128">
        <f t="shared" ref="BM673" si="12725">E673/E684</f>
        <v>6.7487977522018697E-2</v>
      </c>
      <c r="BN673" s="125">
        <f t="shared" ref="BN673" si="12726">F673/F684</f>
        <v>7.7389833880433703E-2</v>
      </c>
      <c r="BO673" s="126">
        <f t="shared" ref="BO673" si="12727">G673/G684</f>
        <v>5.4434413170472651E-2</v>
      </c>
      <c r="BP673" s="127">
        <f t="shared" ref="BP673" si="12728">H673/H684</f>
        <v>7.0086091912210505E-2</v>
      </c>
      <c r="BQ673" s="128">
        <f t="shared" ref="BQ673" si="12729">I673/I684</f>
        <v>6.6394470685560272E-2</v>
      </c>
      <c r="BR673" s="125">
        <f t="shared" ref="BR673" si="12730">J673/J684</f>
        <v>8.0835459183673464E-2</v>
      </c>
      <c r="BS673" s="126">
        <f t="shared" ref="BS673" si="12731">K673/K684</f>
        <v>3.4527687296416941E-2</v>
      </c>
      <c r="BT673" s="127">
        <f t="shared" ref="BT673" si="12732">L673/L684</f>
        <v>8.605748605748606E-2</v>
      </c>
      <c r="BU673" s="125">
        <f t="shared" ref="BU673" si="12733">M673/M684</f>
        <v>3.7352674524025388E-2</v>
      </c>
      <c r="BV673" s="129">
        <f t="shared" ref="BV673" si="12734">N673/N684</f>
        <v>7.4281491852370402E-2</v>
      </c>
      <c r="BW673" s="130">
        <f t="shared" ref="BW673" si="12735">O673/O684</f>
        <v>5.3306897040079307E-2</v>
      </c>
      <c r="BX673" s="125">
        <f t="shared" ref="BX673" si="12736">P673/P684</f>
        <v>6.1446075457964336E-2</v>
      </c>
      <c r="BY673" s="126">
        <f t="shared" ref="BY673" si="12737">Q673/Q684</f>
        <v>4.9004141195030569E-2</v>
      </c>
      <c r="BZ673" s="127">
        <f t="shared" ref="BZ673" si="12738">R673/R684</f>
        <v>6.3001883612570642E-2</v>
      </c>
      <c r="CA673" s="128">
        <f t="shared" ref="CA673" si="12739">S673/S684</f>
        <v>6.6764616913702945E-2</v>
      </c>
      <c r="CB673" s="125">
        <f t="shared" ref="CB673" si="12740">T673/T684</f>
        <v>0.10304312066737163</v>
      </c>
      <c r="CC673" s="126">
        <f t="shared" ref="CC673" si="12741">U673/U684</f>
        <v>2.7709639320432453E-2</v>
      </c>
      <c r="CD673" s="127">
        <f t="shared" ref="CD673" si="12742">V673/V684</f>
        <v>9.7928118393234675E-2</v>
      </c>
      <c r="CE673" s="128">
        <f t="shared" ref="CE673" si="12743">W673/W684</f>
        <v>4.5070619983878318E-2</v>
      </c>
      <c r="CF673" s="125">
        <f t="shared" ref="CF673" si="12744">X673/X684</f>
        <v>8.4171385109439709E-2</v>
      </c>
      <c r="CG673" s="126">
        <f t="shared" ref="CG673" si="12745">Y673/Y684</f>
        <v>3.8147503680899475E-2</v>
      </c>
      <c r="CH673" s="127">
        <f t="shared" ref="CH673" si="12746">Z673/Z684</f>
        <v>6.8145689579875976E-2</v>
      </c>
      <c r="CI673" s="125">
        <f t="shared" ref="CI673" si="12747">AA673/AA684</f>
        <v>6.6041007412544969E-2</v>
      </c>
      <c r="CJ673" s="131">
        <f t="shared" ref="CJ673" si="12748">AB673/AB684</f>
        <v>6.7099178010556759E-2</v>
      </c>
      <c r="CK673" s="132">
        <f t="shared" ref="CK673" si="12749">AC673/AC684</f>
        <v>5.658228469506308E-2</v>
      </c>
    </row>
    <row r="674" spans="1:89">
      <c r="A674" s="142" t="s">
        <v>33</v>
      </c>
      <c r="B674" s="199">
        <v>2345</v>
      </c>
      <c r="C674" s="193">
        <v>2856</v>
      </c>
      <c r="D674" s="194">
        <v>1912</v>
      </c>
      <c r="E674" s="195">
        <v>1250</v>
      </c>
      <c r="F674" s="192">
        <v>1085</v>
      </c>
      <c r="G674" s="196">
        <v>461</v>
      </c>
      <c r="H674" s="194">
        <v>2077</v>
      </c>
      <c r="I674" s="195">
        <v>3196</v>
      </c>
      <c r="J674" s="192">
        <v>724</v>
      </c>
      <c r="K674" s="193">
        <v>318</v>
      </c>
      <c r="L674" s="194">
        <v>1544</v>
      </c>
      <c r="M674" s="192">
        <v>1065</v>
      </c>
      <c r="N674" s="197">
        <v>2219</v>
      </c>
      <c r="O674" s="200">
        <v>2021</v>
      </c>
      <c r="P674" s="192">
        <v>1333</v>
      </c>
      <c r="Q674" s="193">
        <v>1189</v>
      </c>
      <c r="R674" s="194">
        <v>1354</v>
      </c>
      <c r="S674" s="195">
        <v>1651</v>
      </c>
      <c r="T674" s="192">
        <v>830</v>
      </c>
      <c r="U674" s="196">
        <v>374</v>
      </c>
      <c r="V674" s="194">
        <v>1990</v>
      </c>
      <c r="W674" s="201">
        <v>1246</v>
      </c>
      <c r="X674" s="192">
        <v>2662</v>
      </c>
      <c r="Y674" s="196">
        <v>655</v>
      </c>
      <c r="Z674" s="194">
        <v>4273</v>
      </c>
      <c r="AA674" s="192">
        <v>3561</v>
      </c>
      <c r="AB674" s="168">
        <f t="shared" si="12476"/>
        <v>24348</v>
      </c>
      <c r="AC674" s="169">
        <f t="shared" si="12393"/>
        <v>19843</v>
      </c>
      <c r="BI674" s="142" t="s">
        <v>33</v>
      </c>
      <c r="BJ674" s="125">
        <f>B674/B684</f>
        <v>4.2099782768711513E-2</v>
      </c>
      <c r="BK674" s="126">
        <f t="shared" ref="BK674" si="12750">C674/C684</f>
        <v>8.6655743673766605E-2</v>
      </c>
      <c r="BL674" s="127">
        <f t="shared" ref="BL674" si="12751">D674/D684</f>
        <v>8.6523667300208162E-2</v>
      </c>
      <c r="BM674" s="128">
        <f t="shared" ref="BM674" si="12752">E674/E684</f>
        <v>6.7542011130923438E-2</v>
      </c>
      <c r="BN674" s="125">
        <f t="shared" ref="BN674" si="12753">F674/F684</f>
        <v>0.10792798169700586</v>
      </c>
      <c r="BO674" s="126">
        <f t="shared" ref="BO674" si="12754">G674/G684</f>
        <v>6.120552310143388E-2</v>
      </c>
      <c r="BP674" s="127">
        <f t="shared" ref="BP674" si="12755">H674/H684</f>
        <v>8.3949719089770017E-2</v>
      </c>
      <c r="BQ674" s="128">
        <f t="shared" ref="BQ674" si="12756">I674/I684</f>
        <v>8.5288074080004272E-2</v>
      </c>
      <c r="BR674" s="125">
        <f t="shared" ref="BR674" si="12757">J674/J684</f>
        <v>0.11543367346938775</v>
      </c>
      <c r="BS674" s="126">
        <f t="shared" ref="BS674" si="12758">K674/K684</f>
        <v>4.1433224755700326E-2</v>
      </c>
      <c r="BT674" s="127">
        <f t="shared" ref="BT674" si="12759">L674/L684</f>
        <v>0.13247533247533247</v>
      </c>
      <c r="BU674" s="125">
        <f t="shared" ref="BU674" si="12760">M674/M684</f>
        <v>4.8277425203989123E-2</v>
      </c>
      <c r="BV674" s="129">
        <f t="shared" ref="BV674" si="12761">N674/N684</f>
        <v>8.6298759382413562E-2</v>
      </c>
      <c r="BW674" s="130">
        <f t="shared" ref="BW674" si="12762">O674/O684</f>
        <v>5.7244016428267951E-2</v>
      </c>
      <c r="BX674" s="125">
        <f t="shared" ref="BX674" si="12763">P674/P684</f>
        <v>8.0856484289700353E-2</v>
      </c>
      <c r="BY674" s="126">
        <f t="shared" ref="BY674" si="12764">Q674/Q684</f>
        <v>5.8617629658844407E-2</v>
      </c>
      <c r="BZ674" s="127">
        <f t="shared" ref="BZ674" si="12765">R674/R684</f>
        <v>6.7116090016853369E-2</v>
      </c>
      <c r="CA674" s="128">
        <f t="shared" ref="CA674" si="12766">S674/S684</f>
        <v>7.1345231407458617E-2</v>
      </c>
      <c r="CB674" s="125">
        <f t="shared" ref="CB674" si="12767">T674/T684</f>
        <v>9.7520855363647047E-2</v>
      </c>
      <c r="CC674" s="126">
        <f t="shared" ref="CC674" si="12768">U674/U684</f>
        <v>3.3978377396202415E-2</v>
      </c>
      <c r="CD674" s="127">
        <f t="shared" ref="CD674" si="12769">V674/V684</f>
        <v>8.4143763213530662E-2</v>
      </c>
      <c r="CE674" s="128">
        <f t="shared" ref="CE674" si="12770">W674/W684</f>
        <v>4.3668734447832334E-2</v>
      </c>
      <c r="CF674" s="125">
        <f t="shared" ref="CF674" si="12771">X674/X684</f>
        <v>0.11248204174765486</v>
      </c>
      <c r="CG674" s="126">
        <f t="shared" ref="CG674" si="12772">Y674/Y684</f>
        <v>4.3836166510507292E-2</v>
      </c>
      <c r="CH674" s="127">
        <f t="shared" ref="CH674" si="12773">Z674/Z684</f>
        <v>7.4644073718228662E-2</v>
      </c>
      <c r="CI674" s="125">
        <f t="shared" ref="CI674" si="12774">AA674/AA684</f>
        <v>7.7181498981316918E-2</v>
      </c>
      <c r="CJ674" s="131">
        <f t="shared" ref="CJ674" si="12775">AB674/AB684</f>
        <v>7.9577729478861964E-2</v>
      </c>
      <c r="CK674" s="132">
        <f t="shared" ref="CK674" si="12776">AC674/AC684</f>
        <v>6.4940845346991544E-2</v>
      </c>
    </row>
    <row r="675" spans="1:89">
      <c r="A675" s="133" t="s">
        <v>34</v>
      </c>
      <c r="B675" s="202">
        <v>2272</v>
      </c>
      <c r="C675" s="186">
        <v>4630</v>
      </c>
      <c r="D675" s="187">
        <v>1749</v>
      </c>
      <c r="E675" s="188">
        <v>1765</v>
      </c>
      <c r="F675" s="185">
        <v>842</v>
      </c>
      <c r="G675" s="189">
        <v>487</v>
      </c>
      <c r="H675" s="187">
        <v>2304</v>
      </c>
      <c r="I675" s="188">
        <v>3697</v>
      </c>
      <c r="J675" s="185">
        <v>680</v>
      </c>
      <c r="K675" s="186">
        <v>291</v>
      </c>
      <c r="L675" s="187">
        <v>1672</v>
      </c>
      <c r="M675" s="185">
        <v>1028</v>
      </c>
      <c r="N675" s="190">
        <v>2442</v>
      </c>
      <c r="O675" s="203">
        <v>2216</v>
      </c>
      <c r="P675" s="185">
        <v>1345</v>
      </c>
      <c r="Q675" s="186">
        <v>1808</v>
      </c>
      <c r="R675" s="187">
        <v>1448</v>
      </c>
      <c r="S675" s="188">
        <v>2143</v>
      </c>
      <c r="T675" s="185">
        <v>826</v>
      </c>
      <c r="U675" s="189">
        <v>447</v>
      </c>
      <c r="V675" s="187">
        <v>1436</v>
      </c>
      <c r="W675" s="204">
        <v>1594</v>
      </c>
      <c r="X675" s="185">
        <v>2769</v>
      </c>
      <c r="Y675" s="189">
        <v>955</v>
      </c>
      <c r="Z675" s="187">
        <v>4077</v>
      </c>
      <c r="AA675" s="185">
        <v>4798</v>
      </c>
      <c r="AB675" s="168">
        <f t="shared" si="12476"/>
        <v>23862</v>
      </c>
      <c r="AC675" s="169">
        <f t="shared" si="12393"/>
        <v>25859</v>
      </c>
      <c r="BI675" s="133" t="s">
        <v>34</v>
      </c>
      <c r="BJ675" s="125">
        <f>B675/B684</f>
        <v>4.0789213838171669E-2</v>
      </c>
      <c r="BK675" s="126">
        <f t="shared" ref="BK675" si="12777">C675/C684</f>
        <v>0.14048182535348019</v>
      </c>
      <c r="BL675" s="127">
        <f t="shared" ref="BL675" si="12778">D675/D684</f>
        <v>7.9147434156937285E-2</v>
      </c>
      <c r="BM675" s="128">
        <f t="shared" ref="BM675" si="12779">E675/E684</f>
        <v>9.5369319716863896E-2</v>
      </c>
      <c r="BN675" s="125">
        <f t="shared" ref="BN675" si="12780">F675/F684</f>
        <v>8.3756092708644189E-2</v>
      </c>
      <c r="BO675" s="126">
        <f t="shared" ref="BO675" si="12781">G675/G684</f>
        <v>6.4657461497610202E-2</v>
      </c>
      <c r="BP675" s="127">
        <f t="shared" ref="BP675" si="12782">H675/H684</f>
        <v>9.3124772644598036E-2</v>
      </c>
      <c r="BQ675" s="128">
        <f t="shared" ref="BQ675" si="12783">I675/I684</f>
        <v>9.8657700210818461E-2</v>
      </c>
      <c r="BR675" s="125">
        <f t="shared" ref="BR675" si="12784">J675/J684</f>
        <v>0.10841836734693877</v>
      </c>
      <c r="BS675" s="126">
        <f t="shared" ref="BS675" si="12785">K675/K684</f>
        <v>3.791530944625407E-2</v>
      </c>
      <c r="BT675" s="127">
        <f t="shared" ref="BT675" si="12786">L675/L684</f>
        <v>0.14345774345774345</v>
      </c>
      <c r="BU675" s="125">
        <f t="shared" ref="BU675" si="12787">M675/M684</f>
        <v>4.660018132366274E-2</v>
      </c>
      <c r="BV675" s="129">
        <f t="shared" ref="BV675" si="12788">N675/N684</f>
        <v>9.4971415237428539E-2</v>
      </c>
      <c r="BW675" s="130">
        <f t="shared" ref="BW675" si="12789">O675/O684</f>
        <v>6.2767313411698056E-2</v>
      </c>
      <c r="BX675" s="125">
        <f t="shared" ref="BX675" si="12790">P675/P684</f>
        <v>8.1584374620890451E-2</v>
      </c>
      <c r="BY675" s="126">
        <f t="shared" ref="BY675" si="12791">Q675/Q684</f>
        <v>8.9134293038848358E-2</v>
      </c>
      <c r="BZ675" s="127">
        <f t="shared" ref="BZ675" si="12792">R675/R684</f>
        <v>7.1775552691583228E-2</v>
      </c>
      <c r="CA675" s="128">
        <f t="shared" ref="CA675" si="12793">S675/S684</f>
        <v>9.260619679356985E-2</v>
      </c>
      <c r="CB675" s="125">
        <f t="shared" ref="CB675" si="12794">T675/T684</f>
        <v>9.7050875337798145E-2</v>
      </c>
      <c r="CC675" s="126">
        <f t="shared" ref="CC675" si="12795">U675/U684</f>
        <v>4.061052057781412E-2</v>
      </c>
      <c r="CD675" s="127">
        <f t="shared" ref="CD675" si="12796">V675/V684</f>
        <v>6.0718816067653274E-2</v>
      </c>
      <c r="CE675" s="128">
        <f t="shared" ref="CE675" si="12797">W675/W684</f>
        <v>5.5865138611432379E-2</v>
      </c>
      <c r="CF675" s="125">
        <f t="shared" ref="CF675" si="12798">X675/X684</f>
        <v>0.11700329586748923</v>
      </c>
      <c r="CG675" s="126">
        <f t="shared" ref="CG675" si="12799">Y675/Y684</f>
        <v>6.3913800026770176E-2</v>
      </c>
      <c r="CH675" s="127">
        <f t="shared" ref="CH675" si="12800">Z675/Z684</f>
        <v>7.1220193903397677E-2</v>
      </c>
      <c r="CI675" s="125">
        <f t="shared" ref="CI675" si="12801">AA675/AA684</f>
        <v>0.10399237071394513</v>
      </c>
      <c r="CJ675" s="131">
        <f t="shared" ref="CJ675" si="12802">AB675/AB684</f>
        <v>7.7989312503064082E-2</v>
      </c>
      <c r="CK675" s="132">
        <f t="shared" ref="CK675" si="12803">AC675/AC684</f>
        <v>8.4629608417469845E-2</v>
      </c>
    </row>
    <row r="676" spans="1:89">
      <c r="A676" s="142" t="s">
        <v>35</v>
      </c>
      <c r="B676" s="199">
        <v>2372</v>
      </c>
      <c r="C676" s="193">
        <v>4397</v>
      </c>
      <c r="D676" s="194">
        <v>1253</v>
      </c>
      <c r="E676" s="195">
        <v>1746</v>
      </c>
      <c r="F676" s="192">
        <v>589</v>
      </c>
      <c r="G676" s="196">
        <v>539</v>
      </c>
      <c r="H676" s="194">
        <v>1784</v>
      </c>
      <c r="I676" s="195">
        <v>3481</v>
      </c>
      <c r="J676" s="192">
        <v>428</v>
      </c>
      <c r="K676" s="193">
        <v>277</v>
      </c>
      <c r="L676" s="194">
        <v>1173</v>
      </c>
      <c r="M676" s="192">
        <v>913</v>
      </c>
      <c r="N676" s="197">
        <v>1926</v>
      </c>
      <c r="O676" s="200">
        <v>2078</v>
      </c>
      <c r="P676" s="192">
        <v>1076</v>
      </c>
      <c r="Q676" s="193">
        <v>1671</v>
      </c>
      <c r="R676" s="194">
        <v>1040</v>
      </c>
      <c r="S676" s="195">
        <v>2042</v>
      </c>
      <c r="T676" s="192">
        <v>945</v>
      </c>
      <c r="U676" s="196">
        <v>397</v>
      </c>
      <c r="V676" s="194">
        <v>2512</v>
      </c>
      <c r="W676" s="201">
        <v>1482</v>
      </c>
      <c r="X676" s="192">
        <v>2235</v>
      </c>
      <c r="Y676" s="196">
        <v>812</v>
      </c>
      <c r="Z676" s="194">
        <v>4225</v>
      </c>
      <c r="AA676" s="192">
        <v>4394</v>
      </c>
      <c r="AB676" s="168">
        <f t="shared" si="12476"/>
        <v>21558</v>
      </c>
      <c r="AC676" s="169">
        <f t="shared" si="12393"/>
        <v>24229</v>
      </c>
      <c r="BI676" s="142" t="s">
        <v>35</v>
      </c>
      <c r="BJ676" s="125">
        <f>B676/B684</f>
        <v>4.2584513743020774E-2</v>
      </c>
      <c r="BK676" s="126">
        <f t="shared" ref="BK676" si="12804">C676/C684</f>
        <v>0.13341222161538929</v>
      </c>
      <c r="BL676" s="127">
        <f t="shared" ref="BL676" si="12805">D676/D684</f>
        <v>5.67019639786406E-2</v>
      </c>
      <c r="BM676" s="128">
        <f t="shared" ref="BM676" si="12806">E676/E684</f>
        <v>9.4342681147673857E-2</v>
      </c>
      <c r="BN676" s="125">
        <f t="shared" ref="BN676" si="12807">F676/F684</f>
        <v>5.8589475778374617E-2</v>
      </c>
      <c r="BO676" s="126">
        <f t="shared" ref="BO676" si="12808">G676/G684</f>
        <v>7.156133828996282E-2</v>
      </c>
      <c r="BP676" s="127">
        <f t="shared" ref="BP676" si="12809">H676/H684</f>
        <v>7.2107028818560279E-2</v>
      </c>
      <c r="BQ676" s="128">
        <f t="shared" ref="BQ676" si="12810">I676/I684</f>
        <v>9.2893550022683E-2</v>
      </c>
      <c r="BR676" s="125">
        <f t="shared" ref="BR676" si="12811">J676/J684</f>
        <v>6.8239795918367346E-2</v>
      </c>
      <c r="BS676" s="126">
        <f t="shared" ref="BS676" si="12812">K676/K684</f>
        <v>3.6091205211726388E-2</v>
      </c>
      <c r="BT676" s="127">
        <f t="shared" ref="BT676" si="12813">L676/L684</f>
        <v>0.10064350064350064</v>
      </c>
      <c r="BU676" s="125">
        <f t="shared" ref="BU676" si="12814">M676/M684</f>
        <v>4.1387126019945604E-2</v>
      </c>
      <c r="BV676" s="129">
        <f t="shared" ref="BV676" si="12815">N676/N684</f>
        <v>7.4903745187259368E-2</v>
      </c>
      <c r="BW676" s="130">
        <f t="shared" ref="BW676" si="12816">O676/O684</f>
        <v>5.8858518623424443E-2</v>
      </c>
      <c r="BX676" s="125">
        <f t="shared" ref="BX676" si="12817">P676/P684</f>
        <v>6.5267499696712361E-2</v>
      </c>
      <c r="BY676" s="126">
        <f t="shared" ref="BY676" si="12818">Q676/Q684</f>
        <v>8.238020114375863E-2</v>
      </c>
      <c r="BZ676" s="127">
        <f t="shared" ref="BZ676" si="12819">R676/R684</f>
        <v>5.1551501933181323E-2</v>
      </c>
      <c r="CA676" s="128">
        <f t="shared" ref="CA676" si="12820">S676/S684</f>
        <v>8.8241649021217755E-2</v>
      </c>
      <c r="CB676" s="125">
        <f t="shared" ref="CB676" si="12821">T676/T684</f>
        <v>0.11103278110680297</v>
      </c>
      <c r="CC676" s="126">
        <f t="shared" ref="CC676" si="12822">U676/U684</f>
        <v>3.6067956754792407E-2</v>
      </c>
      <c r="CD676" s="127">
        <f t="shared" ref="CD676" si="12823">V676/V684</f>
        <v>0.10621564482029598</v>
      </c>
      <c r="CE676" s="128">
        <f t="shared" ref="CE676" si="12824">W676/W684</f>
        <v>5.1939859110503625E-2</v>
      </c>
      <c r="CF676" s="125">
        <f t="shared" ref="CF676" si="12825">X676/X684</f>
        <v>9.4439279979717738E-2</v>
      </c>
      <c r="CG676" s="126">
        <f t="shared" ref="CG676" si="12826">Y676/Y684</f>
        <v>5.4343461384018202E-2</v>
      </c>
      <c r="CH676" s="127">
        <f t="shared" ref="CH676" si="12827">Z676/Z684</f>
        <v>7.3805572539086386E-2</v>
      </c>
      <c r="CI676" s="125">
        <f t="shared" ref="CI676" si="12828">AA676/AA684</f>
        <v>9.523603103732281E-2</v>
      </c>
      <c r="CJ676" s="131">
        <f t="shared" ref="CJ676" si="12829">AB676/AB684</f>
        <v>7.0459039432614848E-2</v>
      </c>
      <c r="CK676" s="132">
        <f t="shared" ref="CK676" si="12830">AC676/AC684</f>
        <v>7.9295053263733206E-2</v>
      </c>
    </row>
    <row r="677" spans="1:89">
      <c r="A677" s="133" t="s">
        <v>36</v>
      </c>
      <c r="B677" s="202">
        <v>2213</v>
      </c>
      <c r="C677" s="186">
        <v>3494</v>
      </c>
      <c r="D677" s="187">
        <v>937</v>
      </c>
      <c r="E677" s="188">
        <v>1480</v>
      </c>
      <c r="F677" s="185">
        <v>380</v>
      </c>
      <c r="G677" s="189">
        <v>562</v>
      </c>
      <c r="H677" s="187">
        <v>1456</v>
      </c>
      <c r="I677" s="188">
        <v>3037</v>
      </c>
      <c r="J677" s="185">
        <v>254</v>
      </c>
      <c r="K677" s="186">
        <v>211</v>
      </c>
      <c r="L677" s="187">
        <v>711</v>
      </c>
      <c r="M677" s="185">
        <v>839</v>
      </c>
      <c r="N677" s="190">
        <v>1595</v>
      </c>
      <c r="O677" s="203">
        <v>2016</v>
      </c>
      <c r="P677" s="185">
        <v>807</v>
      </c>
      <c r="Q677" s="186">
        <v>1646</v>
      </c>
      <c r="R677" s="187">
        <v>992</v>
      </c>
      <c r="S677" s="188">
        <v>1572</v>
      </c>
      <c r="T677" s="185">
        <v>601</v>
      </c>
      <c r="U677" s="189">
        <v>408</v>
      </c>
      <c r="V677" s="187">
        <v>2550</v>
      </c>
      <c r="W677" s="204">
        <v>1405</v>
      </c>
      <c r="X677" s="185">
        <v>1533</v>
      </c>
      <c r="Y677" s="189">
        <v>863</v>
      </c>
      <c r="Z677" s="187">
        <v>2963</v>
      </c>
      <c r="AA677" s="185">
        <v>3231</v>
      </c>
      <c r="AB677" s="168">
        <f t="shared" si="12476"/>
        <v>16992</v>
      </c>
      <c r="AC677" s="169">
        <f t="shared" si="12393"/>
        <v>20764</v>
      </c>
      <c r="BI677" s="133" t="s">
        <v>36</v>
      </c>
      <c r="BJ677" s="125">
        <f>B677/B684</f>
        <v>3.9729986894310697E-2</v>
      </c>
      <c r="BK677" s="126">
        <f t="shared" ref="BK677" si="12831">C677/C684</f>
        <v>0.10601371442441895</v>
      </c>
      <c r="BL677" s="127">
        <f t="shared" ref="BL677" si="12832">D677/D684</f>
        <v>4.2402027332790297E-2</v>
      </c>
      <c r="BM677" s="128">
        <f t="shared" ref="BM677" si="12833">E677/E684</f>
        <v>7.9969741179013343E-2</v>
      </c>
      <c r="BN677" s="125">
        <f t="shared" ref="BN677" si="12834">F677/F684</f>
        <v>3.7799661792499752E-2</v>
      </c>
      <c r="BO677" s="126">
        <f t="shared" ref="BO677" si="12835">G677/G684</f>
        <v>7.461497610196495E-2</v>
      </c>
      <c r="BP677" s="127">
        <f t="shared" ref="BP677" si="12836">H677/H684</f>
        <v>5.88496827129057E-2</v>
      </c>
      <c r="BQ677" s="128">
        <f t="shared" ref="BQ677" si="12837">I677/I684</f>
        <v>8.1045019080404554E-2</v>
      </c>
      <c r="BR677" s="125">
        <f t="shared" ref="BR677" si="12838">J677/J684</f>
        <v>4.0497448979591837E-2</v>
      </c>
      <c r="BS677" s="126">
        <f t="shared" ref="BS677" si="12839">K677/K684</f>
        <v>2.7491856677524431E-2</v>
      </c>
      <c r="BT677" s="127">
        <f t="shared" ref="BT677" si="12840">L677/L684</f>
        <v>6.1003861003861001E-2</v>
      </c>
      <c r="BU677" s="125">
        <f t="shared" ref="BU677" si="12841">M677/M684</f>
        <v>3.8032638259292838E-2</v>
      </c>
      <c r="BV677" s="129">
        <f t="shared" ref="BV677" si="12842">N677/N684</f>
        <v>6.2030879321743865E-2</v>
      </c>
      <c r="BW677" s="130">
        <f t="shared" ref="BW677" si="12843">O677/O684</f>
        <v>5.7102393428692819E-2</v>
      </c>
      <c r="BX677" s="125">
        <f t="shared" ref="BX677" si="12844">P677/P684</f>
        <v>4.8950624772534271E-2</v>
      </c>
      <c r="BY677" s="126">
        <f t="shared" ref="BY677" si="12845">Q677/Q684</f>
        <v>8.1147702622756848E-2</v>
      </c>
      <c r="BZ677" s="127">
        <f t="shared" ref="BZ677" si="12846">R677/R684</f>
        <v>4.9172201843957569E-2</v>
      </c>
      <c r="CA677" s="128">
        <f t="shared" ref="CA677" si="12847">S677/S684</f>
        <v>6.7931377209282232E-2</v>
      </c>
      <c r="CB677" s="125">
        <f t="shared" ref="CB677" si="12848">T677/T684</f>
        <v>7.0614498883797436E-2</v>
      </c>
      <c r="CC677" s="126">
        <f t="shared" ref="CC677" si="12849">U677/U684</f>
        <v>3.706732079585718E-2</v>
      </c>
      <c r="CD677" s="127">
        <f t="shared" ref="CD677" si="12850">V677/V684</f>
        <v>0.10782241014799154</v>
      </c>
      <c r="CE677" s="128">
        <f t="shared" ref="CE677" si="12851">W677/W684</f>
        <v>4.9241229453615115E-2</v>
      </c>
      <c r="CF677" s="125">
        <f t="shared" ref="CF677" si="12852">X677/X684</f>
        <v>6.4776472576692307E-2</v>
      </c>
      <c r="CG677" s="126">
        <f t="shared" ref="CG677" si="12853">Y677/Y684</f>
        <v>5.7756659081782895E-2</v>
      </c>
      <c r="CH677" s="127">
        <f t="shared" ref="CH677" si="12854">Z677/Z684</f>
        <v>5.1759979037470524E-2</v>
      </c>
      <c r="CI677" s="125">
        <f t="shared" ref="CI677" si="12855">AA677/AA684</f>
        <v>7.0029043304868005E-2</v>
      </c>
      <c r="CJ677" s="131">
        <f t="shared" ref="CJ677" si="12856">AB677/AB684</f>
        <v>5.5535763894563106E-2</v>
      </c>
      <c r="CK677" s="132">
        <f t="shared" ref="CK677" si="12857">AC677/AC684</f>
        <v>6.7955032645513905E-2</v>
      </c>
    </row>
    <row r="678" spans="1:89">
      <c r="A678" s="142" t="s">
        <v>37</v>
      </c>
      <c r="B678" s="199">
        <v>276</v>
      </c>
      <c r="C678" s="193">
        <v>2207</v>
      </c>
      <c r="D678" s="194">
        <v>193</v>
      </c>
      <c r="E678" s="195">
        <v>1106</v>
      </c>
      <c r="F678" s="192">
        <v>114</v>
      </c>
      <c r="G678" s="196">
        <v>339</v>
      </c>
      <c r="H678" s="194">
        <v>433</v>
      </c>
      <c r="I678" s="195">
        <v>2061</v>
      </c>
      <c r="J678" s="192">
        <v>106</v>
      </c>
      <c r="K678" s="193">
        <v>136</v>
      </c>
      <c r="L678" s="194">
        <v>327</v>
      </c>
      <c r="M678" s="192">
        <v>522</v>
      </c>
      <c r="N678" s="197">
        <v>820</v>
      </c>
      <c r="O678" s="200">
        <v>1333</v>
      </c>
      <c r="P678" s="192">
        <v>509</v>
      </c>
      <c r="Q678" s="193">
        <v>1246</v>
      </c>
      <c r="R678" s="194">
        <v>676</v>
      </c>
      <c r="S678" s="195">
        <v>1005</v>
      </c>
      <c r="T678" s="192">
        <v>529</v>
      </c>
      <c r="U678" s="196">
        <v>288</v>
      </c>
      <c r="V678" s="194">
        <v>2243</v>
      </c>
      <c r="W678" s="201">
        <v>978</v>
      </c>
      <c r="X678" s="192">
        <v>1063</v>
      </c>
      <c r="Y678" s="196">
        <v>527</v>
      </c>
      <c r="Z678" s="194">
        <v>2000</v>
      </c>
      <c r="AA678" s="192">
        <v>2175</v>
      </c>
      <c r="AB678" s="168">
        <f t="shared" si="12476"/>
        <v>9289</v>
      </c>
      <c r="AC678" s="169">
        <f t="shared" si="12393"/>
        <v>13923</v>
      </c>
      <c r="BI678" s="142" t="s">
        <v>37</v>
      </c>
      <c r="BJ678" s="125">
        <f>B678/B684</f>
        <v>4.95502773738353E-3</v>
      </c>
      <c r="BK678" s="126">
        <f t="shared" ref="BK678" si="12858">C678/C684</f>
        <v>6.6964014806723704E-2</v>
      </c>
      <c r="BL678" s="127">
        <f t="shared" ref="BL678" si="12859">D678/D684</f>
        <v>8.73382206534528E-3</v>
      </c>
      <c r="BM678" s="128">
        <f t="shared" ref="BM678" si="12860">E678/E684</f>
        <v>5.9761171448641057E-2</v>
      </c>
      <c r="BN678" s="125">
        <f t="shared" ref="BN678" si="12861">F678/F684</f>
        <v>1.1339898537749925E-2</v>
      </c>
      <c r="BO678" s="126">
        <f t="shared" ref="BO678" si="12862">G678/G684</f>
        <v>4.5007966011683484E-2</v>
      </c>
      <c r="BP678" s="127">
        <f t="shared" ref="BP678" si="12863">H678/H684</f>
        <v>1.7501313608989127E-2</v>
      </c>
      <c r="BQ678" s="128">
        <f t="shared" ref="BQ678" si="12864">I678/I684</f>
        <v>5.4999599711792489E-2</v>
      </c>
      <c r="BR678" s="125">
        <f t="shared" ref="BR678" si="12865">J678/J684</f>
        <v>1.6900510204081634E-2</v>
      </c>
      <c r="BS678" s="126">
        <f t="shared" ref="BS678" si="12866">K678/K684</f>
        <v>1.7719869706840391E-2</v>
      </c>
      <c r="BT678" s="127">
        <f t="shared" ref="BT678" si="12867">L678/L684</f>
        <v>2.8056628056628057E-2</v>
      </c>
      <c r="BU678" s="125">
        <f t="shared" ref="BU678" si="12868">M678/M684</f>
        <v>2.3662737987307343E-2</v>
      </c>
      <c r="BV678" s="129">
        <f t="shared" ref="BV678" si="12869">N678/N684</f>
        <v>3.1890483413059542E-2</v>
      </c>
      <c r="BW678" s="130">
        <f t="shared" ref="BW678" si="12870">O678/O684</f>
        <v>3.7756691686729925E-2</v>
      </c>
      <c r="BX678" s="125">
        <f t="shared" ref="BX678" si="12871">P678/P684</f>
        <v>3.0874681547980103E-2</v>
      </c>
      <c r="BY678" s="126">
        <f t="shared" ref="BY678" si="12872">Q678/Q684</f>
        <v>6.1427726286728455E-2</v>
      </c>
      <c r="BZ678" s="127">
        <f t="shared" ref="BZ678" si="12873">R678/R684</f>
        <v>3.350847625656786E-2</v>
      </c>
      <c r="CA678" s="128">
        <f t="shared" ref="CA678" si="12874">S678/S684</f>
        <v>4.3429411002117453E-2</v>
      </c>
      <c r="CB678" s="125">
        <f t="shared" ref="CB678" si="12875">T678/T684</f>
        <v>6.2154858418517214E-2</v>
      </c>
      <c r="CC678" s="126">
        <f t="shared" ref="CC678" si="12876">U678/U684</f>
        <v>2.616516762060507E-2</v>
      </c>
      <c r="CD678" s="127">
        <f t="shared" ref="CD678" si="12877">V678/V684</f>
        <v>9.4841437632135303E-2</v>
      </c>
      <c r="CE678" s="128">
        <f t="shared" ref="CE678" si="12878">W678/W684</f>
        <v>3.4276101356324258E-2</v>
      </c>
      <c r="CF678" s="125">
        <f t="shared" ref="CF678" si="12879">X678/X684</f>
        <v>4.4916758218541367E-2</v>
      </c>
      <c r="CG678" s="126">
        <f t="shared" ref="CG678" si="12880">Y678/Y684</f>
        <v>3.5269709543568464E-2</v>
      </c>
      <c r="CH678" s="127">
        <f t="shared" ref="CH678" si="12881">Z678/Z684</f>
        <v>3.4937549130928468E-2</v>
      </c>
      <c r="CI678" s="125">
        <f t="shared" ref="CI678" si="12882">AA678/AA684</f>
        <v>4.7141185140231481E-2</v>
      </c>
      <c r="CJ678" s="131">
        <f t="shared" ref="CJ678" si="12883">AB678/AB684</f>
        <v>3.0359681662935303E-2</v>
      </c>
      <c r="CK678" s="132">
        <f t="shared" ref="CK678" si="12884">AC678/AC684</f>
        <v>4.5566264665935753E-2</v>
      </c>
    </row>
    <row r="679" spans="1:89">
      <c r="A679" s="133" t="s">
        <v>38</v>
      </c>
      <c r="B679" s="202">
        <v>0</v>
      </c>
      <c r="C679" s="186">
        <v>1317</v>
      </c>
      <c r="D679" s="187">
        <v>11</v>
      </c>
      <c r="E679" s="188">
        <v>687</v>
      </c>
      <c r="F679" s="185">
        <v>7</v>
      </c>
      <c r="G679" s="189">
        <v>253</v>
      </c>
      <c r="H679" s="187">
        <v>25</v>
      </c>
      <c r="I679" s="188">
        <v>1237</v>
      </c>
      <c r="J679" s="185">
        <v>19</v>
      </c>
      <c r="K679" s="186">
        <v>85</v>
      </c>
      <c r="L679" s="187">
        <v>63</v>
      </c>
      <c r="M679" s="185">
        <v>144</v>
      </c>
      <c r="N679" s="190">
        <v>129</v>
      </c>
      <c r="O679" s="203">
        <v>400</v>
      </c>
      <c r="P679" s="185">
        <v>160</v>
      </c>
      <c r="Q679" s="186">
        <v>206</v>
      </c>
      <c r="R679" s="187">
        <v>158</v>
      </c>
      <c r="S679" s="188">
        <v>155</v>
      </c>
      <c r="T679" s="185">
        <v>85</v>
      </c>
      <c r="U679" s="189">
        <v>16</v>
      </c>
      <c r="V679" s="187">
        <v>155</v>
      </c>
      <c r="W679" s="204">
        <v>57</v>
      </c>
      <c r="X679" s="185">
        <v>197</v>
      </c>
      <c r="Y679" s="189">
        <v>90</v>
      </c>
      <c r="Z679" s="187">
        <v>77</v>
      </c>
      <c r="AA679" s="185">
        <v>636</v>
      </c>
      <c r="AB679" s="168">
        <f t="shared" si="12476"/>
        <v>1086</v>
      </c>
      <c r="AC679" s="169">
        <f t="shared" si="12393"/>
        <v>5283</v>
      </c>
      <c r="BI679" s="133" t="s">
        <v>38</v>
      </c>
      <c r="BJ679" s="125">
        <f>B679/B684</f>
        <v>0</v>
      </c>
      <c r="BK679" s="126">
        <f t="shared" ref="BK679" si="12885">C679/C684</f>
        <v>3.9959949026033136E-2</v>
      </c>
      <c r="BL679" s="127">
        <f t="shared" ref="BL679" si="12886">D679/D684</f>
        <v>4.9778260476061181E-4</v>
      </c>
      <c r="BM679" s="128">
        <f t="shared" ref="BM679" si="12887">E679/E684</f>
        <v>3.712108931755552E-2</v>
      </c>
      <c r="BN679" s="125">
        <f t="shared" ref="BN679" si="12888">F679/F684</f>
        <v>6.9630955933552168E-4</v>
      </c>
      <c r="BO679" s="126">
        <f t="shared" ref="BO679" si="12889">G679/G684</f>
        <v>3.3590015932023369E-2</v>
      </c>
      <c r="BP679" s="127">
        <f t="shared" ref="BP679" si="12890">H679/H684</f>
        <v>1.010468453174892E-3</v>
      </c>
      <c r="BQ679" s="128">
        <f t="shared" ref="BQ679" si="12891">I679/I684</f>
        <v>3.3010434179275745E-2</v>
      </c>
      <c r="BR679" s="125">
        <f t="shared" ref="BR679" si="12892">J679/J684</f>
        <v>3.0293367346938774E-3</v>
      </c>
      <c r="BS679" s="126">
        <f t="shared" ref="BS679" si="12893">K679/K684</f>
        <v>1.1074918566775244E-2</v>
      </c>
      <c r="BT679" s="127">
        <f t="shared" ref="BT679" si="12894">L679/L684</f>
        <v>5.4054054054054057E-3</v>
      </c>
      <c r="BU679" s="125">
        <f t="shared" ref="BU679" si="12895">M679/M684</f>
        <v>6.5276518585675432E-3</v>
      </c>
      <c r="BV679" s="129">
        <f t="shared" ref="BV679" si="12896">N679/N684</f>
        <v>5.0169175125422934E-3</v>
      </c>
      <c r="BW679" s="130">
        <f t="shared" ref="BW679" si="12897">O679/O684</f>
        <v>1.1329839966010479E-2</v>
      </c>
      <c r="BX679" s="125">
        <f t="shared" ref="BX679" si="12898">P679/P684</f>
        <v>9.7052044158680087E-3</v>
      </c>
      <c r="BY679" s="126">
        <f t="shared" ref="BY679" si="12899">Q679/Q684</f>
        <v>1.0155787813054625E-2</v>
      </c>
      <c r="BZ679" s="127">
        <f t="shared" ref="BZ679" si="12900">R679/R684</f>
        <v>7.8318627936948548E-3</v>
      </c>
      <c r="CA679" s="128">
        <f t="shared" ref="CA679" si="12901">S679/S684</f>
        <v>6.6980683635106519E-3</v>
      </c>
      <c r="CB679" s="125">
        <f t="shared" ref="CB679" si="12902">T679/T684</f>
        <v>9.9870755492891556E-3</v>
      </c>
      <c r="CC679" s="126">
        <f t="shared" ref="CC679" si="12903">U679/U684</f>
        <v>1.4536204233669484E-3</v>
      </c>
      <c r="CD679" s="127">
        <f t="shared" ref="CD679" si="12904">V679/V684</f>
        <v>6.5539112050739959E-3</v>
      </c>
      <c r="CE679" s="128">
        <f t="shared" ref="CE679" si="12905">W679/W684</f>
        <v>1.997686888865524E-3</v>
      </c>
      <c r="CF679" s="125">
        <f t="shared" ref="CF679" si="12906">X679/X684</f>
        <v>8.324178145863264E-3</v>
      </c>
      <c r="CG679" s="126">
        <f t="shared" ref="CG679" si="12907">Y679/Y684</f>
        <v>6.0232900548788651E-3</v>
      </c>
      <c r="CH679" s="127">
        <f t="shared" ref="CH679" si="12908">Z679/Z684</f>
        <v>1.345095641540746E-3</v>
      </c>
      <c r="CI679" s="125">
        <f t="shared" ref="CI679" si="12909">AA679/AA684</f>
        <v>1.3784732758246997E-2</v>
      </c>
      <c r="CJ679" s="131">
        <f t="shared" ref="CJ679" si="12910">AB679/AB684</f>
        <v>3.54942558789404E-3</v>
      </c>
      <c r="CK679" s="132">
        <f t="shared" ref="CK679" si="12911">AC679/AC684</f>
        <v>1.7289849617908398E-2</v>
      </c>
    </row>
    <row r="680" spans="1:89">
      <c r="A680" s="142" t="s">
        <v>39</v>
      </c>
      <c r="B680" s="199">
        <v>0</v>
      </c>
      <c r="C680" s="193">
        <v>49</v>
      </c>
      <c r="D680" s="194">
        <v>0</v>
      </c>
      <c r="E680" s="195">
        <v>27</v>
      </c>
      <c r="F680" s="192">
        <v>0</v>
      </c>
      <c r="G680" s="196">
        <v>0</v>
      </c>
      <c r="H680" s="194">
        <v>0</v>
      </c>
      <c r="I680" s="195">
        <v>0</v>
      </c>
      <c r="J680" s="192">
        <v>0</v>
      </c>
      <c r="K680" s="196">
        <v>0</v>
      </c>
      <c r="L680" s="194">
        <v>0</v>
      </c>
      <c r="M680" s="192">
        <v>0</v>
      </c>
      <c r="N680" s="197">
        <v>0</v>
      </c>
      <c r="O680" s="200">
        <v>0</v>
      </c>
      <c r="P680" s="192">
        <v>0</v>
      </c>
      <c r="Q680" s="196">
        <v>0</v>
      </c>
      <c r="R680" s="194">
        <v>0</v>
      </c>
      <c r="S680" s="195">
        <v>0</v>
      </c>
      <c r="T680" s="192">
        <v>0</v>
      </c>
      <c r="U680" s="196">
        <v>0</v>
      </c>
      <c r="V680" s="194">
        <v>0</v>
      </c>
      <c r="W680" s="195">
        <v>0</v>
      </c>
      <c r="X680" s="192">
        <v>0</v>
      </c>
      <c r="Y680" s="196">
        <v>0</v>
      </c>
      <c r="Z680" s="194">
        <v>0</v>
      </c>
      <c r="AA680" s="192">
        <v>0</v>
      </c>
      <c r="AB680" s="168">
        <f t="shared" si="12476"/>
        <v>0</v>
      </c>
      <c r="AC680" s="169">
        <f t="shared" si="12393"/>
        <v>76</v>
      </c>
      <c r="BI680" s="142" t="s">
        <v>39</v>
      </c>
      <c r="BJ680" s="125">
        <f>B680/B684</f>
        <v>0</v>
      </c>
      <c r="BK680" s="126">
        <f t="shared" ref="BK680" si="12912">C680/C684</f>
        <v>1.4867407002852114E-3</v>
      </c>
      <c r="BL680" s="127">
        <f t="shared" ref="BL680" si="12913">D680/D684</f>
        <v>0</v>
      </c>
      <c r="BM680" s="128">
        <f t="shared" ref="BM680" si="12914">E680/E684</f>
        <v>1.4589074404279462E-3</v>
      </c>
      <c r="BN680" s="125">
        <f t="shared" ref="BN680" si="12915">F680/F684</f>
        <v>0</v>
      </c>
      <c r="BO680" s="126">
        <f t="shared" ref="BO680" si="12916">G680/G684</f>
        <v>0</v>
      </c>
      <c r="BP680" s="127">
        <f t="shared" ref="BP680" si="12917">H680/H684</f>
        <v>0</v>
      </c>
      <c r="BQ680" s="128">
        <f t="shared" ref="BQ680" si="12918">I680/I684</f>
        <v>0</v>
      </c>
      <c r="BR680" s="125">
        <f t="shared" ref="BR680" si="12919">J680/J684</f>
        <v>0</v>
      </c>
      <c r="BS680" s="126">
        <f t="shared" ref="BS680" si="12920">K680/K684</f>
        <v>0</v>
      </c>
      <c r="BT680" s="127">
        <f t="shared" ref="BT680" si="12921">L680/L684</f>
        <v>0</v>
      </c>
      <c r="BU680" s="125">
        <f t="shared" ref="BU680" si="12922">M680/M684</f>
        <v>0</v>
      </c>
      <c r="BV680" s="129">
        <f t="shared" ref="BV680" si="12923">N680/N684</f>
        <v>0</v>
      </c>
      <c r="BW680" s="130">
        <f t="shared" ref="BW680" si="12924">O680/O684</f>
        <v>0</v>
      </c>
      <c r="BX680" s="125">
        <f t="shared" ref="BX680" si="12925">P680/P684</f>
        <v>0</v>
      </c>
      <c r="BY680" s="126">
        <f t="shared" ref="BY680" si="12926">Q680/Q684</f>
        <v>0</v>
      </c>
      <c r="BZ680" s="127">
        <f t="shared" ref="BZ680" si="12927">R680/R684</f>
        <v>0</v>
      </c>
      <c r="CA680" s="128">
        <f t="shared" ref="CA680" si="12928">S680/S684</f>
        <v>0</v>
      </c>
      <c r="CB680" s="125">
        <f t="shared" ref="CB680" si="12929">T680/T684</f>
        <v>0</v>
      </c>
      <c r="CC680" s="126">
        <f t="shared" ref="CC680" si="12930">U680/U684</f>
        <v>0</v>
      </c>
      <c r="CD680" s="127">
        <f t="shared" ref="CD680" si="12931">V680/V684</f>
        <v>0</v>
      </c>
      <c r="CE680" s="128">
        <f t="shared" ref="CE680" si="12932">W680/W684</f>
        <v>0</v>
      </c>
      <c r="CF680" s="125">
        <f t="shared" ref="CF680" si="12933">X680/X684</f>
        <v>0</v>
      </c>
      <c r="CG680" s="126">
        <f t="shared" ref="CG680" si="12934">Y680/Y684</f>
        <v>0</v>
      </c>
      <c r="CH680" s="127">
        <f t="shared" ref="CH680" si="12935">Z680/Z684</f>
        <v>0</v>
      </c>
      <c r="CI680" s="125">
        <f t="shared" ref="CI680" si="12936">AA680/AA684</f>
        <v>0</v>
      </c>
      <c r="CJ680" s="131">
        <f t="shared" ref="CJ680" si="12937">AB680/AB684</f>
        <v>0</v>
      </c>
      <c r="CK680" s="132">
        <f t="shared" ref="CK680" si="12938">AC680/AC684</f>
        <v>2.4872772495949995E-4</v>
      </c>
    </row>
    <row r="681" spans="1:89">
      <c r="A681" s="133" t="s">
        <v>40</v>
      </c>
      <c r="B681" s="57">
        <v>0</v>
      </c>
      <c r="C681" s="58">
        <v>0</v>
      </c>
      <c r="D681" s="135">
        <v>0</v>
      </c>
      <c r="E681" s="136">
        <v>0</v>
      </c>
      <c r="F681" s="134">
        <v>0</v>
      </c>
      <c r="G681" s="137">
        <v>0</v>
      </c>
      <c r="H681" s="135">
        <v>0</v>
      </c>
      <c r="I681" s="136">
        <v>0</v>
      </c>
      <c r="J681" s="134">
        <v>0</v>
      </c>
      <c r="K681" s="137">
        <v>0</v>
      </c>
      <c r="L681" s="135">
        <v>0</v>
      </c>
      <c r="M681" s="134">
        <v>0</v>
      </c>
      <c r="N681" s="138">
        <v>0</v>
      </c>
      <c r="O681" s="139">
        <v>0</v>
      </c>
      <c r="P681" s="134">
        <v>0</v>
      </c>
      <c r="Q681" s="137">
        <v>0</v>
      </c>
      <c r="R681" s="135">
        <v>0</v>
      </c>
      <c r="S681" s="136">
        <v>0</v>
      </c>
      <c r="T681" s="134">
        <v>0</v>
      </c>
      <c r="U681" s="137">
        <v>0</v>
      </c>
      <c r="V681" s="135">
        <v>0</v>
      </c>
      <c r="W681" s="136">
        <v>0</v>
      </c>
      <c r="X681" s="134">
        <v>0</v>
      </c>
      <c r="Y681" s="137">
        <v>0</v>
      </c>
      <c r="Z681" s="140">
        <v>0</v>
      </c>
      <c r="AA681" s="141">
        <v>0</v>
      </c>
      <c r="AB681" s="168"/>
      <c r="AC681" s="169"/>
      <c r="BI681" s="133" t="s">
        <v>40</v>
      </c>
      <c r="BJ681" s="125">
        <f>B681/B684</f>
        <v>0</v>
      </c>
      <c r="BK681" s="126">
        <f t="shared" ref="BK681" si="12939">C681/C684</f>
        <v>0</v>
      </c>
      <c r="BL681" s="127">
        <f t="shared" ref="BL681" si="12940">D681/D684</f>
        <v>0</v>
      </c>
      <c r="BM681" s="128">
        <f t="shared" ref="BM681" si="12941">E681/E684</f>
        <v>0</v>
      </c>
      <c r="BN681" s="125">
        <f t="shared" ref="BN681" si="12942">F681/F684</f>
        <v>0</v>
      </c>
      <c r="BO681" s="126">
        <f t="shared" ref="BO681" si="12943">G681/G684</f>
        <v>0</v>
      </c>
      <c r="BP681" s="127">
        <f t="shared" ref="BP681" si="12944">H681/H684</f>
        <v>0</v>
      </c>
      <c r="BQ681" s="128">
        <f t="shared" ref="BQ681" si="12945">I681/I684</f>
        <v>0</v>
      </c>
      <c r="BR681" s="125">
        <f t="shared" ref="BR681" si="12946">J681/J684</f>
        <v>0</v>
      </c>
      <c r="BS681" s="126">
        <f t="shared" ref="BS681" si="12947">K681/K684</f>
        <v>0</v>
      </c>
      <c r="BT681" s="127">
        <f t="shared" ref="BT681" si="12948">L681/L684</f>
        <v>0</v>
      </c>
      <c r="BU681" s="125">
        <f t="shared" ref="BU681" si="12949">M681/M684</f>
        <v>0</v>
      </c>
      <c r="BV681" s="129">
        <f t="shared" ref="BV681" si="12950">N681/N684</f>
        <v>0</v>
      </c>
      <c r="BW681" s="130">
        <f t="shared" ref="BW681" si="12951">O681/O684</f>
        <v>0</v>
      </c>
      <c r="BX681" s="125">
        <f t="shared" ref="BX681" si="12952">P681/P684</f>
        <v>0</v>
      </c>
      <c r="BY681" s="126">
        <f t="shared" ref="BY681" si="12953">Q681/Q684</f>
        <v>0</v>
      </c>
      <c r="BZ681" s="127">
        <f t="shared" ref="BZ681" si="12954">R681/R684</f>
        <v>0</v>
      </c>
      <c r="CA681" s="128">
        <f t="shared" ref="CA681" si="12955">S681/S684</f>
        <v>0</v>
      </c>
      <c r="CB681" s="125">
        <f t="shared" ref="CB681" si="12956">T681/T684</f>
        <v>0</v>
      </c>
      <c r="CC681" s="126">
        <f t="shared" ref="CC681" si="12957">U681/U684</f>
        <v>0</v>
      </c>
      <c r="CD681" s="127">
        <f t="shared" ref="CD681" si="12958">V681/V684</f>
        <v>0</v>
      </c>
      <c r="CE681" s="128">
        <f t="shared" ref="CE681" si="12959">W681/W684</f>
        <v>0</v>
      </c>
      <c r="CF681" s="125">
        <f t="shared" ref="CF681" si="12960">X681/X684</f>
        <v>0</v>
      </c>
      <c r="CG681" s="126">
        <f t="shared" ref="CG681" si="12961">Y681/Y684</f>
        <v>0</v>
      </c>
      <c r="CH681" s="127">
        <f t="shared" ref="CH681" si="12962">Z681/Z684</f>
        <v>0</v>
      </c>
      <c r="CI681" s="125">
        <f t="shared" ref="CI681" si="12963">AA681/AA684</f>
        <v>0</v>
      </c>
      <c r="CJ681" s="131">
        <f t="shared" ref="CJ681" si="12964">AB681/AB684</f>
        <v>0</v>
      </c>
      <c r="CK681" s="132">
        <f t="shared" ref="CK681" si="12965">AC681/AC684</f>
        <v>0</v>
      </c>
    </row>
    <row r="682" spans="1:89">
      <c r="A682" s="142" t="s">
        <v>41</v>
      </c>
      <c r="B682" s="55"/>
      <c r="C682" s="56"/>
      <c r="D682" s="148"/>
      <c r="E682" s="145"/>
      <c r="F682" s="146"/>
      <c r="G682" s="147"/>
      <c r="H682" s="148"/>
      <c r="I682" s="145"/>
      <c r="J682" s="146"/>
      <c r="K682" s="147"/>
      <c r="L682" s="148"/>
      <c r="M682" s="146"/>
      <c r="N682" s="150"/>
      <c r="O682" s="149"/>
      <c r="P682" s="146"/>
      <c r="Q682" s="147"/>
      <c r="R682" s="148"/>
      <c r="S682" s="145"/>
      <c r="T682" s="146"/>
      <c r="U682" s="147"/>
      <c r="V682" s="148"/>
      <c r="W682" s="145"/>
      <c r="X682" s="146"/>
      <c r="Y682" s="147"/>
      <c r="Z682" s="144"/>
      <c r="AA682" s="143"/>
      <c r="AB682" s="168"/>
      <c r="AC682" s="169"/>
      <c r="BI682" s="142" t="s">
        <v>41</v>
      </c>
      <c r="BJ682" s="125">
        <f>B682/B684</f>
        <v>0</v>
      </c>
      <c r="BK682" s="126">
        <f t="shared" ref="BK682" si="12966">C682/C684</f>
        <v>0</v>
      </c>
      <c r="BL682" s="127">
        <f t="shared" ref="BL682" si="12967">D682/D684</f>
        <v>0</v>
      </c>
      <c r="BM682" s="128">
        <f t="shared" ref="BM682" si="12968">E682/E684</f>
        <v>0</v>
      </c>
      <c r="BN682" s="125">
        <f t="shared" ref="BN682" si="12969">F682/F684</f>
        <v>0</v>
      </c>
      <c r="BO682" s="126">
        <f t="shared" ref="BO682" si="12970">G682/G684</f>
        <v>0</v>
      </c>
      <c r="BP682" s="127">
        <f t="shared" ref="BP682" si="12971">H682/H684</f>
        <v>0</v>
      </c>
      <c r="BQ682" s="128">
        <f t="shared" ref="BQ682" si="12972">I682/I684</f>
        <v>0</v>
      </c>
      <c r="BR682" s="125">
        <f t="shared" ref="BR682" si="12973">J682/J684</f>
        <v>0</v>
      </c>
      <c r="BS682" s="126">
        <f t="shared" ref="BS682" si="12974">K682/K684</f>
        <v>0</v>
      </c>
      <c r="BT682" s="127">
        <f t="shared" ref="BT682" si="12975">L682/L684</f>
        <v>0</v>
      </c>
      <c r="BU682" s="125">
        <f t="shared" ref="BU682" si="12976">M682/M684</f>
        <v>0</v>
      </c>
      <c r="BV682" s="129">
        <f t="shared" ref="BV682" si="12977">N682/N684</f>
        <v>0</v>
      </c>
      <c r="BW682" s="130">
        <f t="shared" ref="BW682" si="12978">O682/O684</f>
        <v>0</v>
      </c>
      <c r="BX682" s="125">
        <f t="shared" ref="BX682" si="12979">P682/P684</f>
        <v>0</v>
      </c>
      <c r="BY682" s="126">
        <f t="shared" ref="BY682" si="12980">Q682/Q684</f>
        <v>0</v>
      </c>
      <c r="BZ682" s="127">
        <f t="shared" ref="BZ682" si="12981">R682/R684</f>
        <v>0</v>
      </c>
      <c r="CA682" s="128">
        <f t="shared" ref="CA682" si="12982">S682/S684</f>
        <v>0</v>
      </c>
      <c r="CB682" s="125">
        <f t="shared" ref="CB682" si="12983">T682/T684</f>
        <v>0</v>
      </c>
      <c r="CC682" s="126">
        <f t="shared" ref="CC682" si="12984">U682/U684</f>
        <v>0</v>
      </c>
      <c r="CD682" s="127">
        <f t="shared" ref="CD682" si="12985">V682/V684</f>
        <v>0</v>
      </c>
      <c r="CE682" s="128">
        <f t="shared" ref="CE682" si="12986">W682/W684</f>
        <v>0</v>
      </c>
      <c r="CF682" s="125">
        <f t="shared" ref="CF682" si="12987">X682/X684</f>
        <v>0</v>
      </c>
      <c r="CG682" s="126">
        <f t="shared" ref="CG682" si="12988">Y682/Y684</f>
        <v>0</v>
      </c>
      <c r="CH682" s="127">
        <f t="shared" ref="CH682" si="12989">Z682/Z684</f>
        <v>0</v>
      </c>
      <c r="CI682" s="125">
        <f t="shared" ref="CI682" si="12990">AA682/AA684</f>
        <v>0</v>
      </c>
      <c r="CJ682" s="131">
        <f t="shared" ref="CJ682" si="12991">AB682/AB684</f>
        <v>0</v>
      </c>
      <c r="CK682" s="132">
        <f t="shared" ref="CK682" si="12992">AC682/AC684</f>
        <v>0</v>
      </c>
    </row>
    <row r="683" spans="1:89" ht="14.1" thickBot="1">
      <c r="A683" s="133" t="s">
        <v>45</v>
      </c>
      <c r="B683" s="57"/>
      <c r="C683" s="58"/>
      <c r="D683" s="135"/>
      <c r="E683" s="136"/>
      <c r="F683" s="134"/>
      <c r="G683" s="137"/>
      <c r="H683" s="135"/>
      <c r="I683" s="136"/>
      <c r="J683" s="134"/>
      <c r="K683" s="137"/>
      <c r="L683" s="135"/>
      <c r="M683" s="134"/>
      <c r="N683" s="138"/>
      <c r="O683" s="139"/>
      <c r="P683" s="134"/>
      <c r="Q683" s="137"/>
      <c r="R683" s="135"/>
      <c r="S683" s="136"/>
      <c r="T683" s="134"/>
      <c r="U683" s="137"/>
      <c r="V683" s="135"/>
      <c r="W683" s="136"/>
      <c r="X683" s="134"/>
      <c r="Y683" s="137"/>
      <c r="Z683" s="140"/>
      <c r="AA683" s="141"/>
      <c r="AB683" s="168"/>
      <c r="AC683" s="169"/>
      <c r="BI683" s="133" t="s">
        <v>45</v>
      </c>
      <c r="BJ683" s="125">
        <f>B683/B684</f>
        <v>0</v>
      </c>
      <c r="BK683" s="126">
        <f t="shared" ref="BK683" si="12993">C683/C684</f>
        <v>0</v>
      </c>
      <c r="BL683" s="127">
        <f t="shared" ref="BL683" si="12994">D683/D684</f>
        <v>0</v>
      </c>
      <c r="BM683" s="128">
        <f t="shared" ref="BM683" si="12995">E683/E684</f>
        <v>0</v>
      </c>
      <c r="BN683" s="125">
        <f t="shared" ref="BN683" si="12996">F683/F684</f>
        <v>0</v>
      </c>
      <c r="BO683" s="126">
        <f t="shared" ref="BO683" si="12997">G683/G684</f>
        <v>0</v>
      </c>
      <c r="BP683" s="127">
        <f t="shared" ref="BP683" si="12998">H683/H684</f>
        <v>0</v>
      </c>
      <c r="BQ683" s="128">
        <f t="shared" ref="BQ683" si="12999">I683/I684</f>
        <v>0</v>
      </c>
      <c r="BR683" s="125">
        <f t="shared" ref="BR683" si="13000">J683/J684</f>
        <v>0</v>
      </c>
      <c r="BS683" s="126">
        <f t="shared" ref="BS683" si="13001">K683/K684</f>
        <v>0</v>
      </c>
      <c r="BT683" s="127">
        <f t="shared" ref="BT683" si="13002">L683/L684</f>
        <v>0</v>
      </c>
      <c r="BU683" s="125">
        <f t="shared" ref="BU683" si="13003">M683/M684</f>
        <v>0</v>
      </c>
      <c r="BV683" s="129">
        <f t="shared" ref="BV683" si="13004">N683/N684</f>
        <v>0</v>
      </c>
      <c r="BW683" s="130">
        <f t="shared" ref="BW683" si="13005">O683/O684</f>
        <v>0</v>
      </c>
      <c r="BX683" s="125">
        <f t="shared" ref="BX683" si="13006">P683/P684</f>
        <v>0</v>
      </c>
      <c r="BY683" s="126">
        <f t="shared" ref="BY683" si="13007">Q683/Q684</f>
        <v>0</v>
      </c>
      <c r="BZ683" s="127">
        <f t="shared" ref="BZ683" si="13008">R683/R684</f>
        <v>0</v>
      </c>
      <c r="CA683" s="128">
        <f t="shared" ref="CA683" si="13009">S683/S684</f>
        <v>0</v>
      </c>
      <c r="CB683" s="125">
        <f t="shared" ref="CB683" si="13010">T683/T684</f>
        <v>0</v>
      </c>
      <c r="CC683" s="126">
        <f t="shared" ref="CC683" si="13011">U683/U684</f>
        <v>0</v>
      </c>
      <c r="CD683" s="127">
        <f t="shared" ref="CD683" si="13012">V683/V684</f>
        <v>0</v>
      </c>
      <c r="CE683" s="128">
        <f t="shared" ref="CE683" si="13013">W683/W684</f>
        <v>0</v>
      </c>
      <c r="CF683" s="125">
        <f t="shared" ref="CF683" si="13014">X683/X684</f>
        <v>0</v>
      </c>
      <c r="CG683" s="126">
        <f t="shared" ref="CG683" si="13015">Y683/Y684</f>
        <v>0</v>
      </c>
      <c r="CH683" s="127">
        <f t="shared" ref="CH683" si="13016">Z683/Z684</f>
        <v>0</v>
      </c>
      <c r="CI683" s="125">
        <f t="shared" ref="CI683" si="13017">AA683/AA684</f>
        <v>0</v>
      </c>
      <c r="CJ683" s="131">
        <f t="shared" ref="CJ683" si="13018">AB683/AB684</f>
        <v>0</v>
      </c>
      <c r="CK683" s="132">
        <f t="shared" ref="CK683" si="13019">AC683/AC684</f>
        <v>0</v>
      </c>
    </row>
    <row r="684" spans="1:89" ht="15" thickTop="1" thickBot="1">
      <c r="A684" s="294" t="s">
        <v>42</v>
      </c>
      <c r="B684" s="17">
        <f t="shared" ref="B684:AA684" si="13020">SUM(B661:B683)</f>
        <v>55701</v>
      </c>
      <c r="C684" s="18">
        <f t="shared" si="13020"/>
        <v>32958</v>
      </c>
      <c r="D684" s="17">
        <f t="shared" si="13020"/>
        <v>22098</v>
      </c>
      <c r="E684" s="18">
        <f t="shared" si="13020"/>
        <v>18507</v>
      </c>
      <c r="F684" s="17">
        <f t="shared" si="13020"/>
        <v>10053</v>
      </c>
      <c r="G684" s="18">
        <f t="shared" si="13020"/>
        <v>7532</v>
      </c>
      <c r="H684" s="17">
        <f t="shared" si="13020"/>
        <v>24741</v>
      </c>
      <c r="I684" s="18">
        <f t="shared" si="13020"/>
        <v>37473</v>
      </c>
      <c r="J684" s="17">
        <f t="shared" si="13020"/>
        <v>6272</v>
      </c>
      <c r="K684" s="18">
        <f t="shared" si="13020"/>
        <v>7675</v>
      </c>
      <c r="L684" s="17">
        <f t="shared" si="13020"/>
        <v>11655</v>
      </c>
      <c r="M684" s="18">
        <f t="shared" si="13020"/>
        <v>22060</v>
      </c>
      <c r="N684" s="17">
        <f t="shared" si="13020"/>
        <v>25713</v>
      </c>
      <c r="O684" s="18">
        <f t="shared" si="13020"/>
        <v>35305</v>
      </c>
      <c r="P684" s="17">
        <f t="shared" si="13020"/>
        <v>16486</v>
      </c>
      <c r="Q684" s="18">
        <f t="shared" si="13020"/>
        <v>20284</v>
      </c>
      <c r="R684" s="17">
        <f t="shared" si="13020"/>
        <v>20174</v>
      </c>
      <c r="S684" s="18">
        <f t="shared" si="13020"/>
        <v>23141</v>
      </c>
      <c r="T684" s="17">
        <f t="shared" si="13020"/>
        <v>8511</v>
      </c>
      <c r="U684" s="18">
        <f t="shared" si="13020"/>
        <v>11007</v>
      </c>
      <c r="V684" s="17">
        <f t="shared" si="13020"/>
        <v>23650</v>
      </c>
      <c r="W684" s="18">
        <f t="shared" si="13020"/>
        <v>28533</v>
      </c>
      <c r="X684" s="17">
        <f t="shared" si="13020"/>
        <v>23666</v>
      </c>
      <c r="Y684" s="18">
        <f t="shared" si="13020"/>
        <v>14942</v>
      </c>
      <c r="Z684" s="17">
        <f t="shared" si="13020"/>
        <v>57245</v>
      </c>
      <c r="AA684" s="18">
        <f t="shared" si="13020"/>
        <v>46138</v>
      </c>
      <c r="AB684" s="170">
        <f t="shared" ref="AB684:AC684" si="13021">SUM(AB660:AB683)</f>
        <v>305965</v>
      </c>
      <c r="AC684" s="171">
        <f t="shared" si="13021"/>
        <v>305555</v>
      </c>
      <c r="BI684" s="294" t="s">
        <v>42</v>
      </c>
      <c r="BJ684" s="151">
        <f>SUM(BJ660:BJ683)</f>
        <v>1.0000000000000002</v>
      </c>
      <c r="BK684" s="152">
        <f t="shared" ref="BK684:CK684" si="13022">SUM(BK660:BK683)</f>
        <v>1.0000000000000002</v>
      </c>
      <c r="BL684" s="151">
        <f t="shared" si="13022"/>
        <v>1</v>
      </c>
      <c r="BM684" s="152">
        <f t="shared" si="13022"/>
        <v>1</v>
      </c>
      <c r="BN684" s="151">
        <f t="shared" si="13022"/>
        <v>1</v>
      </c>
      <c r="BO684" s="152">
        <f t="shared" si="13022"/>
        <v>1</v>
      </c>
      <c r="BP684" s="151">
        <f t="shared" si="13022"/>
        <v>1</v>
      </c>
      <c r="BQ684" s="152">
        <f t="shared" si="13022"/>
        <v>0.99999999999999978</v>
      </c>
      <c r="BR684" s="151">
        <f t="shared" si="13022"/>
        <v>1</v>
      </c>
      <c r="BS684" s="152">
        <f t="shared" si="13022"/>
        <v>1.0000000000000002</v>
      </c>
      <c r="BT684" s="151">
        <f t="shared" si="13022"/>
        <v>1</v>
      </c>
      <c r="BU684" s="152">
        <f t="shared" si="13022"/>
        <v>1</v>
      </c>
      <c r="BV684" s="151">
        <f t="shared" si="13022"/>
        <v>1.0000000000000002</v>
      </c>
      <c r="BW684" s="152">
        <f t="shared" si="13022"/>
        <v>0.99999999999999989</v>
      </c>
      <c r="BX684" s="151">
        <f t="shared" si="13022"/>
        <v>1</v>
      </c>
      <c r="BY684" s="152">
        <f t="shared" si="13022"/>
        <v>0.99999999999999989</v>
      </c>
      <c r="BZ684" s="151">
        <f t="shared" si="13022"/>
        <v>1</v>
      </c>
      <c r="CA684" s="152">
        <f t="shared" si="13022"/>
        <v>1.0000000000000002</v>
      </c>
      <c r="CB684" s="151">
        <f t="shared" si="13022"/>
        <v>0.99999999999999989</v>
      </c>
      <c r="CC684" s="152">
        <f t="shared" si="13022"/>
        <v>1</v>
      </c>
      <c r="CD684" s="151">
        <f t="shared" si="13022"/>
        <v>1</v>
      </c>
      <c r="CE684" s="152">
        <f t="shared" si="13022"/>
        <v>0.99999999999999978</v>
      </c>
      <c r="CF684" s="151">
        <f t="shared" si="13022"/>
        <v>1</v>
      </c>
      <c r="CG684" s="152">
        <f t="shared" si="13022"/>
        <v>0.99999999999999989</v>
      </c>
      <c r="CH684" s="151">
        <f t="shared" si="13022"/>
        <v>1</v>
      </c>
      <c r="CI684" s="152">
        <f t="shared" si="13022"/>
        <v>0.99999999999999978</v>
      </c>
      <c r="CJ684" s="151">
        <f t="shared" si="13022"/>
        <v>1.0000000000000002</v>
      </c>
      <c r="CK684" s="152">
        <f t="shared" si="13022"/>
        <v>0.99999999999999989</v>
      </c>
    </row>
    <row r="685" spans="1:89" ht="14.1" thickTop="1">
      <c r="A685" s="183"/>
    </row>
    <row r="687" spans="1:89">
      <c r="A687" s="318">
        <f>+A656+1</f>
        <v>43853</v>
      </c>
      <c r="B687" s="318"/>
      <c r="C687" s="318"/>
      <c r="D687" s="318"/>
      <c r="BI687" s="313">
        <f>+BI625+2</f>
        <v>43853</v>
      </c>
      <c r="BJ687" s="313"/>
      <c r="BK687" s="313"/>
      <c r="BL687" s="313"/>
    </row>
    <row r="688" spans="1:89" ht="14.1" thickBot="1">
      <c r="AE688" t="s">
        <v>49</v>
      </c>
    </row>
    <row r="689" spans="1:89" ht="15" thickTop="1" thickBot="1">
      <c r="A689" s="314" t="s">
        <v>2</v>
      </c>
      <c r="B689" s="311" t="s">
        <v>3</v>
      </c>
      <c r="C689" s="312"/>
      <c r="D689" s="311" t="s">
        <v>4</v>
      </c>
      <c r="E689" s="312"/>
      <c r="F689" s="311" t="s">
        <v>5</v>
      </c>
      <c r="G689" s="312"/>
      <c r="H689" s="311" t="s">
        <v>6</v>
      </c>
      <c r="I689" s="312"/>
      <c r="J689" s="311" t="s">
        <v>7</v>
      </c>
      <c r="K689" s="312"/>
      <c r="L689" s="311" t="s">
        <v>8</v>
      </c>
      <c r="M689" s="312"/>
      <c r="N689" s="311" t="s">
        <v>9</v>
      </c>
      <c r="O689" s="312"/>
      <c r="P689" s="311" t="s">
        <v>10</v>
      </c>
      <c r="Q689" s="312"/>
      <c r="R689" s="311" t="s">
        <v>11</v>
      </c>
      <c r="S689" s="312"/>
      <c r="T689" s="311" t="s">
        <v>12</v>
      </c>
      <c r="U689" s="312"/>
      <c r="V689" s="311" t="s">
        <v>13</v>
      </c>
      <c r="W689" s="312"/>
      <c r="X689" s="311" t="s">
        <v>14</v>
      </c>
      <c r="Y689" s="312"/>
      <c r="Z689" s="297" t="s">
        <v>15</v>
      </c>
      <c r="AA689" s="298"/>
      <c r="AB689" s="316" t="s">
        <v>16</v>
      </c>
      <c r="AC689" s="317"/>
      <c r="AE689" s="309" t="s">
        <v>2</v>
      </c>
      <c r="AF689" s="303" t="s">
        <v>3</v>
      </c>
      <c r="AG689" s="304"/>
      <c r="AH689" s="303" t="s">
        <v>4</v>
      </c>
      <c r="AI689" s="304"/>
      <c r="AJ689" s="303" t="s">
        <v>5</v>
      </c>
      <c r="AK689" s="304"/>
      <c r="AL689" s="303" t="s">
        <v>6</v>
      </c>
      <c r="AM689" s="304"/>
      <c r="AN689" s="303" t="s">
        <v>7</v>
      </c>
      <c r="AO689" s="304"/>
      <c r="AP689" s="303" t="s">
        <v>8</v>
      </c>
      <c r="AQ689" s="304"/>
      <c r="AR689" s="303" t="s">
        <v>9</v>
      </c>
      <c r="AS689" s="304"/>
      <c r="AT689" s="303" t="s">
        <v>10</v>
      </c>
      <c r="AU689" s="304"/>
      <c r="AV689" s="303" t="s">
        <v>11</v>
      </c>
      <c r="AW689" s="304"/>
      <c r="AX689" s="303" t="s">
        <v>12</v>
      </c>
      <c r="AY689" s="304"/>
      <c r="AZ689" s="303" t="s">
        <v>13</v>
      </c>
      <c r="BA689" s="304"/>
      <c r="BB689" s="303" t="s">
        <v>14</v>
      </c>
      <c r="BC689" s="304"/>
      <c r="BD689" s="305" t="s">
        <v>15</v>
      </c>
      <c r="BE689" s="306"/>
      <c r="BF689" s="307" t="s">
        <v>16</v>
      </c>
      <c r="BG689" s="308"/>
      <c r="BI689" s="314" t="s">
        <v>2</v>
      </c>
      <c r="BJ689" s="311" t="s">
        <v>3</v>
      </c>
      <c r="BK689" s="312"/>
      <c r="BL689" s="311" t="s">
        <v>4</v>
      </c>
      <c r="BM689" s="312"/>
      <c r="BN689" s="311" t="s">
        <v>5</v>
      </c>
      <c r="BO689" s="312"/>
      <c r="BP689" s="311" t="s">
        <v>6</v>
      </c>
      <c r="BQ689" s="312"/>
      <c r="BR689" s="311" t="s">
        <v>7</v>
      </c>
      <c r="BS689" s="312"/>
      <c r="BT689" s="311" t="s">
        <v>8</v>
      </c>
      <c r="BU689" s="312"/>
      <c r="BV689" s="311" t="s">
        <v>9</v>
      </c>
      <c r="BW689" s="312"/>
      <c r="BX689" s="311" t="s">
        <v>10</v>
      </c>
      <c r="BY689" s="312"/>
      <c r="BZ689" s="311" t="s">
        <v>11</v>
      </c>
      <c r="CA689" s="312"/>
      <c r="CB689" s="311" t="s">
        <v>12</v>
      </c>
      <c r="CC689" s="312"/>
      <c r="CD689" s="311" t="s">
        <v>13</v>
      </c>
      <c r="CE689" s="312"/>
      <c r="CF689" s="311" t="s">
        <v>14</v>
      </c>
      <c r="CG689" s="312"/>
      <c r="CH689" s="297" t="s">
        <v>15</v>
      </c>
      <c r="CI689" s="298"/>
      <c r="CJ689" s="311" t="s">
        <v>16</v>
      </c>
      <c r="CK689" s="312"/>
    </row>
    <row r="690" spans="1:89" ht="15" thickTop="1" thickBot="1">
      <c r="A690" s="315"/>
      <c r="B690" s="112" t="s">
        <v>17</v>
      </c>
      <c r="C690" s="113" t="s">
        <v>18</v>
      </c>
      <c r="D690" s="114" t="s">
        <v>17</v>
      </c>
      <c r="E690" s="115" t="s">
        <v>18</v>
      </c>
      <c r="F690" s="112" t="s">
        <v>17</v>
      </c>
      <c r="G690" s="113" t="s">
        <v>18</v>
      </c>
      <c r="H690" s="114" t="s">
        <v>17</v>
      </c>
      <c r="I690" s="115" t="s">
        <v>18</v>
      </c>
      <c r="J690" s="112" t="s">
        <v>17</v>
      </c>
      <c r="K690" s="113" t="s">
        <v>18</v>
      </c>
      <c r="L690" s="114" t="s">
        <v>17</v>
      </c>
      <c r="M690" s="112" t="s">
        <v>18</v>
      </c>
      <c r="N690" s="116" t="s">
        <v>17</v>
      </c>
      <c r="O690" s="117" t="s">
        <v>18</v>
      </c>
      <c r="P690" s="112" t="s">
        <v>17</v>
      </c>
      <c r="Q690" s="113" t="s">
        <v>18</v>
      </c>
      <c r="R690" s="114" t="s">
        <v>17</v>
      </c>
      <c r="S690" s="115" t="s">
        <v>18</v>
      </c>
      <c r="T690" s="112" t="s">
        <v>17</v>
      </c>
      <c r="U690" s="113" t="s">
        <v>18</v>
      </c>
      <c r="V690" s="114" t="s">
        <v>17</v>
      </c>
      <c r="W690" s="115" t="s">
        <v>18</v>
      </c>
      <c r="X690" s="112" t="s">
        <v>17</v>
      </c>
      <c r="Y690" s="113" t="s">
        <v>18</v>
      </c>
      <c r="Z690" s="25" t="s">
        <v>17</v>
      </c>
      <c r="AA690" s="118" t="s">
        <v>18</v>
      </c>
      <c r="AB690" s="172" t="s">
        <v>17</v>
      </c>
      <c r="AC690" s="173" t="s">
        <v>18</v>
      </c>
      <c r="AE690" s="310"/>
      <c r="AF690" s="235" t="s">
        <v>17</v>
      </c>
      <c r="AG690" s="236" t="s">
        <v>18</v>
      </c>
      <c r="AH690" s="237" t="s">
        <v>17</v>
      </c>
      <c r="AI690" s="238" t="s">
        <v>18</v>
      </c>
      <c r="AJ690" s="235" t="s">
        <v>17</v>
      </c>
      <c r="AK690" s="236" t="s">
        <v>18</v>
      </c>
      <c r="AL690" s="237" t="s">
        <v>17</v>
      </c>
      <c r="AM690" s="238" t="s">
        <v>18</v>
      </c>
      <c r="AN690" s="235" t="s">
        <v>17</v>
      </c>
      <c r="AO690" s="236" t="s">
        <v>18</v>
      </c>
      <c r="AP690" s="237" t="s">
        <v>17</v>
      </c>
      <c r="AQ690" s="235" t="s">
        <v>18</v>
      </c>
      <c r="AR690" s="239" t="s">
        <v>17</v>
      </c>
      <c r="AS690" s="240" t="s">
        <v>18</v>
      </c>
      <c r="AT690" s="235" t="s">
        <v>17</v>
      </c>
      <c r="AU690" s="236" t="s">
        <v>18</v>
      </c>
      <c r="AV690" s="237" t="s">
        <v>17</v>
      </c>
      <c r="AW690" s="238" t="s">
        <v>18</v>
      </c>
      <c r="AX690" s="235" t="s">
        <v>17</v>
      </c>
      <c r="AY690" s="236" t="s">
        <v>18</v>
      </c>
      <c r="AZ690" s="237" t="s">
        <v>17</v>
      </c>
      <c r="BA690" s="238" t="s">
        <v>18</v>
      </c>
      <c r="BB690" s="235" t="s">
        <v>17</v>
      </c>
      <c r="BC690" s="236" t="s">
        <v>18</v>
      </c>
      <c r="BD690" s="241" t="s">
        <v>17</v>
      </c>
      <c r="BE690" s="242" t="s">
        <v>18</v>
      </c>
      <c r="BF690" s="243" t="s">
        <v>17</v>
      </c>
      <c r="BG690" s="244" t="s">
        <v>18</v>
      </c>
      <c r="BI690" s="315"/>
      <c r="BJ690" s="112" t="s">
        <v>17</v>
      </c>
      <c r="BK690" s="113" t="s">
        <v>18</v>
      </c>
      <c r="BL690" s="114" t="s">
        <v>17</v>
      </c>
      <c r="BM690" s="115" t="s">
        <v>18</v>
      </c>
      <c r="BN690" s="112" t="s">
        <v>17</v>
      </c>
      <c r="BO690" s="113" t="s">
        <v>18</v>
      </c>
      <c r="BP690" s="114" t="s">
        <v>17</v>
      </c>
      <c r="BQ690" s="115" t="s">
        <v>18</v>
      </c>
      <c r="BR690" s="112" t="s">
        <v>17</v>
      </c>
      <c r="BS690" s="113" t="s">
        <v>18</v>
      </c>
      <c r="BT690" s="114" t="s">
        <v>17</v>
      </c>
      <c r="BU690" s="112" t="s">
        <v>18</v>
      </c>
      <c r="BV690" s="116" t="s">
        <v>17</v>
      </c>
      <c r="BW690" s="117" t="s">
        <v>18</v>
      </c>
      <c r="BX690" s="112" t="s">
        <v>17</v>
      </c>
      <c r="BY690" s="113" t="s">
        <v>18</v>
      </c>
      <c r="BZ690" s="114" t="s">
        <v>17</v>
      </c>
      <c r="CA690" s="115" t="s">
        <v>18</v>
      </c>
      <c r="CB690" s="112" t="s">
        <v>17</v>
      </c>
      <c r="CC690" s="113" t="s">
        <v>18</v>
      </c>
      <c r="CD690" s="114" t="s">
        <v>17</v>
      </c>
      <c r="CE690" s="115" t="s">
        <v>18</v>
      </c>
      <c r="CF690" s="112" t="s">
        <v>17</v>
      </c>
      <c r="CG690" s="113" t="s">
        <v>18</v>
      </c>
      <c r="CH690" s="25" t="s">
        <v>17</v>
      </c>
      <c r="CI690" s="118" t="s">
        <v>18</v>
      </c>
      <c r="CJ690" s="116" t="s">
        <v>17</v>
      </c>
      <c r="CK690" s="117" t="s">
        <v>18</v>
      </c>
    </row>
    <row r="691" spans="1:89" ht="14.1" thickTop="1">
      <c r="A691" s="121" t="s">
        <v>19</v>
      </c>
      <c r="B691" s="122"/>
      <c r="C691" s="182"/>
      <c r="D691" s="123"/>
      <c r="E691" s="176"/>
      <c r="F691" s="122"/>
      <c r="G691" s="124"/>
      <c r="H691" s="123"/>
      <c r="I691" s="176"/>
      <c r="J691" s="122"/>
      <c r="K691" s="124"/>
      <c r="L691" s="123"/>
      <c r="M691" s="122"/>
      <c r="N691" s="175"/>
      <c r="O691" s="177"/>
      <c r="P691" s="122"/>
      <c r="Q691" s="124"/>
      <c r="R691" s="123"/>
      <c r="S691" s="176"/>
      <c r="T691" s="122"/>
      <c r="U691" s="124"/>
      <c r="V691" s="123"/>
      <c r="W691" s="176"/>
      <c r="X691" s="122"/>
      <c r="Y691" s="124"/>
      <c r="Z691" s="180"/>
      <c r="AA691" s="181"/>
      <c r="AB691" s="166">
        <f>B691+D691+F691+H691+J691+L691+N691+P691+R691+T691+V691+X691+Z691</f>
        <v>0</v>
      </c>
      <c r="AC691" s="167">
        <f>C691+E691+G691+I691+K691+M691+O691+Q691+S691+U691+W691+Y691+AA691</f>
        <v>0</v>
      </c>
      <c r="AD691" s="229"/>
      <c r="AE691" s="246" t="str">
        <f>$AE$9</f>
        <v>07:00 - 07:59</v>
      </c>
      <c r="AF691" s="247">
        <f>SUMIF($A$9:$A$32,$AE691,B$691:B$714)</f>
        <v>6249</v>
      </c>
      <c r="AG691" s="248">
        <f t="shared" ref="AG691:AV693" si="13023">SUMIF($A$9:$A$32,$AE691,C$691:C$714)</f>
        <v>959</v>
      </c>
      <c r="AH691" s="249">
        <f t="shared" si="13023"/>
        <v>1353</v>
      </c>
      <c r="AI691" s="250">
        <f t="shared" si="13023"/>
        <v>1204</v>
      </c>
      <c r="AJ691" s="247">
        <f t="shared" si="13023"/>
        <v>638</v>
      </c>
      <c r="AK691" s="251">
        <f t="shared" si="13023"/>
        <v>483</v>
      </c>
      <c r="AL691" s="249">
        <f t="shared" si="13023"/>
        <v>1014</v>
      </c>
      <c r="AM691" s="250">
        <f t="shared" si="13023"/>
        <v>1492</v>
      </c>
      <c r="AN691" s="247">
        <f t="shared" si="13023"/>
        <v>367</v>
      </c>
      <c r="AO691" s="251">
        <f t="shared" si="13023"/>
        <v>830</v>
      </c>
      <c r="AP691" s="249">
        <f t="shared" si="13023"/>
        <v>474</v>
      </c>
      <c r="AQ691" s="247">
        <f t="shared" si="13023"/>
        <v>2120</v>
      </c>
      <c r="AR691" s="252">
        <f t="shared" si="13023"/>
        <v>1724</v>
      </c>
      <c r="AS691" s="253">
        <f t="shared" si="13023"/>
        <v>2719</v>
      </c>
      <c r="AT691" s="247">
        <f t="shared" si="13023"/>
        <v>1507</v>
      </c>
      <c r="AU691" s="251">
        <f t="shared" si="13023"/>
        <v>1348</v>
      </c>
      <c r="AV691" s="249">
        <f t="shared" si="13023"/>
        <v>1674</v>
      </c>
      <c r="AW691" s="250">
        <f t="shared" ref="AW691:BE693" si="13024">SUMIF($A$9:$A$32,$AE691,S$691:S$714)</f>
        <v>1340</v>
      </c>
      <c r="AX691" s="247">
        <f t="shared" si="13024"/>
        <v>322</v>
      </c>
      <c r="AY691" s="251">
        <f t="shared" si="13024"/>
        <v>1606</v>
      </c>
      <c r="AZ691" s="249">
        <f t="shared" si="13024"/>
        <v>1033</v>
      </c>
      <c r="BA691" s="250">
        <f t="shared" si="13024"/>
        <v>2549</v>
      </c>
      <c r="BB691" s="247">
        <f t="shared" si="13024"/>
        <v>1436</v>
      </c>
      <c r="BC691" s="251">
        <f t="shared" si="13024"/>
        <v>1639</v>
      </c>
      <c r="BD691" s="20">
        <f t="shared" si="13024"/>
        <v>4817</v>
      </c>
      <c r="BE691" s="254">
        <f t="shared" si="13024"/>
        <v>2136</v>
      </c>
      <c r="BF691" s="255">
        <f>AF691+AH691+AJ691+AL691+AN691+AP691+AR691+AT691+AV691+AX691+AZ691+BB691+BD691</f>
        <v>22608</v>
      </c>
      <c r="BG691" s="256">
        <f>AG691+AI691+AK691+AM691+AO691+AQ691+AS691+AU691+AW691+AY691+BA691+BC691+BE691</f>
        <v>20425</v>
      </c>
      <c r="BH691" s="277"/>
      <c r="BI691" s="121" t="s">
        <v>19</v>
      </c>
      <c r="BJ691" s="125">
        <f>B691/B715</f>
        <v>0</v>
      </c>
      <c r="BK691" s="126">
        <f t="shared" ref="BK691" si="13025">C691/C715</f>
        <v>0</v>
      </c>
      <c r="BL691" s="127">
        <f t="shared" ref="BL691" si="13026">D691/D715</f>
        <v>0</v>
      </c>
      <c r="BM691" s="128">
        <f t="shared" ref="BM691" si="13027">E691/E715</f>
        <v>0</v>
      </c>
      <c r="BN691" s="125">
        <f t="shared" ref="BN691" si="13028">F691/F715</f>
        <v>0</v>
      </c>
      <c r="BO691" s="126">
        <f t="shared" ref="BO691" si="13029">G691/G715</f>
        <v>0</v>
      </c>
      <c r="BP691" s="127">
        <f t="shared" ref="BP691" si="13030">H691/H715</f>
        <v>0</v>
      </c>
      <c r="BQ691" s="128">
        <f t="shared" ref="BQ691" si="13031">I691/I715</f>
        <v>0</v>
      </c>
      <c r="BR691" s="125">
        <f t="shared" ref="BR691" si="13032">J691/J715</f>
        <v>0</v>
      </c>
      <c r="BS691" s="126">
        <f t="shared" ref="BS691" si="13033">K691/K715</f>
        <v>0</v>
      </c>
      <c r="BT691" s="127">
        <f t="shared" ref="BT691" si="13034">L691/L715</f>
        <v>0</v>
      </c>
      <c r="BU691" s="125">
        <f t="shared" ref="BU691" si="13035">M691/M715</f>
        <v>0</v>
      </c>
      <c r="BV691" s="129">
        <f t="shared" ref="BV691" si="13036">N691/N715</f>
        <v>0</v>
      </c>
      <c r="BW691" s="130">
        <f t="shared" ref="BW691" si="13037">O691/O715</f>
        <v>0</v>
      </c>
      <c r="BX691" s="125">
        <f t="shared" ref="BX691" si="13038">P691/P715</f>
        <v>0</v>
      </c>
      <c r="BY691" s="126">
        <f t="shared" ref="BY691" si="13039">Q691/Q715</f>
        <v>0</v>
      </c>
      <c r="BZ691" s="127">
        <f t="shared" ref="BZ691" si="13040">R691/R715</f>
        <v>0</v>
      </c>
      <c r="CA691" s="128">
        <f t="shared" ref="CA691" si="13041">S691/S715</f>
        <v>0</v>
      </c>
      <c r="CB691" s="125">
        <f t="shared" ref="CB691" si="13042">T691/T715</f>
        <v>0</v>
      </c>
      <c r="CC691" s="126">
        <f t="shared" ref="CC691" si="13043">U691/U715</f>
        <v>0</v>
      </c>
      <c r="CD691" s="127">
        <f t="shared" ref="CD691" si="13044">V691/V715</f>
        <v>0</v>
      </c>
      <c r="CE691" s="128">
        <f t="shared" ref="CE691" si="13045">W691/W715</f>
        <v>0</v>
      </c>
      <c r="CF691" s="125">
        <f t="shared" ref="CF691" si="13046">X691/X715</f>
        <v>0</v>
      </c>
      <c r="CG691" s="126">
        <f t="shared" ref="CG691" si="13047">Y691/Y715</f>
        <v>0</v>
      </c>
      <c r="CH691" s="127">
        <f t="shared" ref="CH691" si="13048">Z691/Z715</f>
        <v>0</v>
      </c>
      <c r="CI691" s="125">
        <f t="shared" ref="CI691" si="13049">AA691/AA715</f>
        <v>0</v>
      </c>
      <c r="CJ691" s="131">
        <f t="shared" ref="CJ691" si="13050">AB691/AB715</f>
        <v>0</v>
      </c>
      <c r="CK691" s="132">
        <f t="shared" ref="CK691" si="13051">AC691/AC715</f>
        <v>0</v>
      </c>
    </row>
    <row r="692" spans="1:89">
      <c r="A692" s="133" t="s">
        <v>20</v>
      </c>
      <c r="B692" s="185">
        <v>530</v>
      </c>
      <c r="C692" s="186">
        <v>0</v>
      </c>
      <c r="D692" s="187">
        <v>155</v>
      </c>
      <c r="E692" s="188">
        <v>0</v>
      </c>
      <c r="F692" s="185">
        <v>57</v>
      </c>
      <c r="G692" s="189">
        <v>0</v>
      </c>
      <c r="H692" s="187">
        <v>226</v>
      </c>
      <c r="I692" s="188">
        <v>3</v>
      </c>
      <c r="J692" s="185">
        <v>11</v>
      </c>
      <c r="K692" s="189">
        <v>2</v>
      </c>
      <c r="L692" s="187">
        <v>4</v>
      </c>
      <c r="M692" s="185">
        <v>0</v>
      </c>
      <c r="N692" s="190">
        <v>27</v>
      </c>
      <c r="O692" s="191">
        <v>0</v>
      </c>
      <c r="P692" s="185">
        <v>7</v>
      </c>
      <c r="Q692" s="189">
        <v>0</v>
      </c>
      <c r="R692" s="187">
        <v>0</v>
      </c>
      <c r="S692" s="188">
        <v>0</v>
      </c>
      <c r="T692" s="185">
        <v>0</v>
      </c>
      <c r="U692" s="189">
        <v>0</v>
      </c>
      <c r="V692" s="187">
        <v>0</v>
      </c>
      <c r="W692" s="188">
        <v>0</v>
      </c>
      <c r="X692" s="185">
        <v>0</v>
      </c>
      <c r="Y692" s="189">
        <v>0</v>
      </c>
      <c r="Z692" s="187">
        <v>0</v>
      </c>
      <c r="AA692" s="185">
        <v>0</v>
      </c>
      <c r="AB692" s="168">
        <f t="shared" ref="AB692:AB693" si="13052">B692+D692+F692+H692+J692+L692+N692+P692+R692+T692+V692+X692+Z692</f>
        <v>1017</v>
      </c>
      <c r="AC692" s="169">
        <f t="shared" ref="AC692:AC711" si="13053">C692+E692+G692+I692+K692+M692+O692+Q692+S692+U692+W692+Y692+AA692</f>
        <v>5</v>
      </c>
      <c r="AD692" s="229"/>
      <c r="AE692" s="258" t="str">
        <f>$AE$10</f>
        <v>08:00 - 08:59</v>
      </c>
      <c r="AF692" s="247">
        <f>SUMIF($A$9:$A$32,$AE692,B$691:B$714)</f>
        <v>6409</v>
      </c>
      <c r="AG692" s="259">
        <f t="shared" si="13023"/>
        <v>940</v>
      </c>
      <c r="AH692" s="260">
        <f t="shared" si="13023"/>
        <v>1541</v>
      </c>
      <c r="AI692" s="261">
        <f t="shared" si="13023"/>
        <v>1251</v>
      </c>
      <c r="AJ692" s="262">
        <f t="shared" si="13023"/>
        <v>703</v>
      </c>
      <c r="AK692" s="263">
        <f t="shared" si="13023"/>
        <v>682</v>
      </c>
      <c r="AL692" s="260">
        <f t="shared" si="13023"/>
        <v>1170</v>
      </c>
      <c r="AM692" s="261">
        <f t="shared" si="13023"/>
        <v>1812</v>
      </c>
      <c r="AN692" s="262">
        <f t="shared" si="13023"/>
        <v>395</v>
      </c>
      <c r="AO692" s="263">
        <f t="shared" si="13023"/>
        <v>1080</v>
      </c>
      <c r="AP692" s="260">
        <f t="shared" si="13023"/>
        <v>458</v>
      </c>
      <c r="AQ692" s="262">
        <f t="shared" si="13023"/>
        <v>2623</v>
      </c>
      <c r="AR692" s="264">
        <f t="shared" si="13023"/>
        <v>1528</v>
      </c>
      <c r="AS692" s="265">
        <f t="shared" si="13023"/>
        <v>3450</v>
      </c>
      <c r="AT692" s="262">
        <f t="shared" si="13023"/>
        <v>1253</v>
      </c>
      <c r="AU692" s="263">
        <f t="shared" si="13023"/>
        <v>1613</v>
      </c>
      <c r="AV692" s="260">
        <f t="shared" si="13023"/>
        <v>1648</v>
      </c>
      <c r="AW692" s="261">
        <f t="shared" si="13024"/>
        <v>1617</v>
      </c>
      <c r="AX692" s="262">
        <f t="shared" si="13024"/>
        <v>309</v>
      </c>
      <c r="AY692" s="263">
        <f t="shared" si="13024"/>
        <v>1569</v>
      </c>
      <c r="AZ692" s="260">
        <f t="shared" si="13024"/>
        <v>941</v>
      </c>
      <c r="BA692" s="261">
        <f t="shared" si="13024"/>
        <v>2464</v>
      </c>
      <c r="BB692" s="262">
        <f t="shared" si="13024"/>
        <v>1238</v>
      </c>
      <c r="BC692" s="263">
        <f t="shared" si="13024"/>
        <v>1816</v>
      </c>
      <c r="BD692" s="260">
        <f t="shared" si="13024"/>
        <v>4632</v>
      </c>
      <c r="BE692" s="262">
        <f t="shared" si="13024"/>
        <v>2305</v>
      </c>
      <c r="BF692" s="266">
        <f>SUM(AF692,AH692,AJ692,AL692,AN692,AP692,AR692,AT692,AV692,AX692,AZ692,BB692,BD692)</f>
        <v>22225</v>
      </c>
      <c r="BG692" s="16">
        <f>SUM(AG692,AI692,AK692,AM692,AO692,AQ692,AS692,AU692,AW692,AY692,BA692,BC692,BE692)</f>
        <v>23222</v>
      </c>
      <c r="BH692" s="277"/>
      <c r="BI692" s="133" t="s">
        <v>20</v>
      </c>
      <c r="BJ692" s="125">
        <f>B692/B715</f>
        <v>9.5519590527340225E-3</v>
      </c>
      <c r="BK692" s="126">
        <f t="shared" ref="BK692" si="13054">C692/C715</f>
        <v>0</v>
      </c>
      <c r="BL692" s="127">
        <f t="shared" ref="BL692" si="13055">D692/D715</f>
        <v>6.9122368890474489E-3</v>
      </c>
      <c r="BM692" s="128">
        <f t="shared" ref="BM692" si="13056">E692/E715</f>
        <v>0</v>
      </c>
      <c r="BN692" s="125">
        <f t="shared" ref="BN692" si="13057">F692/F715</f>
        <v>5.4686750455722917E-3</v>
      </c>
      <c r="BO692" s="126">
        <f t="shared" ref="BO692" si="13058">G692/G715</f>
        <v>0</v>
      </c>
      <c r="BP692" s="127">
        <f t="shared" ref="BP692" si="13059">H692/H715</f>
        <v>9.1754293370143319E-3</v>
      </c>
      <c r="BQ692" s="128">
        <f t="shared" ref="BQ692" si="13060">I692/I715</f>
        <v>8.1349313954118992E-5</v>
      </c>
      <c r="BR692" s="125">
        <f t="shared" ref="BR692" si="13061">J692/J715</f>
        <v>1.7767727346147634E-3</v>
      </c>
      <c r="BS692" s="126">
        <f t="shared" ref="BS692" si="13062">K692/K715</f>
        <v>2.5974025974025974E-4</v>
      </c>
      <c r="BT692" s="127">
        <f t="shared" ref="BT692" si="13063">L692/L715</f>
        <v>3.5124692658939234E-4</v>
      </c>
      <c r="BU692" s="125">
        <f t="shared" ref="BU692" si="13064">M692/M715</f>
        <v>0</v>
      </c>
      <c r="BV692" s="129">
        <f t="shared" ref="BV692" si="13065">N692/N715</f>
        <v>1.0534118840466622E-3</v>
      </c>
      <c r="BW692" s="130">
        <f t="shared" ref="BW692" si="13066">O692/O715</f>
        <v>0</v>
      </c>
      <c r="BX692" s="125">
        <f t="shared" ref="BX692" si="13067">P692/P715</f>
        <v>4.372267332916927E-4</v>
      </c>
      <c r="BY692" s="126">
        <f t="shared" ref="BY692" si="13068">Q692/Q715</f>
        <v>0</v>
      </c>
      <c r="BZ692" s="127">
        <f t="shared" ref="BZ692" si="13069">R692/R715</f>
        <v>0</v>
      </c>
      <c r="CA692" s="128">
        <f t="shared" ref="CA692" si="13070">S692/S715</f>
        <v>0</v>
      </c>
      <c r="CB692" s="125">
        <f t="shared" ref="CB692" si="13071">T692/T715</f>
        <v>0</v>
      </c>
      <c r="CC692" s="126">
        <f t="shared" ref="CC692" si="13072">U692/U715</f>
        <v>0</v>
      </c>
      <c r="CD692" s="127">
        <f t="shared" ref="CD692" si="13073">V692/V715</f>
        <v>0</v>
      </c>
      <c r="CE692" s="128">
        <f t="shared" ref="CE692" si="13074">W692/W715</f>
        <v>0</v>
      </c>
      <c r="CF692" s="125">
        <f t="shared" ref="CF692" si="13075">X692/X715</f>
        <v>0</v>
      </c>
      <c r="CG692" s="126">
        <f t="shared" ref="CG692" si="13076">Y692/Y715</f>
        <v>0</v>
      </c>
      <c r="CH692" s="127">
        <f t="shared" ref="CH692" si="13077">Z692/Z715</f>
        <v>0</v>
      </c>
      <c r="CI692" s="125">
        <f t="shared" ref="CI692" si="13078">AA692/AA715</f>
        <v>0</v>
      </c>
      <c r="CJ692" s="131">
        <f t="shared" ref="CJ692" si="13079">AB692/AB715</f>
        <v>3.3588189639513185E-3</v>
      </c>
      <c r="CK692" s="132">
        <f t="shared" ref="CK692" si="13080">AC692/AC715</f>
        <v>1.6540791245290009E-5</v>
      </c>
    </row>
    <row r="693" spans="1:89" ht="14.1" thickBot="1">
      <c r="A693" s="142" t="s">
        <v>21</v>
      </c>
      <c r="B693" s="192">
        <v>3093</v>
      </c>
      <c r="C693" s="193">
        <v>0</v>
      </c>
      <c r="D693" s="194">
        <v>962</v>
      </c>
      <c r="E693" s="195">
        <v>3</v>
      </c>
      <c r="F693" s="192">
        <v>313</v>
      </c>
      <c r="G693" s="196">
        <v>3</v>
      </c>
      <c r="H693" s="194">
        <v>1071</v>
      </c>
      <c r="I693" s="195">
        <v>106</v>
      </c>
      <c r="J693" s="192">
        <v>78</v>
      </c>
      <c r="K693" s="196">
        <v>46</v>
      </c>
      <c r="L693" s="194">
        <v>60</v>
      </c>
      <c r="M693" s="192">
        <v>351</v>
      </c>
      <c r="N693" s="197">
        <v>372</v>
      </c>
      <c r="O693" s="198">
        <v>521</v>
      </c>
      <c r="P693" s="192">
        <v>216</v>
      </c>
      <c r="Q693" s="196">
        <v>340</v>
      </c>
      <c r="R693" s="194">
        <v>320</v>
      </c>
      <c r="S693" s="195">
        <v>299</v>
      </c>
      <c r="T693" s="192">
        <v>39</v>
      </c>
      <c r="U693" s="196">
        <v>232</v>
      </c>
      <c r="V693" s="194">
        <v>156</v>
      </c>
      <c r="W693" s="195">
        <v>509</v>
      </c>
      <c r="X693" s="192">
        <v>286</v>
      </c>
      <c r="Y693" s="196">
        <v>417</v>
      </c>
      <c r="Z693" s="194">
        <v>972</v>
      </c>
      <c r="AA693" s="192">
        <v>376</v>
      </c>
      <c r="AB693" s="168">
        <f t="shared" si="13052"/>
        <v>7938</v>
      </c>
      <c r="AC693" s="169">
        <f t="shared" si="13053"/>
        <v>3203</v>
      </c>
      <c r="AD693" s="229"/>
      <c r="AE693" s="246" t="str">
        <f>$AE$11</f>
        <v>-</v>
      </c>
      <c r="AF693" s="247">
        <f>SUMIF($A$9:$A$32,$AE693,B$691:B$714)</f>
        <v>0</v>
      </c>
      <c r="AG693" s="267">
        <f t="shared" si="13023"/>
        <v>0</v>
      </c>
      <c r="AH693" s="268">
        <f t="shared" si="13023"/>
        <v>0</v>
      </c>
      <c r="AI693" s="269">
        <f t="shared" si="13023"/>
        <v>0</v>
      </c>
      <c r="AJ693" s="270">
        <f t="shared" si="13023"/>
        <v>0</v>
      </c>
      <c r="AK693" s="271">
        <f t="shared" si="13023"/>
        <v>0</v>
      </c>
      <c r="AL693" s="268">
        <f t="shared" si="13023"/>
        <v>0</v>
      </c>
      <c r="AM693" s="269">
        <f t="shared" si="13023"/>
        <v>0</v>
      </c>
      <c r="AN693" s="270">
        <f t="shared" si="13023"/>
        <v>0</v>
      </c>
      <c r="AO693" s="271">
        <f t="shared" si="13023"/>
        <v>0</v>
      </c>
      <c r="AP693" s="268">
        <f t="shared" si="13023"/>
        <v>0</v>
      </c>
      <c r="AQ693" s="270">
        <f t="shared" si="13023"/>
        <v>0</v>
      </c>
      <c r="AR693" s="272">
        <f t="shared" si="13023"/>
        <v>0</v>
      </c>
      <c r="AS693" s="273">
        <f t="shared" si="13023"/>
        <v>0</v>
      </c>
      <c r="AT693" s="270">
        <f t="shared" si="13023"/>
        <v>0</v>
      </c>
      <c r="AU693" s="271">
        <f t="shared" si="13023"/>
        <v>0</v>
      </c>
      <c r="AV693" s="268">
        <f t="shared" si="13023"/>
        <v>0</v>
      </c>
      <c r="AW693" s="269">
        <f t="shared" si="13024"/>
        <v>0</v>
      </c>
      <c r="AX693" s="270">
        <f t="shared" si="13024"/>
        <v>0</v>
      </c>
      <c r="AY693" s="271">
        <f t="shared" si="13024"/>
        <v>0</v>
      </c>
      <c r="AZ693" s="268">
        <f t="shared" si="13024"/>
        <v>0</v>
      </c>
      <c r="BA693" s="269">
        <f t="shared" si="13024"/>
        <v>0</v>
      </c>
      <c r="BB693" s="270">
        <f t="shared" si="13024"/>
        <v>0</v>
      </c>
      <c r="BC693" s="271">
        <f t="shared" si="13024"/>
        <v>0</v>
      </c>
      <c r="BD693" s="268">
        <f t="shared" si="13024"/>
        <v>0</v>
      </c>
      <c r="BE693" s="270">
        <f t="shared" si="13024"/>
        <v>0</v>
      </c>
      <c r="BF693" s="266">
        <f>SUM(AF693,AH693,AJ693,AL693,AN693,AP693,AR693,AT693,AV693,AX693,AZ693,BB693,BD693)</f>
        <v>0</v>
      </c>
      <c r="BG693" s="16">
        <f>SUM(AG693,AI693,AK693,AM693,AO693,AQ693,AS693,AU693,AW693,AY693,BA693,BC693,BE693)</f>
        <v>0</v>
      </c>
      <c r="BH693" s="277"/>
      <c r="BI693" s="142" t="s">
        <v>21</v>
      </c>
      <c r="BJ693" s="125">
        <f>B693/B715</f>
        <v>5.574379122661572E-2</v>
      </c>
      <c r="BK693" s="126">
        <f t="shared" ref="BK693" si="13081">C693/C715</f>
        <v>0</v>
      </c>
      <c r="BL693" s="127">
        <f t="shared" ref="BL693" si="13082">D693/D715</f>
        <v>4.2900463788797714E-2</v>
      </c>
      <c r="BM693" s="128">
        <f t="shared" ref="BM693" si="13083">E693/E715</f>
        <v>1.6189088554314392E-4</v>
      </c>
      <c r="BN693" s="125">
        <f t="shared" ref="BN693" si="13084">F693/F715</f>
        <v>3.0029741916914515E-2</v>
      </c>
      <c r="BO693" s="126">
        <f t="shared" ref="BO693" si="13085">G693/G715</f>
        <v>3.9577836411609497E-4</v>
      </c>
      <c r="BP693" s="127">
        <f t="shared" ref="BP693" si="13086">H693/H715</f>
        <v>4.3481791238682961E-2</v>
      </c>
      <c r="BQ693" s="128">
        <f t="shared" ref="BQ693" si="13087">I693/I715</f>
        <v>2.8743424263788708E-3</v>
      </c>
      <c r="BR693" s="125">
        <f t="shared" ref="BR693" si="13088">J693/J715</f>
        <v>1.2598933936359231E-2</v>
      </c>
      <c r="BS693" s="126">
        <f t="shared" ref="BS693" si="13089">K693/K715</f>
        <v>5.9740259740259745E-3</v>
      </c>
      <c r="BT693" s="127">
        <f t="shared" ref="BT693" si="13090">L693/L715</f>
        <v>5.268703898840885E-3</v>
      </c>
      <c r="BU693" s="125">
        <f t="shared" ref="BU693" si="13091">M693/M715</f>
        <v>1.5584761566468342E-2</v>
      </c>
      <c r="BV693" s="129">
        <f t="shared" ref="BV693" si="13092">N693/N715</f>
        <v>1.4513674846865124E-2</v>
      </c>
      <c r="BW693" s="130">
        <f t="shared" ref="BW693" si="13093">O693/O715</f>
        <v>1.4802818502102511E-2</v>
      </c>
      <c r="BX693" s="125">
        <f t="shared" ref="BX693" si="13094">P693/P715</f>
        <v>1.349156777014366E-2</v>
      </c>
      <c r="BY693" s="126">
        <f t="shared" ref="BY693" si="13095">Q693/Q715</f>
        <v>1.6925527678215851E-2</v>
      </c>
      <c r="BZ693" s="127">
        <f t="shared" ref="BZ693" si="13096">R693/R715</f>
        <v>1.6221422415978102E-2</v>
      </c>
      <c r="CA693" s="128">
        <f t="shared" ref="CA693" si="13097">S693/S715</f>
        <v>1.3168905527416869E-2</v>
      </c>
      <c r="CB693" s="125">
        <f t="shared" ref="CB693" si="13098">T693/T715</f>
        <v>4.6132008516678496E-3</v>
      </c>
      <c r="CC693" s="126">
        <f t="shared" ref="CC693" si="13099">U693/U715</f>
        <v>2.1208519974403511E-2</v>
      </c>
      <c r="CD693" s="127">
        <f t="shared" ref="CD693" si="13100">V693/V715</f>
        <v>6.7223993794708267E-3</v>
      </c>
      <c r="CE693" s="128">
        <f t="shared" ref="CE693" si="13101">W693/W715</f>
        <v>1.8083632358688314E-2</v>
      </c>
      <c r="CF693" s="125">
        <f t="shared" ref="CF693" si="13102">X693/X715</f>
        <v>1.2169177091311378E-2</v>
      </c>
      <c r="CG693" s="126">
        <f t="shared" ref="CG693" si="13103">Y693/Y715</f>
        <v>2.7906042963260391E-2</v>
      </c>
      <c r="CH693" s="127">
        <f t="shared" ref="CH693" si="13104">Z693/Z715</f>
        <v>1.7446869615163698E-2</v>
      </c>
      <c r="CI693" s="125">
        <f t="shared" ref="CI693" si="13105">AA693/AA715</f>
        <v>8.5006330258636277E-3</v>
      </c>
      <c r="CJ693" s="131">
        <f t="shared" ref="CJ693" si="13106">AB693/AB715</f>
        <v>2.6216622355797019E-2</v>
      </c>
      <c r="CK693" s="132">
        <f t="shared" ref="CK693" si="13107">AC693/AC715</f>
        <v>1.0596030871732781E-2</v>
      </c>
    </row>
    <row r="694" spans="1:89" ht="15" thickTop="1" thickBot="1">
      <c r="A694" s="133" t="s">
        <v>22</v>
      </c>
      <c r="B694" s="185">
        <v>5692</v>
      </c>
      <c r="C694" s="186">
        <v>397</v>
      </c>
      <c r="D694" s="187">
        <v>2168</v>
      </c>
      <c r="E694" s="188">
        <v>472</v>
      </c>
      <c r="F694" s="185">
        <v>645</v>
      </c>
      <c r="G694" s="189">
        <v>295</v>
      </c>
      <c r="H694" s="187">
        <v>1116</v>
      </c>
      <c r="I694" s="188">
        <v>904</v>
      </c>
      <c r="J694" s="185">
        <v>229</v>
      </c>
      <c r="K694" s="189">
        <v>390</v>
      </c>
      <c r="L694" s="187">
        <v>266</v>
      </c>
      <c r="M694" s="185">
        <v>1104</v>
      </c>
      <c r="N694" s="190">
        <v>1096</v>
      </c>
      <c r="O694" s="191">
        <v>1746</v>
      </c>
      <c r="P694" s="185">
        <v>985</v>
      </c>
      <c r="Q694" s="189">
        <v>861</v>
      </c>
      <c r="R694" s="187">
        <v>977</v>
      </c>
      <c r="S694" s="188">
        <v>1056</v>
      </c>
      <c r="T694" s="185">
        <v>238</v>
      </c>
      <c r="U694" s="189">
        <v>902</v>
      </c>
      <c r="V694" s="187">
        <v>699</v>
      </c>
      <c r="W694" s="188">
        <v>1881</v>
      </c>
      <c r="X694" s="185">
        <v>1060</v>
      </c>
      <c r="Y694" s="189">
        <v>945</v>
      </c>
      <c r="Z694" s="187">
        <v>3111</v>
      </c>
      <c r="AA694" s="185">
        <v>1490</v>
      </c>
      <c r="AB694" s="168">
        <f>B694+D694+F694+H694+J694+L694+N694+P694+R694+T694+V694+X694+Z694</f>
        <v>18282</v>
      </c>
      <c r="AC694" s="169">
        <f t="shared" si="13053"/>
        <v>12443</v>
      </c>
      <c r="AD694" s="229"/>
      <c r="AE694" s="295" t="s">
        <v>42</v>
      </c>
      <c r="AF694" s="12">
        <f t="shared" ref="AF694:BG694" si="13108">SUM(AF691:AF693)</f>
        <v>12658</v>
      </c>
      <c r="AG694" s="1">
        <f t="shared" si="13108"/>
        <v>1899</v>
      </c>
      <c r="AH694" s="12">
        <f t="shared" si="13108"/>
        <v>2894</v>
      </c>
      <c r="AI694" s="1">
        <f t="shared" si="13108"/>
        <v>2455</v>
      </c>
      <c r="AJ694" s="12">
        <f t="shared" si="13108"/>
        <v>1341</v>
      </c>
      <c r="AK694" s="1">
        <f t="shared" si="13108"/>
        <v>1165</v>
      </c>
      <c r="AL694" s="12">
        <f t="shared" si="13108"/>
        <v>2184</v>
      </c>
      <c r="AM694" s="1">
        <f t="shared" si="13108"/>
        <v>3304</v>
      </c>
      <c r="AN694" s="12">
        <f t="shared" si="13108"/>
        <v>762</v>
      </c>
      <c r="AO694" s="1">
        <f t="shared" si="13108"/>
        <v>1910</v>
      </c>
      <c r="AP694" s="12">
        <f t="shared" si="13108"/>
        <v>932</v>
      </c>
      <c r="AQ694" s="1">
        <f t="shared" si="13108"/>
        <v>4743</v>
      </c>
      <c r="AR694" s="12">
        <f t="shared" si="13108"/>
        <v>3252</v>
      </c>
      <c r="AS694" s="1">
        <f t="shared" si="13108"/>
        <v>6169</v>
      </c>
      <c r="AT694" s="12">
        <f t="shared" si="13108"/>
        <v>2760</v>
      </c>
      <c r="AU694" s="1">
        <f t="shared" si="13108"/>
        <v>2961</v>
      </c>
      <c r="AV694" s="12">
        <f t="shared" si="13108"/>
        <v>3322</v>
      </c>
      <c r="AW694" s="1">
        <f t="shared" si="13108"/>
        <v>2957</v>
      </c>
      <c r="AX694" s="12">
        <f t="shared" si="13108"/>
        <v>631</v>
      </c>
      <c r="AY694" s="1">
        <f t="shared" si="13108"/>
        <v>3175</v>
      </c>
      <c r="AZ694" s="12">
        <f t="shared" si="13108"/>
        <v>1974</v>
      </c>
      <c r="BA694" s="1">
        <f t="shared" si="13108"/>
        <v>5013</v>
      </c>
      <c r="BB694" s="12">
        <f t="shared" si="13108"/>
        <v>2674</v>
      </c>
      <c r="BC694" s="1">
        <f t="shared" si="13108"/>
        <v>3455</v>
      </c>
      <c r="BD694" s="12">
        <f t="shared" si="13108"/>
        <v>9449</v>
      </c>
      <c r="BE694" s="1">
        <f t="shared" si="13108"/>
        <v>4441</v>
      </c>
      <c r="BF694" s="51">
        <f t="shared" si="13108"/>
        <v>44833</v>
      </c>
      <c r="BG694" s="47">
        <f t="shared" si="13108"/>
        <v>43647</v>
      </c>
      <c r="BH694" s="277"/>
      <c r="BI694" s="133" t="s">
        <v>22</v>
      </c>
      <c r="BJ694" s="125">
        <f>B694/B715</f>
        <v>0.10258443571351332</v>
      </c>
      <c r="BK694" s="126">
        <f t="shared" ref="BK694" si="13109">C694/C715</f>
        <v>1.2095545670586802E-2</v>
      </c>
      <c r="BL694" s="127">
        <f t="shared" ref="BL694" si="13110">D694/D715</f>
        <v>9.6682126293257231E-2</v>
      </c>
      <c r="BM694" s="128">
        <f t="shared" ref="BM694" si="13111">E694/E715</f>
        <v>2.5470832658787978E-2</v>
      </c>
      <c r="BN694" s="125">
        <f t="shared" ref="BN694" si="13112">F694/F715</f>
        <v>6.1882375515686462E-2</v>
      </c>
      <c r="BO694" s="126">
        <f t="shared" ref="BO694" si="13113">G694/G715</f>
        <v>3.8918205804749341E-2</v>
      </c>
      <c r="BP694" s="127">
        <f t="shared" ref="BP694" si="13114">H694/H715</f>
        <v>4.5308757257115015E-2</v>
      </c>
      <c r="BQ694" s="128">
        <f t="shared" ref="BQ694" si="13115">I694/I715</f>
        <v>2.451325993817452E-2</v>
      </c>
      <c r="BR694" s="125">
        <f t="shared" ref="BR694" si="13116">J694/J715</f>
        <v>3.6989177838798258E-2</v>
      </c>
      <c r="BS694" s="126">
        <f t="shared" ref="BS694" si="13117">K694/K715</f>
        <v>5.0649350649350652E-2</v>
      </c>
      <c r="BT694" s="127">
        <f t="shared" ref="BT694" si="13118">L694/L715</f>
        <v>2.335792061819459E-2</v>
      </c>
      <c r="BU694" s="125">
        <f t="shared" ref="BU694" si="13119">M694/M715</f>
        <v>4.9018737234703846E-2</v>
      </c>
      <c r="BV694" s="129">
        <f t="shared" ref="BV694" si="13120">N694/N715</f>
        <v>4.2760719441301547E-2</v>
      </c>
      <c r="BW694" s="130">
        <f t="shared" ref="BW694" si="13121">O694/O715</f>
        <v>4.9607909989771562E-2</v>
      </c>
      <c r="BX694" s="125">
        <f t="shared" ref="BX694" si="13122">P694/P715</f>
        <v>6.1524047470331043E-2</v>
      </c>
      <c r="BY694" s="126">
        <f t="shared" ref="BY694" si="13123">Q694/Q715</f>
        <v>4.2861409796893665E-2</v>
      </c>
      <c r="BZ694" s="127">
        <f t="shared" ref="BZ694" si="13124">R694/R715</f>
        <v>4.9526030313783137E-2</v>
      </c>
      <c r="CA694" s="128">
        <f t="shared" ref="CA694" si="13125">S694/S715</f>
        <v>4.6509579387800044E-2</v>
      </c>
      <c r="CB694" s="125">
        <f t="shared" ref="CB694" si="13126">T694/T715</f>
        <v>2.8152353915306363E-2</v>
      </c>
      <c r="CC694" s="126">
        <f t="shared" ref="CC694" si="13127">U694/U715</f>
        <v>8.2457263003930886E-2</v>
      </c>
      <c r="CD694" s="127">
        <f t="shared" ref="CD694" si="13128">V694/V715</f>
        <v>3.0121520296475048E-2</v>
      </c>
      <c r="CE694" s="128">
        <f t="shared" ref="CE694" si="13129">W694/W715</f>
        <v>6.6827725867765655E-2</v>
      </c>
      <c r="CF694" s="125">
        <f t="shared" ref="CF694" si="13130">X694/X715</f>
        <v>4.5102544464300912E-2</v>
      </c>
      <c r="CG694" s="126">
        <f t="shared" ref="CG694" si="13131">Y694/Y715</f>
        <v>6.3240313190122466E-2</v>
      </c>
      <c r="CH694" s="127">
        <f t="shared" ref="CH694" si="13132">Z694/Z715</f>
        <v>5.5840752441125789E-2</v>
      </c>
      <c r="CI694" s="125">
        <f t="shared" ref="CI694" si="13133">AA694/AA715</f>
        <v>3.3686019171640443E-2</v>
      </c>
      <c r="CJ694" s="131">
        <f t="shared" ref="CJ694" si="13134">AB694/AB715</f>
        <v>6.0379477186782701E-2</v>
      </c>
      <c r="CK694" s="132">
        <f t="shared" ref="CK694" si="13135">AC694/AC715</f>
        <v>4.116341309302872E-2</v>
      </c>
    </row>
    <row r="695" spans="1:89" ht="14.1" thickTop="1">
      <c r="A695" s="142" t="s">
        <v>23</v>
      </c>
      <c r="B695" s="192">
        <v>6249</v>
      </c>
      <c r="C695" s="193">
        <v>959</v>
      </c>
      <c r="D695" s="194">
        <v>1353</v>
      </c>
      <c r="E695" s="195">
        <v>1204</v>
      </c>
      <c r="F695" s="192">
        <v>638</v>
      </c>
      <c r="G695" s="196">
        <v>483</v>
      </c>
      <c r="H695" s="194">
        <v>1014</v>
      </c>
      <c r="I695" s="195">
        <v>1492</v>
      </c>
      <c r="J695" s="192">
        <v>367</v>
      </c>
      <c r="K695" s="196">
        <v>830</v>
      </c>
      <c r="L695" s="194">
        <v>474</v>
      </c>
      <c r="M695" s="192">
        <v>2120</v>
      </c>
      <c r="N695" s="197">
        <v>1724</v>
      </c>
      <c r="O695" s="198">
        <v>2719</v>
      </c>
      <c r="P695" s="192">
        <v>1507</v>
      </c>
      <c r="Q695" s="196">
        <v>1348</v>
      </c>
      <c r="R695" s="194">
        <v>1674</v>
      </c>
      <c r="S695" s="195">
        <v>1340</v>
      </c>
      <c r="T695" s="192">
        <v>322</v>
      </c>
      <c r="U695" s="196">
        <v>1606</v>
      </c>
      <c r="V695" s="194">
        <v>1033</v>
      </c>
      <c r="W695" s="195">
        <v>2549</v>
      </c>
      <c r="X695" s="192">
        <v>1436</v>
      </c>
      <c r="Y695" s="196">
        <v>1639</v>
      </c>
      <c r="Z695" s="194">
        <v>4817</v>
      </c>
      <c r="AA695" s="192">
        <v>2136</v>
      </c>
      <c r="AB695" s="168">
        <f t="shared" ref="AB695:AB711" si="13136">B695+D695+F695+H695+J695+L695+N695+P695+R695+T695+V695+X695+Z695</f>
        <v>22608</v>
      </c>
      <c r="AC695" s="169">
        <f t="shared" si="13053"/>
        <v>20425</v>
      </c>
      <c r="AD695" s="229"/>
      <c r="BH695" s="277"/>
      <c r="BI695" s="142" t="s">
        <v>23</v>
      </c>
      <c r="BJ695" s="125">
        <f>B695/B715</f>
        <v>0.11262300400100926</v>
      </c>
      <c r="BK695" s="126">
        <f t="shared" ref="BK695" si="13137">C695/C715</f>
        <v>2.921820729998172E-2</v>
      </c>
      <c r="BL695" s="127">
        <f t="shared" ref="BL695" si="13138">D695/D715</f>
        <v>6.0337138779878702E-2</v>
      </c>
      <c r="BM695" s="128">
        <f t="shared" ref="BM695" si="13139">E695/E715</f>
        <v>6.4972208731315095E-2</v>
      </c>
      <c r="BN695" s="125">
        <f t="shared" ref="BN695" si="13140">F695/F715</f>
        <v>6.1210783843423197E-2</v>
      </c>
      <c r="BO695" s="126">
        <f t="shared" ref="BO695" si="13141">G695/G715</f>
        <v>6.3720316622691286E-2</v>
      </c>
      <c r="BP695" s="127">
        <f t="shared" ref="BP695" si="13142">H695/H715</f>
        <v>4.1167634282002354E-2</v>
      </c>
      <c r="BQ695" s="128">
        <f t="shared" ref="BQ695" si="13143">I695/I715</f>
        <v>4.0457725473181841E-2</v>
      </c>
      <c r="BR695" s="125">
        <f t="shared" ref="BR695" si="13144">J695/J715</f>
        <v>5.9279599418510742E-2</v>
      </c>
      <c r="BS695" s="126">
        <f t="shared" ref="BS695" si="13145">K695/K715</f>
        <v>0.10779220779220779</v>
      </c>
      <c r="BT695" s="127">
        <f t="shared" ref="BT695" si="13146">L695/L715</f>
        <v>4.1622760800842991E-2</v>
      </c>
      <c r="BU695" s="125">
        <f t="shared" ref="BU695" si="13147">M695/M715</f>
        <v>9.4130183820264626E-2</v>
      </c>
      <c r="BV695" s="129">
        <f t="shared" ref="BV695" si="13148">N695/N715</f>
        <v>6.7262299559127617E-2</v>
      </c>
      <c r="BW695" s="130">
        <f t="shared" ref="BW695" si="13149">O695/O715</f>
        <v>7.7253096942834415E-2</v>
      </c>
      <c r="BX695" s="125">
        <f t="shared" ref="BX695" si="13150">P695/P715</f>
        <v>9.4128669581511559E-2</v>
      </c>
      <c r="BY695" s="126">
        <f t="shared" ref="BY695" si="13151">Q695/Q715</f>
        <v>6.7104739147749906E-2</v>
      </c>
      <c r="BZ695" s="127">
        <f t="shared" ref="BZ695" si="13152">R695/R715</f>
        <v>8.4858316013585441E-2</v>
      </c>
      <c r="CA695" s="128">
        <f t="shared" ref="CA695" si="13153">S695/S715</f>
        <v>5.9017837480731118E-2</v>
      </c>
      <c r="CB695" s="125">
        <f t="shared" ref="CB695" si="13154">T695/T715</f>
        <v>3.8088478826590964E-2</v>
      </c>
      <c r="CC695" s="126">
        <f t="shared" ref="CC695" si="13155">U695/U715</f>
        <v>0.14681415120212085</v>
      </c>
      <c r="CD695" s="127">
        <f t="shared" ref="CD695" si="13156">V695/V715</f>
        <v>4.451434973713695E-2</v>
      </c>
      <c r="CE695" s="128">
        <f t="shared" ref="CE695" si="13157">W695/W715</f>
        <v>9.0560272853234799E-2</v>
      </c>
      <c r="CF695" s="125">
        <f t="shared" ref="CF695" si="13158">X695/X715</f>
        <v>6.1101182878052933E-2</v>
      </c>
      <c r="CG695" s="126">
        <f t="shared" ref="CG695" si="13159">Y695/Y715</f>
        <v>0.10968346382921769</v>
      </c>
      <c r="CH695" s="127">
        <f t="shared" ref="CH695" si="13160">Z695/Z715</f>
        <v>8.6462521539345208E-2</v>
      </c>
      <c r="CI695" s="125">
        <f t="shared" ref="CI695" si="13161">AA695/AA715</f>
        <v>4.8290830168204013E-2</v>
      </c>
      <c r="CJ695" s="131">
        <f t="shared" ref="CJ695" si="13162">AB695/AB715</f>
        <v>7.4666842809254091E-2</v>
      </c>
      <c r="CK695" s="132">
        <f t="shared" ref="CK695" si="13163">AC695/AC715</f>
        <v>6.7569132237009694E-2</v>
      </c>
    </row>
    <row r="696" spans="1:89" ht="14.1" thickBot="1">
      <c r="A696" s="133" t="s">
        <v>24</v>
      </c>
      <c r="B696" s="185">
        <v>6409</v>
      </c>
      <c r="C696" s="186">
        <v>940</v>
      </c>
      <c r="D696" s="187">
        <v>1541</v>
      </c>
      <c r="E696" s="188">
        <v>1251</v>
      </c>
      <c r="F696" s="185">
        <v>703</v>
      </c>
      <c r="G696" s="189">
        <v>682</v>
      </c>
      <c r="H696" s="187">
        <v>1170</v>
      </c>
      <c r="I696" s="188">
        <v>1812</v>
      </c>
      <c r="J696" s="185">
        <v>395</v>
      </c>
      <c r="K696" s="189">
        <v>1080</v>
      </c>
      <c r="L696" s="187">
        <v>458</v>
      </c>
      <c r="M696" s="185">
        <v>2623</v>
      </c>
      <c r="N696" s="190">
        <v>1528</v>
      </c>
      <c r="O696" s="191">
        <v>3450</v>
      </c>
      <c r="P696" s="185">
        <v>1253</v>
      </c>
      <c r="Q696" s="189">
        <v>1613</v>
      </c>
      <c r="R696" s="187">
        <v>1648</v>
      </c>
      <c r="S696" s="188">
        <v>1617</v>
      </c>
      <c r="T696" s="185">
        <v>309</v>
      </c>
      <c r="U696" s="189">
        <v>1569</v>
      </c>
      <c r="V696" s="187">
        <v>941</v>
      </c>
      <c r="W696" s="188">
        <v>2464</v>
      </c>
      <c r="X696" s="185">
        <v>1238</v>
      </c>
      <c r="Y696" s="189">
        <v>1816</v>
      </c>
      <c r="Z696" s="187">
        <v>4632</v>
      </c>
      <c r="AA696" s="185">
        <v>2305</v>
      </c>
      <c r="AB696" s="168">
        <f t="shared" si="13136"/>
        <v>22225</v>
      </c>
      <c r="AC696" s="169">
        <f t="shared" si="13053"/>
        <v>23222</v>
      </c>
      <c r="AD696" s="229"/>
      <c r="AE696" t="s">
        <v>51</v>
      </c>
      <c r="BH696" s="277"/>
      <c r="BI696" s="133" t="s">
        <v>24</v>
      </c>
      <c r="BJ696" s="125">
        <f>B696/B715</f>
        <v>0.11550661428107992</v>
      </c>
      <c r="BK696" s="126">
        <f t="shared" ref="BK696" si="13164">C696/C715</f>
        <v>2.8639327280482602E-2</v>
      </c>
      <c r="BL696" s="127">
        <f t="shared" ref="BL696" si="13165">D696/D715</f>
        <v>6.8721013200142705E-2</v>
      </c>
      <c r="BM696" s="128">
        <f t="shared" ref="BM696" si="13166">E696/E715</f>
        <v>6.750849927149101E-2</v>
      </c>
      <c r="BN696" s="125">
        <f t="shared" ref="BN696" si="13167">F696/F715</f>
        <v>6.7446992228724939E-2</v>
      </c>
      <c r="BO696" s="126">
        <f t="shared" ref="BO696" si="13168">G696/G715</f>
        <v>8.9973614775725588E-2</v>
      </c>
      <c r="BP696" s="127">
        <f t="shared" ref="BP696" si="13169">H696/H715</f>
        <v>4.7501116479233489E-2</v>
      </c>
      <c r="BQ696" s="128">
        <f t="shared" ref="BQ696" si="13170">I696/I715</f>
        <v>4.9134985628287865E-2</v>
      </c>
      <c r="BR696" s="125">
        <f t="shared" ref="BR696" si="13171">J696/J715</f>
        <v>6.3802293652075598E-2</v>
      </c>
      <c r="BS696" s="126">
        <f t="shared" ref="BS696" si="13172">K696/K715</f>
        <v>0.14025974025974025</v>
      </c>
      <c r="BT696" s="127">
        <f t="shared" ref="BT696" si="13173">L696/L715</f>
        <v>4.0217773094485425E-2</v>
      </c>
      <c r="BU696" s="125">
        <f t="shared" ref="BU696" si="13174">M696/M715</f>
        <v>0.11646390196252553</v>
      </c>
      <c r="BV696" s="129">
        <f t="shared" ref="BV696" si="13175">N696/N715</f>
        <v>5.9615309586048146E-2</v>
      </c>
      <c r="BW696" s="130">
        <f t="shared" ref="BW696" si="13176">O696/O715</f>
        <v>9.8022502557108759E-2</v>
      </c>
      <c r="BX696" s="125">
        <f t="shared" ref="BX696" si="13177">P696/P715</f>
        <v>7.8263585259212995E-2</v>
      </c>
      <c r="BY696" s="126">
        <f t="shared" ref="BY696" si="13178">Q696/Q715</f>
        <v>8.029669454400637E-2</v>
      </c>
      <c r="BZ696" s="127">
        <f t="shared" ref="BZ696" si="13179">R696/R715</f>
        <v>8.3540325442287219E-2</v>
      </c>
      <c r="CA696" s="128">
        <f t="shared" ref="CA696" si="13180">S696/S715</f>
        <v>7.1217793437568816E-2</v>
      </c>
      <c r="CB696" s="125">
        <f t="shared" ref="CB696" si="13181">T696/T715</f>
        <v>3.6550745209368345E-2</v>
      </c>
      <c r="CC696" s="126">
        <f t="shared" ref="CC696" si="13182">U696/U715</f>
        <v>0.14343175793034099</v>
      </c>
      <c r="CD696" s="127">
        <f t="shared" ref="CD696" si="13183">V696/V715</f>
        <v>4.0549857795397742E-2</v>
      </c>
      <c r="CE696" s="128">
        <f t="shared" ref="CE696" si="13184">W696/W715</f>
        <v>8.75404128326287E-2</v>
      </c>
      <c r="CF696" s="125">
        <f t="shared" ref="CF696" si="13185">X696/X715</f>
        <v>5.2676367968683517E-2</v>
      </c>
      <c r="CG696" s="126">
        <f t="shared" ref="CG696" si="13186">Y696/Y715</f>
        <v>0.12152847487117714</v>
      </c>
      <c r="CH696" s="127">
        <f t="shared" ref="CH696" si="13187">Z696/Z715</f>
        <v>8.3141872487076399E-2</v>
      </c>
      <c r="CI696" s="125">
        <f t="shared" ref="CI696" si="13188">AA696/AA715</f>
        <v>5.2111593416531016E-2</v>
      </c>
      <c r="CJ696" s="131">
        <f t="shared" ref="CJ696" si="13189">AB696/AB715</f>
        <v>7.3401918853311751E-2</v>
      </c>
      <c r="CK696" s="132">
        <f t="shared" ref="CK696" si="13190">AC696/AC715</f>
        <v>7.6822050859624916E-2</v>
      </c>
    </row>
    <row r="697" spans="1:89" ht="15" thickTop="1" thickBot="1">
      <c r="A697" s="142" t="s">
        <v>25</v>
      </c>
      <c r="B697" s="192">
        <v>4856</v>
      </c>
      <c r="C697" s="193">
        <v>1285</v>
      </c>
      <c r="D697" s="194">
        <v>1309</v>
      </c>
      <c r="E697" s="195">
        <v>1127</v>
      </c>
      <c r="F697" s="192">
        <v>590</v>
      </c>
      <c r="G697" s="196">
        <v>518</v>
      </c>
      <c r="H697" s="194">
        <v>1063</v>
      </c>
      <c r="I697" s="195">
        <v>1812</v>
      </c>
      <c r="J697" s="192">
        <v>322</v>
      </c>
      <c r="K697" s="196">
        <v>842</v>
      </c>
      <c r="L697" s="194">
        <v>442</v>
      </c>
      <c r="M697" s="192">
        <v>2399</v>
      </c>
      <c r="N697" s="197">
        <v>1402</v>
      </c>
      <c r="O697" s="198">
        <v>2463</v>
      </c>
      <c r="P697" s="192">
        <v>959</v>
      </c>
      <c r="Q697" s="196">
        <v>1257</v>
      </c>
      <c r="R697" s="194">
        <v>1355</v>
      </c>
      <c r="S697" s="195">
        <v>1218</v>
      </c>
      <c r="T697" s="192">
        <v>263</v>
      </c>
      <c r="U697" s="196">
        <v>1083</v>
      </c>
      <c r="V697" s="194">
        <v>772</v>
      </c>
      <c r="W697" s="195">
        <v>2369</v>
      </c>
      <c r="X697" s="192">
        <v>1023</v>
      </c>
      <c r="Y697" s="196">
        <v>1152</v>
      </c>
      <c r="Z697" s="194">
        <v>3919</v>
      </c>
      <c r="AA697" s="192">
        <v>1985</v>
      </c>
      <c r="AB697" s="168">
        <f t="shared" si="13136"/>
        <v>18275</v>
      </c>
      <c r="AC697" s="169">
        <f t="shared" si="13053"/>
        <v>19510</v>
      </c>
      <c r="AD697" s="229"/>
      <c r="AE697" s="309" t="s">
        <v>2</v>
      </c>
      <c r="AF697" s="303" t="s">
        <v>3</v>
      </c>
      <c r="AG697" s="304"/>
      <c r="AH697" s="303" t="s">
        <v>4</v>
      </c>
      <c r="AI697" s="304"/>
      <c r="AJ697" s="303" t="s">
        <v>5</v>
      </c>
      <c r="AK697" s="304"/>
      <c r="AL697" s="303" t="s">
        <v>6</v>
      </c>
      <c r="AM697" s="304"/>
      <c r="AN697" s="303" t="s">
        <v>7</v>
      </c>
      <c r="AO697" s="304"/>
      <c r="AP697" s="303" t="s">
        <v>8</v>
      </c>
      <c r="AQ697" s="304"/>
      <c r="AR697" s="303" t="s">
        <v>9</v>
      </c>
      <c r="AS697" s="304"/>
      <c r="AT697" s="303" t="s">
        <v>10</v>
      </c>
      <c r="AU697" s="304"/>
      <c r="AV697" s="303" t="s">
        <v>11</v>
      </c>
      <c r="AW697" s="304"/>
      <c r="AX697" s="303" t="s">
        <v>12</v>
      </c>
      <c r="AY697" s="304"/>
      <c r="AZ697" s="303" t="s">
        <v>13</v>
      </c>
      <c r="BA697" s="304"/>
      <c r="BB697" s="303" t="s">
        <v>14</v>
      </c>
      <c r="BC697" s="304"/>
      <c r="BD697" s="305" t="s">
        <v>15</v>
      </c>
      <c r="BE697" s="306"/>
      <c r="BF697" s="307" t="s">
        <v>16</v>
      </c>
      <c r="BG697" s="308"/>
      <c r="BH697" s="277"/>
      <c r="BI697" s="142" t="s">
        <v>25</v>
      </c>
      <c r="BJ697" s="125">
        <f>B697/B715</f>
        <v>8.7517572000144178E-2</v>
      </c>
      <c r="BK697" s="126">
        <f t="shared" ref="BK697" si="13191">C697/C715</f>
        <v>3.9150569739808662E-2</v>
      </c>
      <c r="BL697" s="127">
        <f t="shared" ref="BL697" si="13192">D697/D715</f>
        <v>5.8374955404923295E-2</v>
      </c>
      <c r="BM697" s="128">
        <f t="shared" ref="BM697" si="13193">E697/E715</f>
        <v>6.0817009335707731E-2</v>
      </c>
      <c r="BN697" s="125">
        <f t="shared" ref="BN697" si="13194">F697/F715</f>
        <v>5.660558380504653E-2</v>
      </c>
      <c r="BO697" s="126">
        <f t="shared" ref="BO697" si="13195">G697/G715</f>
        <v>6.8337730870712404E-2</v>
      </c>
      <c r="BP697" s="127">
        <f t="shared" ref="BP697" si="13196">H697/H715</f>
        <v>4.3156997279850597E-2</v>
      </c>
      <c r="BQ697" s="128">
        <f t="shared" ref="BQ697" si="13197">I697/I715</f>
        <v>4.9134985628287865E-2</v>
      </c>
      <c r="BR697" s="125">
        <f t="shared" ref="BR697" si="13198">J697/J715</f>
        <v>5.2010983685995799E-2</v>
      </c>
      <c r="BS697" s="126">
        <f t="shared" ref="BS697" si="13199">K697/K715</f>
        <v>0.10935064935064935</v>
      </c>
      <c r="BT697" s="127">
        <f t="shared" ref="BT697" si="13200">L697/L715</f>
        <v>3.8812785388127852E-2</v>
      </c>
      <c r="BU697" s="125">
        <f t="shared" ref="BU697" si="13201">M697/M715</f>
        <v>0.10651807121925229</v>
      </c>
      <c r="BV697" s="129">
        <f t="shared" ref="BV697" si="13202">N697/N715</f>
        <v>5.4699387460497052E-2</v>
      </c>
      <c r="BW697" s="130">
        <f t="shared" ref="BW697" si="13203">O697/O715</f>
        <v>6.9979543129901123E-2</v>
      </c>
      <c r="BX697" s="125">
        <f t="shared" ref="BX697" si="13204">P697/P715</f>
        <v>5.9900062460961898E-2</v>
      </c>
      <c r="BY697" s="126">
        <f t="shared" ref="BY697" si="13205">Q697/Q715</f>
        <v>6.2574671445639191E-2</v>
      </c>
      <c r="BZ697" s="127">
        <f t="shared" ref="BZ697" si="13206">R697/R715</f>
        <v>6.8687585542657276E-2</v>
      </c>
      <c r="CA697" s="128">
        <f t="shared" ref="CA697" si="13207">S697/S715</f>
        <v>5.3644571680246639E-2</v>
      </c>
      <c r="CB697" s="125">
        <f t="shared" ref="CB697" si="13208">T697/T715</f>
        <v>3.110953394842678E-2</v>
      </c>
      <c r="CC697" s="126">
        <f t="shared" ref="CC697" si="13209">U697/U715</f>
        <v>9.9003565225340526E-2</v>
      </c>
      <c r="CD697" s="127">
        <f t="shared" ref="CD697" si="13210">V697/V715</f>
        <v>3.326725846763768E-2</v>
      </c>
      <c r="CE697" s="128">
        <f t="shared" ref="CE697" si="13211">W697/W715</f>
        <v>8.4165275162539521E-2</v>
      </c>
      <c r="CF697" s="125">
        <f t="shared" ref="CF697" si="13212">X697/X715</f>
        <v>4.3528210365075315E-2</v>
      </c>
      <c r="CG697" s="126">
        <f t="shared" ref="CG697" si="13213">Y697/Y715</f>
        <v>7.7092953222244534E-2</v>
      </c>
      <c r="CH697" s="127">
        <f t="shared" ref="CH697" si="13214">Z697/Z715</f>
        <v>7.0343911545089025E-2</v>
      </c>
      <c r="CI697" s="125">
        <f t="shared" ref="CI697" si="13215">AA697/AA715</f>
        <v>4.4877012117923679E-2</v>
      </c>
      <c r="CJ697" s="131">
        <f t="shared" ref="CJ697" si="13216">AB697/AB715</f>
        <v>6.0356358472183236E-2</v>
      </c>
      <c r="CK697" s="132">
        <f t="shared" ref="CK697" si="13217">AC697/AC715</f>
        <v>6.4542167439121612E-2</v>
      </c>
    </row>
    <row r="698" spans="1:89" ht="15" thickTop="1" thickBot="1">
      <c r="A698" s="133" t="s">
        <v>26</v>
      </c>
      <c r="B698" s="185">
        <v>3743</v>
      </c>
      <c r="C698" s="186">
        <v>1093</v>
      </c>
      <c r="D698" s="187">
        <v>1516</v>
      </c>
      <c r="E698" s="188">
        <v>905</v>
      </c>
      <c r="F698" s="185">
        <v>610</v>
      </c>
      <c r="G698" s="189">
        <v>485</v>
      </c>
      <c r="H698" s="187">
        <v>1186</v>
      </c>
      <c r="I698" s="188">
        <v>1775</v>
      </c>
      <c r="J698" s="185">
        <v>284</v>
      </c>
      <c r="K698" s="189">
        <v>907</v>
      </c>
      <c r="L698" s="187">
        <v>447</v>
      </c>
      <c r="M698" s="185">
        <v>1851</v>
      </c>
      <c r="N698" s="190">
        <v>1332</v>
      </c>
      <c r="O698" s="191">
        <v>2857</v>
      </c>
      <c r="P698" s="185">
        <v>718</v>
      </c>
      <c r="Q698" s="189">
        <v>1239</v>
      </c>
      <c r="R698" s="187">
        <v>1362</v>
      </c>
      <c r="S698" s="188">
        <v>1175</v>
      </c>
      <c r="T698" s="185">
        <v>332</v>
      </c>
      <c r="U698" s="189">
        <v>704</v>
      </c>
      <c r="V698" s="187">
        <v>780</v>
      </c>
      <c r="W698" s="188">
        <v>2105</v>
      </c>
      <c r="X698" s="185">
        <v>863</v>
      </c>
      <c r="Y698" s="189">
        <v>1067</v>
      </c>
      <c r="Z698" s="187">
        <v>3081</v>
      </c>
      <c r="AA698" s="185">
        <v>2297</v>
      </c>
      <c r="AB698" s="168">
        <f t="shared" si="13136"/>
        <v>16254</v>
      </c>
      <c r="AC698" s="169">
        <f t="shared" si="13053"/>
        <v>18460</v>
      </c>
      <c r="AD698" s="229"/>
      <c r="AE698" s="310"/>
      <c r="AF698" s="235" t="s">
        <v>17</v>
      </c>
      <c r="AG698" s="236" t="s">
        <v>18</v>
      </c>
      <c r="AH698" s="237" t="s">
        <v>17</v>
      </c>
      <c r="AI698" s="238" t="s">
        <v>18</v>
      </c>
      <c r="AJ698" s="235" t="s">
        <v>17</v>
      </c>
      <c r="AK698" s="236" t="s">
        <v>18</v>
      </c>
      <c r="AL698" s="237" t="s">
        <v>17</v>
      </c>
      <c r="AM698" s="238" t="s">
        <v>18</v>
      </c>
      <c r="AN698" s="235" t="s">
        <v>17</v>
      </c>
      <c r="AO698" s="236" t="s">
        <v>18</v>
      </c>
      <c r="AP698" s="237" t="s">
        <v>17</v>
      </c>
      <c r="AQ698" s="235" t="s">
        <v>18</v>
      </c>
      <c r="AR698" s="239" t="s">
        <v>17</v>
      </c>
      <c r="AS698" s="240" t="s">
        <v>18</v>
      </c>
      <c r="AT698" s="235" t="s">
        <v>17</v>
      </c>
      <c r="AU698" s="236" t="s">
        <v>18</v>
      </c>
      <c r="AV698" s="237" t="s">
        <v>17</v>
      </c>
      <c r="AW698" s="238" t="s">
        <v>18</v>
      </c>
      <c r="AX698" s="235" t="s">
        <v>17</v>
      </c>
      <c r="AY698" s="236" t="s">
        <v>18</v>
      </c>
      <c r="AZ698" s="237" t="s">
        <v>17</v>
      </c>
      <c r="BA698" s="238" t="s">
        <v>18</v>
      </c>
      <c r="BB698" s="235" t="s">
        <v>17</v>
      </c>
      <c r="BC698" s="236" t="s">
        <v>18</v>
      </c>
      <c r="BD698" s="241" t="s">
        <v>17</v>
      </c>
      <c r="BE698" s="242" t="s">
        <v>18</v>
      </c>
      <c r="BF698" s="243" t="s">
        <v>17</v>
      </c>
      <c r="BG698" s="244" t="s">
        <v>18</v>
      </c>
      <c r="BH698" s="277"/>
      <c r="BI698" s="133" t="s">
        <v>26</v>
      </c>
      <c r="BJ698" s="125">
        <f>B698/B715</f>
        <v>6.7458457989402726E-2</v>
      </c>
      <c r="BK698" s="126">
        <f t="shared" ref="BK698" si="13218">C698/C715</f>
        <v>3.3300834805922858E-2</v>
      </c>
      <c r="BL698" s="127">
        <f t="shared" ref="BL698" si="13219">D698/D715</f>
        <v>6.7606136282554408E-2</v>
      </c>
      <c r="BM698" s="128">
        <f t="shared" ref="BM698" si="13220">E698/E715</f>
        <v>4.8837083805515082E-2</v>
      </c>
      <c r="BN698" s="125">
        <f t="shared" ref="BN698" si="13221">F698/F715</f>
        <v>5.8524417154370144E-2</v>
      </c>
      <c r="BO698" s="126">
        <f t="shared" ref="BO698" si="13222">G698/G715</f>
        <v>6.3984168865435356E-2</v>
      </c>
      <c r="BP698" s="127">
        <f t="shared" ref="BP698" si="13223">H698/H715</f>
        <v>4.8150704396898218E-2</v>
      </c>
      <c r="BQ698" s="128">
        <f t="shared" ref="BQ698" si="13224">I698/I715</f>
        <v>4.8131677422853736E-2</v>
      </c>
      <c r="BR698" s="125">
        <f t="shared" ref="BR698" si="13225">J698/J715</f>
        <v>4.5873041511872076E-2</v>
      </c>
      <c r="BS698" s="126">
        <f t="shared" ref="BS698" si="13226">K698/K715</f>
        <v>0.1177922077922078</v>
      </c>
      <c r="BT698" s="127">
        <f t="shared" ref="BT698" si="13227">L698/L715</f>
        <v>3.9251844046364594E-2</v>
      </c>
      <c r="BU698" s="125">
        <f t="shared" ref="BU698" si="13228">M698/M715</f>
        <v>8.2186306722315958E-2</v>
      </c>
      <c r="BV698" s="129">
        <f t="shared" ref="BV698" si="13229">N698/N715</f>
        <v>5.1968319612968668E-2</v>
      </c>
      <c r="BW698" s="130">
        <f t="shared" ref="BW698" si="13230">O698/O715</f>
        <v>8.1173997045118768E-2</v>
      </c>
      <c r="BX698" s="125">
        <f t="shared" ref="BX698" si="13231">P698/P715</f>
        <v>4.484697064334791E-2</v>
      </c>
      <c r="BY698" s="126">
        <f t="shared" ref="BY698" si="13232">Q698/Q715</f>
        <v>6.1678614097968938E-2</v>
      </c>
      <c r="BZ698" s="127">
        <f t="shared" ref="BZ698" si="13233">R698/R715</f>
        <v>6.9042429158006791E-2</v>
      </c>
      <c r="CA698" s="128">
        <f t="shared" ref="CA698" si="13234">S698/S715</f>
        <v>5.1750715701387361E-2</v>
      </c>
      <c r="CB698" s="125">
        <f t="shared" ref="CB698" si="13235">T698/T715</f>
        <v>3.9271350839839132E-2</v>
      </c>
      <c r="CC698" s="126">
        <f t="shared" ref="CC698" si="13236">U698/U715</f>
        <v>6.4356888198189965E-2</v>
      </c>
      <c r="CD698" s="127">
        <f t="shared" ref="CD698" si="13237">V698/V715</f>
        <v>3.3611996897354134E-2</v>
      </c>
      <c r="CE698" s="128">
        <f t="shared" ref="CE698" si="13238">W698/W715</f>
        <v>7.478594521618645E-2</v>
      </c>
      <c r="CF698" s="125">
        <f t="shared" ref="CF698" si="13239">X698/X715</f>
        <v>3.6720279125180832E-2</v>
      </c>
      <c r="CG698" s="126">
        <f t="shared" ref="CG698" si="13240">Y698/Y715</f>
        <v>7.1404671083450444E-2</v>
      </c>
      <c r="CH698" s="127">
        <f t="shared" ref="CH698" si="13241">Z698/Z715</f>
        <v>5.5302268811028142E-2</v>
      </c>
      <c r="CI698" s="125">
        <f t="shared" ref="CI698" si="13242">AA698/AA715</f>
        <v>5.1930728884065837E-2</v>
      </c>
      <c r="CJ698" s="131">
        <f t="shared" ref="CJ698" si="13243">AB698/AB715</f>
        <v>5.3681655299965325E-2</v>
      </c>
      <c r="CK698" s="132">
        <f t="shared" ref="CK698" si="13244">AC698/AC715</f>
        <v>6.1068601277610712E-2</v>
      </c>
    </row>
    <row r="699" spans="1:89" ht="14.1" thickTop="1">
      <c r="A699" s="142" t="s">
        <v>27</v>
      </c>
      <c r="B699" s="199">
        <v>3451</v>
      </c>
      <c r="C699" s="193">
        <v>1090</v>
      </c>
      <c r="D699" s="194">
        <v>1415</v>
      </c>
      <c r="E699" s="195">
        <v>892</v>
      </c>
      <c r="F699" s="192">
        <v>638</v>
      </c>
      <c r="G699" s="196">
        <v>484</v>
      </c>
      <c r="H699" s="194">
        <v>1499</v>
      </c>
      <c r="I699" s="195">
        <v>1609</v>
      </c>
      <c r="J699" s="192">
        <v>324</v>
      </c>
      <c r="K699" s="196">
        <v>568</v>
      </c>
      <c r="L699" s="194">
        <v>405</v>
      </c>
      <c r="M699" s="192">
        <v>1414</v>
      </c>
      <c r="N699" s="197">
        <v>1383</v>
      </c>
      <c r="O699" s="200">
        <v>2315</v>
      </c>
      <c r="P699" s="192">
        <v>808</v>
      </c>
      <c r="Q699" s="196">
        <v>930</v>
      </c>
      <c r="R699" s="194">
        <v>1169</v>
      </c>
      <c r="S699" s="195">
        <v>1081</v>
      </c>
      <c r="T699" s="192">
        <v>358</v>
      </c>
      <c r="U699" s="196">
        <v>641</v>
      </c>
      <c r="V699" s="194">
        <v>805</v>
      </c>
      <c r="W699" s="201">
        <v>2000</v>
      </c>
      <c r="X699" s="192">
        <v>886</v>
      </c>
      <c r="Y699" s="196">
        <v>777</v>
      </c>
      <c r="Z699" s="194">
        <v>2886</v>
      </c>
      <c r="AA699" s="192">
        <v>2436</v>
      </c>
      <c r="AB699" s="168">
        <f t="shared" si="13136"/>
        <v>16027</v>
      </c>
      <c r="AC699" s="169">
        <f t="shared" si="13053"/>
        <v>16237</v>
      </c>
      <c r="AD699" s="229"/>
      <c r="AE699" s="246" t="str">
        <f>$AE$17</f>
        <v>17:00 - 17:59</v>
      </c>
      <c r="AF699" s="247">
        <f t="shared" ref="AF699:AU701" si="13245">SUMIF($A$9:$A$32,$AE699,B$691:B$714)</f>
        <v>2273</v>
      </c>
      <c r="AG699" s="248">
        <f t="shared" si="13245"/>
        <v>3150</v>
      </c>
      <c r="AH699" s="249">
        <f t="shared" si="13245"/>
        <v>1868</v>
      </c>
      <c r="AI699" s="250">
        <f t="shared" si="13245"/>
        <v>1492</v>
      </c>
      <c r="AJ699" s="247">
        <f t="shared" si="13245"/>
        <v>1143</v>
      </c>
      <c r="AK699" s="251">
        <f t="shared" si="13245"/>
        <v>445</v>
      </c>
      <c r="AL699" s="249">
        <f t="shared" si="13245"/>
        <v>2124</v>
      </c>
      <c r="AM699" s="250">
        <f t="shared" si="13245"/>
        <v>2893</v>
      </c>
      <c r="AN699" s="247">
        <f t="shared" si="13245"/>
        <v>763</v>
      </c>
      <c r="AO699" s="251">
        <f t="shared" si="13245"/>
        <v>263</v>
      </c>
      <c r="AP699" s="249">
        <f t="shared" si="13245"/>
        <v>1477</v>
      </c>
      <c r="AQ699" s="247">
        <f t="shared" si="13245"/>
        <v>1052</v>
      </c>
      <c r="AR699" s="252">
        <f t="shared" si="13245"/>
        <v>2248</v>
      </c>
      <c r="AS699" s="253">
        <f t="shared" si="13245"/>
        <v>2054</v>
      </c>
      <c r="AT699" s="247">
        <f t="shared" si="13245"/>
        <v>1206</v>
      </c>
      <c r="AU699" s="251">
        <f t="shared" si="13245"/>
        <v>1292</v>
      </c>
      <c r="AV699" s="249">
        <f t="shared" ref="AP699:BE701" si="13246">SUMIF($A$9:$A$32,$AE699,R$691:R$714)</f>
        <v>1384</v>
      </c>
      <c r="AW699" s="250">
        <f t="shared" si="13246"/>
        <v>1889</v>
      </c>
      <c r="AX699" s="247">
        <f t="shared" si="13246"/>
        <v>863</v>
      </c>
      <c r="AY699" s="251">
        <f t="shared" si="13246"/>
        <v>428</v>
      </c>
      <c r="AZ699" s="249">
        <f t="shared" si="13246"/>
        <v>1846</v>
      </c>
      <c r="BA699" s="250">
        <f t="shared" si="13246"/>
        <v>1377</v>
      </c>
      <c r="BB699" s="247">
        <f t="shared" si="13246"/>
        <v>2647</v>
      </c>
      <c r="BC699" s="251">
        <f t="shared" si="13246"/>
        <v>659</v>
      </c>
      <c r="BD699" s="20">
        <f t="shared" si="13246"/>
        <v>4285</v>
      </c>
      <c r="BE699" s="254">
        <f t="shared" si="13246"/>
        <v>4057</v>
      </c>
      <c r="BF699" s="255">
        <f>AF699+AH699+AJ699+AL699+AN699+AP699+AR699+AT699+AV699+AX699+AZ699+BB699+BD699</f>
        <v>24127</v>
      </c>
      <c r="BG699" s="256">
        <f>AG699+AI699+AK699+AM699+AO699+AQ699+AS699+AU699+AW699+AY699+BA699+BC699+BE699</f>
        <v>21051</v>
      </c>
      <c r="BH699" s="277"/>
      <c r="BI699" s="142" t="s">
        <v>27</v>
      </c>
      <c r="BJ699" s="125">
        <f>B699/B715</f>
        <v>6.2195869228273797E-2</v>
      </c>
      <c r="BK699" s="126">
        <f t="shared" ref="BK699" si="13247">C699/C715</f>
        <v>3.3209432697580893E-2</v>
      </c>
      <c r="BL699" s="127">
        <f t="shared" ref="BL699" si="13248">D699/D715</f>
        <v>6.3102033535497676E-2</v>
      </c>
      <c r="BM699" s="128">
        <f t="shared" ref="BM699" si="13249">E699/E715</f>
        <v>4.8135556634828124E-2</v>
      </c>
      <c r="BN699" s="125">
        <f t="shared" ref="BN699" si="13250">F699/F715</f>
        <v>6.1210783843423197E-2</v>
      </c>
      <c r="BO699" s="126">
        <f t="shared" ref="BO699" si="13251">G699/G715</f>
        <v>6.3852242744063328E-2</v>
      </c>
      <c r="BP699" s="127">
        <f t="shared" ref="BP699" si="13252">H699/H715</f>
        <v>6.0858268036214525E-2</v>
      </c>
      <c r="BQ699" s="128">
        <f t="shared" ref="BQ699" si="13253">I699/I715</f>
        <v>4.3630348717392485E-2</v>
      </c>
      <c r="BR699" s="125">
        <f t="shared" ref="BR699" si="13254">J699/J715</f>
        <v>5.2334033274107579E-2</v>
      </c>
      <c r="BS699" s="126">
        <f t="shared" ref="BS699" si="13255">K699/K715</f>
        <v>7.3766233766233771E-2</v>
      </c>
      <c r="BT699" s="127">
        <f t="shared" ref="BT699" si="13256">L699/L715</f>
        <v>3.5563751317175978E-2</v>
      </c>
      <c r="BU699" s="125">
        <f t="shared" ref="BU699" si="13257">M699/M715</f>
        <v>6.2783056566912354E-2</v>
      </c>
      <c r="BV699" s="129">
        <f t="shared" ref="BV699" si="13258">N699/N715</f>
        <v>5.3958097616167919E-2</v>
      </c>
      <c r="BW699" s="130">
        <f t="shared" ref="BW699" si="13259">O699/O715</f>
        <v>6.5774519831799064E-2</v>
      </c>
      <c r="BX699" s="125">
        <f t="shared" ref="BX699" si="13260">P699/P715</f>
        <v>5.0468457214241098E-2</v>
      </c>
      <c r="BY699" s="126">
        <f t="shared" ref="BY699" si="13261">Q699/Q715</f>
        <v>4.6296296296296294E-2</v>
      </c>
      <c r="BZ699" s="127">
        <f t="shared" ref="BZ699" si="13262">R699/R715</f>
        <v>5.9258883763369997E-2</v>
      </c>
      <c r="CA699" s="128">
        <f t="shared" ref="CA699" si="13263">S699/S715</f>
        <v>4.7610658445276371E-2</v>
      </c>
      <c r="CB699" s="125">
        <f t="shared" ref="CB699" si="13264">T699/T715</f>
        <v>4.2346818074284365E-2</v>
      </c>
      <c r="CC699" s="126">
        <f t="shared" ref="CC699" si="13265">U699/U715</f>
        <v>5.8597678032726939E-2</v>
      </c>
      <c r="CD699" s="127">
        <f t="shared" ref="CD699" si="13266">V699/V715</f>
        <v>3.4689304490218044E-2</v>
      </c>
      <c r="CE699" s="128">
        <f t="shared" ref="CE699" si="13267">W699/W715</f>
        <v>7.1055529896614206E-2</v>
      </c>
      <c r="CF699" s="125">
        <f t="shared" ref="CF699" si="13268">X699/X715</f>
        <v>3.7698919240915667E-2</v>
      </c>
      <c r="CG699" s="126">
        <f t="shared" ref="CG699" si="13269">Y699/Y715</f>
        <v>5.1997590845211807E-2</v>
      </c>
      <c r="CH699" s="127">
        <f t="shared" ref="CH699" si="13270">Z699/Z715</f>
        <v>5.1802125215393451E-2</v>
      </c>
      <c r="CI699" s="125">
        <f t="shared" ref="CI699" si="13271">AA699/AA715</f>
        <v>5.5073250135648399E-2</v>
      </c>
      <c r="CJ699" s="131">
        <f t="shared" ref="CJ699" si="13272">AB699/AB715</f>
        <v>5.2931948412239707E-2</v>
      </c>
      <c r="CK699" s="132">
        <f t="shared" ref="CK699" si="13273">AC699/AC715</f>
        <v>5.3714565489954777E-2</v>
      </c>
    </row>
    <row r="700" spans="1:89">
      <c r="A700" s="133" t="s">
        <v>28</v>
      </c>
      <c r="B700" s="202">
        <v>3247</v>
      </c>
      <c r="C700" s="186">
        <v>1160</v>
      </c>
      <c r="D700" s="187">
        <v>1355</v>
      </c>
      <c r="E700" s="188">
        <v>841</v>
      </c>
      <c r="F700" s="185">
        <v>637</v>
      </c>
      <c r="G700" s="189">
        <v>408</v>
      </c>
      <c r="H700" s="187">
        <v>1504</v>
      </c>
      <c r="I700" s="188">
        <v>1989</v>
      </c>
      <c r="J700" s="185">
        <v>308</v>
      </c>
      <c r="K700" s="186">
        <v>381</v>
      </c>
      <c r="L700" s="187">
        <v>535</v>
      </c>
      <c r="M700" s="185">
        <v>1210</v>
      </c>
      <c r="N700" s="190">
        <v>1377</v>
      </c>
      <c r="O700" s="203">
        <v>1817</v>
      </c>
      <c r="P700" s="185">
        <v>792</v>
      </c>
      <c r="Q700" s="186">
        <v>866</v>
      </c>
      <c r="R700" s="187">
        <v>1217</v>
      </c>
      <c r="S700" s="188">
        <v>1142</v>
      </c>
      <c r="T700" s="194">
        <v>435</v>
      </c>
      <c r="U700" s="185">
        <v>490</v>
      </c>
      <c r="V700" s="187">
        <v>1015</v>
      </c>
      <c r="W700" s="204">
        <v>1809</v>
      </c>
      <c r="X700" s="185">
        <v>952</v>
      </c>
      <c r="Y700" s="189">
        <v>703</v>
      </c>
      <c r="Z700" s="187">
        <v>2779</v>
      </c>
      <c r="AA700" s="185">
        <v>2323</v>
      </c>
      <c r="AB700" s="168">
        <f t="shared" si="13136"/>
        <v>16153</v>
      </c>
      <c r="AC700" s="169">
        <f t="shared" si="13053"/>
        <v>15139</v>
      </c>
      <c r="AD700" s="229"/>
      <c r="AE700" s="258" t="str">
        <f>$AE$18</f>
        <v>18:00 - 18:59</v>
      </c>
      <c r="AF700" s="247">
        <f t="shared" si="13245"/>
        <v>2318</v>
      </c>
      <c r="AG700" s="259">
        <f t="shared" si="13245"/>
        <v>4464</v>
      </c>
      <c r="AH700" s="260">
        <f t="shared" si="13245"/>
        <v>1760</v>
      </c>
      <c r="AI700" s="261">
        <f t="shared" si="13245"/>
        <v>1526</v>
      </c>
      <c r="AJ700" s="262">
        <f t="shared" si="13245"/>
        <v>781</v>
      </c>
      <c r="AK700" s="263">
        <f t="shared" si="13245"/>
        <v>555</v>
      </c>
      <c r="AL700" s="260">
        <f t="shared" si="13245"/>
        <v>2114</v>
      </c>
      <c r="AM700" s="261">
        <f t="shared" si="13245"/>
        <v>3451</v>
      </c>
      <c r="AN700" s="262">
        <f t="shared" si="13245"/>
        <v>637</v>
      </c>
      <c r="AO700" s="263">
        <f t="shared" si="13245"/>
        <v>288</v>
      </c>
      <c r="AP700" s="260">
        <f t="shared" si="13246"/>
        <v>1417</v>
      </c>
      <c r="AQ700" s="262">
        <f t="shared" si="13246"/>
        <v>979</v>
      </c>
      <c r="AR700" s="264">
        <f t="shared" si="13246"/>
        <v>2378</v>
      </c>
      <c r="AS700" s="265">
        <f t="shared" si="13246"/>
        <v>2219</v>
      </c>
      <c r="AT700" s="262">
        <f t="shared" si="13246"/>
        <v>1359</v>
      </c>
      <c r="AU700" s="263">
        <f t="shared" si="13246"/>
        <v>1549</v>
      </c>
      <c r="AV700" s="260">
        <f t="shared" si="13246"/>
        <v>1349</v>
      </c>
      <c r="AW700" s="261">
        <f t="shared" si="13246"/>
        <v>1967</v>
      </c>
      <c r="AX700" s="262">
        <f t="shared" si="13246"/>
        <v>781</v>
      </c>
      <c r="AY700" s="263">
        <f t="shared" si="13246"/>
        <v>360</v>
      </c>
      <c r="AZ700" s="260">
        <f t="shared" si="13246"/>
        <v>1542</v>
      </c>
      <c r="BA700" s="261">
        <f t="shared" si="13246"/>
        <v>1372</v>
      </c>
      <c r="BB700" s="262">
        <f t="shared" si="13246"/>
        <v>2481</v>
      </c>
      <c r="BC700" s="263">
        <f t="shared" si="13246"/>
        <v>910</v>
      </c>
      <c r="BD700" s="260">
        <f t="shared" si="13246"/>
        <v>4145</v>
      </c>
      <c r="BE700" s="262">
        <f t="shared" si="13246"/>
        <v>4391</v>
      </c>
      <c r="BF700" s="266">
        <f>SUM(AF700,AH700,AJ700,AL700,AN700,AP700,AR700,AT700,AV700,AX700,AZ700,BB700,BD700)</f>
        <v>23062</v>
      </c>
      <c r="BG700" s="16">
        <f>SUM(AG700,AI700,AK700,AM700,AO700,AQ700,AS700,AU700,AW700,AY700,BA700,BC700,BE700)</f>
        <v>24031</v>
      </c>
      <c r="BH700" s="277"/>
      <c r="BI700" s="133" t="s">
        <v>28</v>
      </c>
      <c r="BJ700" s="125">
        <f>B700/B715</f>
        <v>5.8519266121183723E-2</v>
      </c>
      <c r="BK700" s="126">
        <f t="shared" ref="BK700" si="13274">C700/C715</f>
        <v>3.5342148558893428E-2</v>
      </c>
      <c r="BL700" s="127">
        <f t="shared" ref="BL700" si="13275">D700/D715</f>
        <v>6.0426328933285763E-2</v>
      </c>
      <c r="BM700" s="128">
        <f t="shared" ref="BM700" si="13276">E700/E715</f>
        <v>4.5383411580594682E-2</v>
      </c>
      <c r="BN700" s="125">
        <f t="shared" ref="BN700" si="13277">F700/F715</f>
        <v>6.1114842175957015E-2</v>
      </c>
      <c r="BO700" s="126">
        <f t="shared" ref="BO700" si="13278">G700/G715</f>
        <v>5.3825857519788918E-2</v>
      </c>
      <c r="BP700" s="127">
        <f t="shared" ref="BP700" si="13279">H700/H715</f>
        <v>6.1061264260484756E-2</v>
      </c>
      <c r="BQ700" s="128">
        <f t="shared" ref="BQ700" si="13280">I700/I715</f>
        <v>5.3934595151580889E-2</v>
      </c>
      <c r="BR700" s="125">
        <f t="shared" ref="BR700" si="13281">J700/J715</f>
        <v>4.9749636569213378E-2</v>
      </c>
      <c r="BS700" s="126">
        <f t="shared" ref="BS700" si="13282">K700/K715</f>
        <v>4.9480519480519479E-2</v>
      </c>
      <c r="BT700" s="127">
        <f t="shared" ref="BT700" si="13283">L700/L715</f>
        <v>4.6979276431331228E-2</v>
      </c>
      <c r="BU700" s="125">
        <f t="shared" ref="BU700" si="13284">M700/M715</f>
        <v>5.3725246425717077E-2</v>
      </c>
      <c r="BV700" s="129">
        <f t="shared" ref="BV700" si="13285">N700/N715</f>
        <v>5.3724006086379776E-2</v>
      </c>
      <c r="BW700" s="130">
        <f t="shared" ref="BW700" si="13286">O700/O715</f>
        <v>5.1625184680077284E-2</v>
      </c>
      <c r="BX700" s="125">
        <f t="shared" ref="BX700" si="13287">P700/P715</f>
        <v>4.9469081823860089E-2</v>
      </c>
      <c r="BY700" s="126">
        <f t="shared" ref="BY700" si="13288">Q700/Q715</f>
        <v>4.311031461569096E-2</v>
      </c>
      <c r="BZ700" s="127">
        <f t="shared" ref="BZ700" si="13289">R700/R715</f>
        <v>6.1692097125766718E-2</v>
      </c>
      <c r="CA700" s="128">
        <f t="shared" ref="CA700" si="13290">S700/S715</f>
        <v>5.0297291345518608E-2</v>
      </c>
      <c r="CB700" s="125">
        <f t="shared" ref="CB700" si="13291">T700/T715</f>
        <v>5.1454932576295243E-2</v>
      </c>
      <c r="CC700" s="126">
        <f t="shared" ref="CC700" si="13292">U700/U715</f>
        <v>4.4793856842490175E-2</v>
      </c>
      <c r="CD700" s="127">
        <f t="shared" ref="CD700" si="13293">V700/V715</f>
        <v>4.3738688270274932E-2</v>
      </c>
      <c r="CE700" s="128">
        <f t="shared" ref="CE700" si="13294">W700/W715</f>
        <v>6.4269726791487541E-2</v>
      </c>
      <c r="CF700" s="125">
        <f t="shared" ref="CF700" si="13295">X700/X715</f>
        <v>4.0507190877372139E-2</v>
      </c>
      <c r="CG700" s="126">
        <f t="shared" ref="CG700" si="13296">Y700/Y715</f>
        <v>4.7045439336144017E-2</v>
      </c>
      <c r="CH700" s="127">
        <f t="shared" ref="CH700" si="13297">Z700/Z715</f>
        <v>4.9881533601378515E-2</v>
      </c>
      <c r="CI700" s="125">
        <f t="shared" ref="CI700" si="13298">AA700/AA715</f>
        <v>5.2518538614577684E-2</v>
      </c>
      <c r="CJ700" s="131">
        <f t="shared" ref="CJ700" si="13299">AB700/AB715</f>
        <v>5.3348085275030134E-2</v>
      </c>
      <c r="CK700" s="132">
        <f t="shared" ref="CK700" si="13300">AC700/AC715</f>
        <v>5.0082207732489094E-2</v>
      </c>
    </row>
    <row r="701" spans="1:89" ht="14.1" thickBot="1">
      <c r="A701" s="142" t="s">
        <v>29</v>
      </c>
      <c r="B701" s="199">
        <v>3028</v>
      </c>
      <c r="C701" s="193">
        <v>1447</v>
      </c>
      <c r="D701" s="194">
        <v>1255</v>
      </c>
      <c r="E701" s="195">
        <v>800</v>
      </c>
      <c r="F701" s="192">
        <v>603</v>
      </c>
      <c r="G701" s="196">
        <v>457</v>
      </c>
      <c r="H701" s="194">
        <v>1600</v>
      </c>
      <c r="I701" s="195">
        <v>1897</v>
      </c>
      <c r="J701" s="192">
        <v>292</v>
      </c>
      <c r="K701" s="193">
        <v>472</v>
      </c>
      <c r="L701" s="194">
        <v>528</v>
      </c>
      <c r="M701" s="192">
        <v>1840</v>
      </c>
      <c r="N701" s="197">
        <v>1385</v>
      </c>
      <c r="O701" s="200">
        <v>2150</v>
      </c>
      <c r="P701" s="192">
        <v>802</v>
      </c>
      <c r="Q701" s="193">
        <v>1216</v>
      </c>
      <c r="R701" s="194">
        <v>1026</v>
      </c>
      <c r="S701" s="195">
        <v>1288</v>
      </c>
      <c r="T701" s="192">
        <v>429</v>
      </c>
      <c r="U701" s="196">
        <v>636</v>
      </c>
      <c r="V701" s="194">
        <v>1019</v>
      </c>
      <c r="W701" s="201">
        <v>1893</v>
      </c>
      <c r="X701" s="192">
        <v>921</v>
      </c>
      <c r="Y701" s="196">
        <v>745</v>
      </c>
      <c r="Z701" s="194">
        <v>2789</v>
      </c>
      <c r="AA701" s="192">
        <v>2433</v>
      </c>
      <c r="AB701" s="168">
        <f t="shared" si="13136"/>
        <v>15677</v>
      </c>
      <c r="AC701" s="169">
        <f t="shared" si="13053"/>
        <v>17274</v>
      </c>
      <c r="AD701" s="229"/>
      <c r="AE701" s="246" t="str">
        <f>$AE$19</f>
        <v>-</v>
      </c>
      <c r="AF701" s="247">
        <f t="shared" si="13245"/>
        <v>0</v>
      </c>
      <c r="AG701" s="267">
        <f t="shared" si="13245"/>
        <v>0</v>
      </c>
      <c r="AH701" s="268">
        <f t="shared" si="13245"/>
        <v>0</v>
      </c>
      <c r="AI701" s="269">
        <f t="shared" si="13245"/>
        <v>0</v>
      </c>
      <c r="AJ701" s="270">
        <f t="shared" si="13245"/>
        <v>0</v>
      </c>
      <c r="AK701" s="271">
        <f t="shared" si="13245"/>
        <v>0</v>
      </c>
      <c r="AL701" s="268">
        <f t="shared" si="13245"/>
        <v>0</v>
      </c>
      <c r="AM701" s="269">
        <f t="shared" si="13245"/>
        <v>0</v>
      </c>
      <c r="AN701" s="270">
        <f t="shared" si="13245"/>
        <v>0</v>
      </c>
      <c r="AO701" s="271">
        <f t="shared" si="13245"/>
        <v>0</v>
      </c>
      <c r="AP701" s="268">
        <f t="shared" si="13246"/>
        <v>0</v>
      </c>
      <c r="AQ701" s="270">
        <f t="shared" si="13246"/>
        <v>0</v>
      </c>
      <c r="AR701" s="272">
        <f t="shared" si="13246"/>
        <v>0</v>
      </c>
      <c r="AS701" s="273">
        <f t="shared" si="13246"/>
        <v>0</v>
      </c>
      <c r="AT701" s="270">
        <f t="shared" si="13246"/>
        <v>0</v>
      </c>
      <c r="AU701" s="271">
        <f t="shared" si="13246"/>
        <v>0</v>
      </c>
      <c r="AV701" s="268">
        <f t="shared" si="13246"/>
        <v>0</v>
      </c>
      <c r="AW701" s="269">
        <f t="shared" si="13246"/>
        <v>0</v>
      </c>
      <c r="AX701" s="270">
        <f t="shared" si="13246"/>
        <v>0</v>
      </c>
      <c r="AY701" s="271">
        <f t="shared" si="13246"/>
        <v>0</v>
      </c>
      <c r="AZ701" s="268">
        <f t="shared" si="13246"/>
        <v>0</v>
      </c>
      <c r="BA701" s="269">
        <f t="shared" si="13246"/>
        <v>0</v>
      </c>
      <c r="BB701" s="270">
        <f t="shared" si="13246"/>
        <v>0</v>
      </c>
      <c r="BC701" s="271">
        <f t="shared" si="13246"/>
        <v>0</v>
      </c>
      <c r="BD701" s="268">
        <f t="shared" si="13246"/>
        <v>0</v>
      </c>
      <c r="BE701" s="270">
        <f t="shared" si="13246"/>
        <v>0</v>
      </c>
      <c r="BF701" s="266">
        <f>SUM(AF701,AH701,AJ701,AL701,AN701,AP701,AR701,AT701,AV701,AX701,AZ701,BB701,BD701)</f>
        <v>0</v>
      </c>
      <c r="BG701" s="16">
        <f>SUM(AG701,AI701,AK701,AM701,AO701,AQ701,AS701,AU701,AW701,AY701,BA701,BC701,BE701)</f>
        <v>0</v>
      </c>
      <c r="BH701" s="277"/>
      <c r="BI701" s="142" t="s">
        <v>29</v>
      </c>
      <c r="BJ701" s="125">
        <f>B701/B715</f>
        <v>5.4572324550337024E-2</v>
      </c>
      <c r="BK701" s="126">
        <f t="shared" ref="BK701" si="13301">C701/C715</f>
        <v>4.4086283590274819E-2</v>
      </c>
      <c r="BL701" s="127">
        <f t="shared" ref="BL701" si="13302">D701/D715</f>
        <v>5.5966821262932571E-2</v>
      </c>
      <c r="BM701" s="128">
        <f t="shared" ref="BM701" si="13303">E701/E715</f>
        <v>4.3170902811505048E-2</v>
      </c>
      <c r="BN701" s="125">
        <f t="shared" ref="BN701" si="13304">F701/F715</f>
        <v>5.7852825482106879E-2</v>
      </c>
      <c r="BO701" s="126">
        <f t="shared" ref="BO701" si="13305">G701/G715</f>
        <v>6.0290237467018469E-2</v>
      </c>
      <c r="BP701" s="127">
        <f t="shared" ref="BP701" si="13306">H701/H715</f>
        <v>6.4958791766473137E-2</v>
      </c>
      <c r="BQ701" s="128">
        <f t="shared" ref="BQ701" si="13307">I701/I715</f>
        <v>5.1439882856987904E-2</v>
      </c>
      <c r="BR701" s="125">
        <f t="shared" ref="BR701" si="13308">J701/J715</f>
        <v>4.7165239864319176E-2</v>
      </c>
      <c r="BS701" s="126">
        <f t="shared" ref="BS701" si="13309">K701/K715</f>
        <v>6.1298701298701297E-2</v>
      </c>
      <c r="BT701" s="127">
        <f t="shared" ref="BT701" si="13310">L701/L715</f>
        <v>4.6364594309799792E-2</v>
      </c>
      <c r="BU701" s="125">
        <f t="shared" ref="BU701" si="13311">M701/M715</f>
        <v>8.1697895391173073E-2</v>
      </c>
      <c r="BV701" s="129">
        <f t="shared" ref="BV701" si="13312">N701/N715</f>
        <v>5.4036128126097302E-2</v>
      </c>
      <c r="BW701" s="130">
        <f t="shared" ref="BW701" si="13313">O701/O715</f>
        <v>6.1086487100806913E-2</v>
      </c>
      <c r="BX701" s="125">
        <f t="shared" ref="BX701" si="13314">P701/P715</f>
        <v>5.0093691442848219E-2</v>
      </c>
      <c r="BY701" s="126">
        <f t="shared" ref="BY701" si="13315">Q701/Q715</f>
        <v>6.0533651931501391E-2</v>
      </c>
      <c r="BZ701" s="127">
        <f t="shared" ref="BZ701" si="13316">R701/R715</f>
        <v>5.200993562122979E-2</v>
      </c>
      <c r="CA701" s="128">
        <f t="shared" ref="CA701" si="13317">S701/S715</f>
        <v>5.6727593041180358E-2</v>
      </c>
      <c r="CB701" s="125">
        <f t="shared" ref="CB701" si="13318">T701/T715</f>
        <v>5.0745209368346346E-2</v>
      </c>
      <c r="CC701" s="126">
        <f t="shared" ref="CC701" si="13319">U701/U715</f>
        <v>5.8140597860864798E-2</v>
      </c>
      <c r="CD701" s="127">
        <f t="shared" ref="CD701" si="13320">V701/V715</f>
        <v>4.3911057485133152E-2</v>
      </c>
      <c r="CE701" s="128">
        <f t="shared" ref="CE701" si="13321">W701/W715</f>
        <v>6.7254059047145348E-2</v>
      </c>
      <c r="CF701" s="125">
        <f t="shared" ref="CF701" si="13322">X701/X715</f>
        <v>3.9188154199642583E-2</v>
      </c>
      <c r="CG701" s="126">
        <f t="shared" ref="CG701" si="13323">Y701/Y715</f>
        <v>4.9856119922371676E-2</v>
      </c>
      <c r="CH701" s="127">
        <f t="shared" ref="CH701" si="13324">Z701/Z715</f>
        <v>5.0061028144744397E-2</v>
      </c>
      <c r="CI701" s="125">
        <f t="shared" ref="CI701" si="13325">AA701/AA715</f>
        <v>5.5005425935973955E-2</v>
      </c>
      <c r="CJ701" s="131">
        <f t="shared" ref="CJ701" si="13326">AB701/AB715</f>
        <v>5.1776012682266295E-2</v>
      </c>
      <c r="CK701" s="132">
        <f t="shared" ref="CK701" si="13327">AC701/AC715</f>
        <v>5.7145125594227929E-2</v>
      </c>
    </row>
    <row r="702" spans="1:89" ht="15" thickTop="1" thickBot="1">
      <c r="A702" s="133" t="s">
        <v>30</v>
      </c>
      <c r="B702" s="202">
        <v>2348</v>
      </c>
      <c r="C702" s="186">
        <v>1346</v>
      </c>
      <c r="D702" s="187">
        <v>1047</v>
      </c>
      <c r="E702" s="188">
        <v>963</v>
      </c>
      <c r="F702" s="185">
        <v>560</v>
      </c>
      <c r="G702" s="189">
        <v>450</v>
      </c>
      <c r="H702" s="187">
        <v>1816</v>
      </c>
      <c r="I702" s="188">
        <v>1991</v>
      </c>
      <c r="J702" s="185">
        <v>364</v>
      </c>
      <c r="K702" s="186">
        <v>393</v>
      </c>
      <c r="L702" s="187">
        <v>616</v>
      </c>
      <c r="M702" s="185">
        <v>1115</v>
      </c>
      <c r="N702" s="190">
        <v>1493</v>
      </c>
      <c r="O702" s="203">
        <v>1736</v>
      </c>
      <c r="P702" s="185">
        <v>841</v>
      </c>
      <c r="Q702" s="186">
        <v>868</v>
      </c>
      <c r="R702" s="187">
        <v>1089</v>
      </c>
      <c r="S702" s="188">
        <v>1259</v>
      </c>
      <c r="T702" s="185">
        <v>503</v>
      </c>
      <c r="U702" s="189">
        <v>549</v>
      </c>
      <c r="V702" s="187">
        <v>1349</v>
      </c>
      <c r="W702" s="204">
        <v>1601</v>
      </c>
      <c r="X702" s="185">
        <v>1200</v>
      </c>
      <c r="Y702" s="189">
        <v>789</v>
      </c>
      <c r="Z702" s="187">
        <v>2924</v>
      </c>
      <c r="AA702" s="185">
        <v>2680</v>
      </c>
      <c r="AB702" s="168">
        <f t="shared" si="13136"/>
        <v>16150</v>
      </c>
      <c r="AC702" s="169">
        <f t="shared" si="13053"/>
        <v>15740</v>
      </c>
      <c r="AD702" s="229"/>
      <c r="AE702" s="295" t="s">
        <v>42</v>
      </c>
      <c r="AF702" s="12">
        <f t="shared" ref="AF702:BG702" si="13328">SUM(AF699:AF701)</f>
        <v>4591</v>
      </c>
      <c r="AG702" s="1">
        <f t="shared" si="13328"/>
        <v>7614</v>
      </c>
      <c r="AH702" s="12">
        <f t="shared" si="13328"/>
        <v>3628</v>
      </c>
      <c r="AI702" s="1">
        <f t="shared" si="13328"/>
        <v>3018</v>
      </c>
      <c r="AJ702" s="12">
        <f t="shared" si="13328"/>
        <v>1924</v>
      </c>
      <c r="AK702" s="1">
        <f t="shared" si="13328"/>
        <v>1000</v>
      </c>
      <c r="AL702" s="12">
        <f t="shared" si="13328"/>
        <v>4238</v>
      </c>
      <c r="AM702" s="1">
        <f t="shared" si="13328"/>
        <v>6344</v>
      </c>
      <c r="AN702" s="12">
        <f t="shared" si="13328"/>
        <v>1400</v>
      </c>
      <c r="AO702" s="1">
        <f t="shared" si="13328"/>
        <v>551</v>
      </c>
      <c r="AP702" s="12">
        <f t="shared" si="13328"/>
        <v>2894</v>
      </c>
      <c r="AQ702" s="1">
        <f t="shared" si="13328"/>
        <v>2031</v>
      </c>
      <c r="AR702" s="12">
        <f t="shared" si="13328"/>
        <v>4626</v>
      </c>
      <c r="AS702" s="1">
        <f t="shared" si="13328"/>
        <v>4273</v>
      </c>
      <c r="AT702" s="12">
        <f t="shared" si="13328"/>
        <v>2565</v>
      </c>
      <c r="AU702" s="1">
        <f t="shared" si="13328"/>
        <v>2841</v>
      </c>
      <c r="AV702" s="12">
        <f t="shared" si="13328"/>
        <v>2733</v>
      </c>
      <c r="AW702" s="1">
        <f t="shared" si="13328"/>
        <v>3856</v>
      </c>
      <c r="AX702" s="12">
        <f t="shared" si="13328"/>
        <v>1644</v>
      </c>
      <c r="AY702" s="1">
        <f t="shared" si="13328"/>
        <v>788</v>
      </c>
      <c r="AZ702" s="12">
        <f t="shared" si="13328"/>
        <v>3388</v>
      </c>
      <c r="BA702" s="1">
        <f t="shared" si="13328"/>
        <v>2749</v>
      </c>
      <c r="BB702" s="12">
        <f t="shared" si="13328"/>
        <v>5128</v>
      </c>
      <c r="BC702" s="1">
        <f t="shared" si="13328"/>
        <v>1569</v>
      </c>
      <c r="BD702" s="12">
        <f t="shared" si="13328"/>
        <v>8430</v>
      </c>
      <c r="BE702" s="1">
        <f t="shared" si="13328"/>
        <v>8448</v>
      </c>
      <c r="BF702" s="51">
        <f t="shared" si="13328"/>
        <v>47189</v>
      </c>
      <c r="BG702" s="47">
        <f t="shared" si="13328"/>
        <v>45082</v>
      </c>
      <c r="BH702" s="277"/>
      <c r="BI702" s="133" t="s">
        <v>30</v>
      </c>
      <c r="BJ702" s="125">
        <f>B702/B715</f>
        <v>4.2316980860036768E-2</v>
      </c>
      <c r="BK702" s="126">
        <f t="shared" ref="BK702" si="13329">C702/C715</f>
        <v>4.1009079276095303E-2</v>
      </c>
      <c r="BL702" s="127">
        <f t="shared" ref="BL702" si="13330">D702/D715</f>
        <v>4.6691045308597932E-2</v>
      </c>
      <c r="BM702" s="128">
        <f t="shared" ref="BM702" si="13331">E702/E715</f>
        <v>5.1966974259349201E-2</v>
      </c>
      <c r="BN702" s="125">
        <f t="shared" ref="BN702" si="13332">F702/F715</f>
        <v>5.3727333781061114E-2</v>
      </c>
      <c r="BO702" s="126">
        <f t="shared" ref="BO702" si="13333">G702/G715</f>
        <v>5.9366754617414245E-2</v>
      </c>
      <c r="BP702" s="127">
        <f t="shared" ref="BP702" si="13334">H702/H715</f>
        <v>7.372822865494702E-2</v>
      </c>
      <c r="BQ702" s="128">
        <f t="shared" ref="BQ702" si="13335">I702/I715</f>
        <v>5.3988828027550298E-2</v>
      </c>
      <c r="BR702" s="125">
        <f t="shared" ref="BR702" si="13336">J702/J715</f>
        <v>5.8795025036343082E-2</v>
      </c>
      <c r="BS702" s="126">
        <f t="shared" ref="BS702" si="13337">K702/K715</f>
        <v>5.1038961038961037E-2</v>
      </c>
      <c r="BT702" s="127">
        <f t="shared" ref="BT702" si="13338">L702/L715</f>
        <v>5.4092026694766419E-2</v>
      </c>
      <c r="BU702" s="125">
        <f t="shared" ref="BU702" si="13339">M702/M715</f>
        <v>4.9507148565846724E-2</v>
      </c>
      <c r="BV702" s="129">
        <f t="shared" ref="BV702" si="13340">N702/N715</f>
        <v>5.8249775662283954E-2</v>
      </c>
      <c r="BW702" s="130">
        <f t="shared" ref="BW702" si="13341">O702/O715</f>
        <v>4.9323786793953855E-2</v>
      </c>
      <c r="BX702" s="125">
        <f t="shared" ref="BX702" si="13342">P702/P715</f>
        <v>5.2529668956901934E-2</v>
      </c>
      <c r="BY702" s="126">
        <f t="shared" ref="BY702" si="13343">Q702/Q715</f>
        <v>4.3209876543209874E-2</v>
      </c>
      <c r="BZ702" s="127">
        <f t="shared" ref="BZ702" si="13344">R702/R715</f>
        <v>5.5203528159375473E-2</v>
      </c>
      <c r="CA702" s="128">
        <f t="shared" ref="CA702" si="13345">S702/S715</f>
        <v>5.5450341334507817E-2</v>
      </c>
      <c r="CB702" s="125">
        <f t="shared" ref="CB702" si="13346">T702/T715</f>
        <v>5.9498462266382779E-2</v>
      </c>
      <c r="CC702" s="126">
        <f t="shared" ref="CC702" si="13347">U702/U715</f>
        <v>5.0187402870463478E-2</v>
      </c>
      <c r="CD702" s="127">
        <f t="shared" ref="CD702" si="13348">V702/V715</f>
        <v>5.8131517710936824E-2</v>
      </c>
      <c r="CE702" s="128">
        <f t="shared" ref="CE702" si="13349">W702/W715</f>
        <v>5.6879951682239673E-2</v>
      </c>
      <c r="CF702" s="125">
        <f t="shared" ref="CF702" si="13350">X702/X715</f>
        <v>5.1059484299208577E-2</v>
      </c>
      <c r="CG702" s="126">
        <f t="shared" ref="CG702" si="13351">Y702/Y715</f>
        <v>5.280064244127685E-2</v>
      </c>
      <c r="CH702" s="127">
        <f t="shared" ref="CH702" si="13352">Z702/Z715</f>
        <v>5.2484204480183802E-2</v>
      </c>
      <c r="CI702" s="125">
        <f t="shared" ref="CI702" si="13353">AA702/AA715</f>
        <v>6.0589618375836499E-2</v>
      </c>
      <c r="CJ702" s="131">
        <f t="shared" ref="CJ702" si="13354">AB702/AB715</f>
        <v>5.3338177254487508E-2</v>
      </c>
      <c r="CK702" s="132">
        <f t="shared" ref="CK702" si="13355">AC702/AC715</f>
        <v>5.207041084017295E-2</v>
      </c>
    </row>
    <row r="703" spans="1:89" ht="14.1" thickTop="1">
      <c r="A703" s="142" t="s">
        <v>31</v>
      </c>
      <c r="B703" s="199">
        <v>1846</v>
      </c>
      <c r="C703" s="193">
        <v>2056</v>
      </c>
      <c r="D703" s="194">
        <v>1048</v>
      </c>
      <c r="E703" s="195">
        <v>980</v>
      </c>
      <c r="F703" s="192">
        <v>611</v>
      </c>
      <c r="G703" s="196">
        <v>398</v>
      </c>
      <c r="H703" s="194">
        <v>1659</v>
      </c>
      <c r="I703" s="195">
        <v>2470</v>
      </c>
      <c r="J703" s="192">
        <v>417</v>
      </c>
      <c r="K703" s="193">
        <v>282</v>
      </c>
      <c r="L703" s="194">
        <v>935</v>
      </c>
      <c r="M703" s="192">
        <v>1087</v>
      </c>
      <c r="N703" s="197">
        <v>1692</v>
      </c>
      <c r="O703" s="200">
        <v>1836</v>
      </c>
      <c r="P703" s="192">
        <v>971</v>
      </c>
      <c r="Q703" s="193">
        <v>1021</v>
      </c>
      <c r="R703" s="194">
        <v>1126</v>
      </c>
      <c r="S703" s="195">
        <v>1417</v>
      </c>
      <c r="T703" s="192">
        <v>672</v>
      </c>
      <c r="U703" s="196">
        <v>338</v>
      </c>
      <c r="V703" s="194">
        <v>1806</v>
      </c>
      <c r="W703" s="201">
        <v>1268</v>
      </c>
      <c r="X703" s="192">
        <v>1428</v>
      </c>
      <c r="Y703" s="196">
        <v>538</v>
      </c>
      <c r="Z703" s="194">
        <v>3184</v>
      </c>
      <c r="AA703" s="192">
        <v>2699</v>
      </c>
      <c r="AB703" s="168">
        <f t="shared" si="13136"/>
        <v>17395</v>
      </c>
      <c r="AC703" s="169">
        <f t="shared" si="13053"/>
        <v>16390</v>
      </c>
      <c r="AD703" s="229"/>
      <c r="AE703" s="277"/>
      <c r="AF703" s="277"/>
      <c r="AG703" s="277"/>
      <c r="AH703" s="277"/>
      <c r="AI703" s="277"/>
      <c r="AJ703" s="277"/>
      <c r="AK703" s="2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277"/>
      <c r="BD703" s="277"/>
      <c r="BE703" s="277"/>
      <c r="BF703" s="277"/>
      <c r="BG703" s="277"/>
      <c r="BH703" s="277"/>
      <c r="BI703" s="142" t="s">
        <v>31</v>
      </c>
      <c r="BJ703" s="125">
        <f>B703/B715</f>
        <v>3.3269653606315105E-2</v>
      </c>
      <c r="BK703" s="126">
        <f t="shared" ref="BK703" si="13356">C703/C715</f>
        <v>6.2640911583693865E-2</v>
      </c>
      <c r="BL703" s="127">
        <f t="shared" ref="BL703" si="13357">D703/D715</f>
        <v>4.6735640385301459E-2</v>
      </c>
      <c r="BM703" s="128">
        <f t="shared" ref="BM703" si="13358">E703/E715</f>
        <v>5.2884355944093679E-2</v>
      </c>
      <c r="BN703" s="125">
        <f t="shared" ref="BN703" si="13359">F703/F715</f>
        <v>5.8620358821836326E-2</v>
      </c>
      <c r="BO703" s="126">
        <f t="shared" ref="BO703" si="13360">G703/G715</f>
        <v>5.2506596306068604E-2</v>
      </c>
      <c r="BP703" s="127">
        <f t="shared" ref="BP703" si="13361">H703/H715</f>
        <v>6.7354147212861842E-2</v>
      </c>
      <c r="BQ703" s="128">
        <f t="shared" ref="BQ703" si="13362">I703/I715</f>
        <v>6.6977601822224633E-2</v>
      </c>
      <c r="BR703" s="125">
        <f t="shared" ref="BR703" si="13363">J703/J715</f>
        <v>6.7355839121305119E-2</v>
      </c>
      <c r="BS703" s="126">
        <f t="shared" ref="BS703" si="13364">K703/K715</f>
        <v>3.662337662337662E-2</v>
      </c>
      <c r="BT703" s="127">
        <f t="shared" ref="BT703" si="13365">L703/L715</f>
        <v>8.2103969090270457E-2</v>
      </c>
      <c r="BU703" s="125">
        <f t="shared" ref="BU703" si="13366">M703/M715</f>
        <v>4.8263919722937573E-2</v>
      </c>
      <c r="BV703" s="129">
        <f t="shared" ref="BV703" si="13367">N703/N715</f>
        <v>6.6013811400257499E-2</v>
      </c>
      <c r="BW703" s="130">
        <f t="shared" ref="BW703" si="13368">O703/O715</f>
        <v>5.2165018752130921E-2</v>
      </c>
      <c r="BX703" s="125">
        <f t="shared" ref="BX703" si="13369">P703/P715</f>
        <v>6.0649594003747656E-2</v>
      </c>
      <c r="BY703" s="126">
        <f t="shared" ref="BY703" si="13370">Q703/Q715</f>
        <v>5.0826363998407009E-2</v>
      </c>
      <c r="BZ703" s="127">
        <f t="shared" ref="BZ703" si="13371">R703/R715</f>
        <v>5.7079130126222941E-2</v>
      </c>
      <c r="CA703" s="128">
        <f t="shared" ref="CA703" si="13372">S703/S715</f>
        <v>6.2409160977758206E-2</v>
      </c>
      <c r="CB703" s="125">
        <f t="shared" ref="CB703" si="13373">T703/T715</f>
        <v>7.9488999290276793E-2</v>
      </c>
      <c r="CC703" s="126">
        <f t="shared" ref="CC703" si="13374">U703/U715</f>
        <v>3.0898619617880978E-2</v>
      </c>
      <c r="CD703" s="127">
        <f t="shared" ref="CD703" si="13375">V703/V715</f>
        <v>7.7824700508489178E-2</v>
      </c>
      <c r="CE703" s="128">
        <f t="shared" ref="CE703" si="13376">W703/W715</f>
        <v>4.5049205954453407E-2</v>
      </c>
      <c r="CF703" s="125">
        <f t="shared" ref="CF703" si="13377">X703/X715</f>
        <v>6.0760786316058205E-2</v>
      </c>
      <c r="CG703" s="126">
        <f t="shared" ref="CG703" si="13378">Y703/Y715</f>
        <v>3.6003479890249615E-2</v>
      </c>
      <c r="CH703" s="127">
        <f t="shared" ref="CH703" si="13379">Z703/Z715</f>
        <v>5.7151062607696729E-2</v>
      </c>
      <c r="CI703" s="125">
        <f t="shared" ref="CI703" si="13380">AA703/AA715</f>
        <v>6.1019171640441308E-2</v>
      </c>
      <c r="CJ703" s="131">
        <f t="shared" ref="CJ703" si="13381">AB703/AB715</f>
        <v>5.7450005779678646E-2</v>
      </c>
      <c r="CK703" s="132">
        <f t="shared" ref="CK703" si="13382">AC703/AC715</f>
        <v>5.4220713702060649E-2</v>
      </c>
    </row>
    <row r="704" spans="1:89">
      <c r="A704" s="133" t="s">
        <v>32</v>
      </c>
      <c r="B704" s="202">
        <v>1931</v>
      </c>
      <c r="C704" s="186">
        <v>2597</v>
      </c>
      <c r="D704" s="187">
        <v>1350</v>
      </c>
      <c r="E704" s="188">
        <v>1021</v>
      </c>
      <c r="F704" s="185">
        <v>886</v>
      </c>
      <c r="G704" s="189">
        <v>396</v>
      </c>
      <c r="H704" s="187">
        <v>1752</v>
      </c>
      <c r="I704" s="188">
        <v>2980</v>
      </c>
      <c r="J704" s="185">
        <v>549</v>
      </c>
      <c r="K704" s="186">
        <v>255</v>
      </c>
      <c r="L704" s="187">
        <v>1077</v>
      </c>
      <c r="M704" s="185">
        <v>1002</v>
      </c>
      <c r="N704" s="190">
        <v>1910</v>
      </c>
      <c r="O704" s="203">
        <v>1479</v>
      </c>
      <c r="P704" s="185">
        <v>1022</v>
      </c>
      <c r="Q704" s="186">
        <v>1008</v>
      </c>
      <c r="R704" s="187">
        <v>1229</v>
      </c>
      <c r="S704" s="188">
        <v>1354</v>
      </c>
      <c r="T704" s="185">
        <v>747</v>
      </c>
      <c r="U704" s="189">
        <v>320</v>
      </c>
      <c r="V704" s="187">
        <v>2022</v>
      </c>
      <c r="W704" s="204">
        <v>1143</v>
      </c>
      <c r="X704" s="185">
        <v>2016</v>
      </c>
      <c r="Y704" s="189">
        <v>516</v>
      </c>
      <c r="Z704" s="187">
        <v>3706</v>
      </c>
      <c r="AA704" s="185">
        <v>3039</v>
      </c>
      <c r="AB704" s="168">
        <f t="shared" si="13136"/>
        <v>20197</v>
      </c>
      <c r="AC704" s="169">
        <f t="shared" si="13053"/>
        <v>17110</v>
      </c>
      <c r="AD704" s="229"/>
      <c r="AE704" s="277"/>
      <c r="AF704" s="277"/>
      <c r="AG704" s="277"/>
      <c r="AH704" s="277"/>
      <c r="AI704" s="277"/>
      <c r="AJ704" s="277"/>
      <c r="AK704" s="277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277"/>
      <c r="BD704" s="277"/>
      <c r="BE704" s="277"/>
      <c r="BF704" s="277"/>
      <c r="BG704" s="277"/>
      <c r="BH704" s="277"/>
      <c r="BI704" s="133" t="s">
        <v>32</v>
      </c>
      <c r="BJ704" s="125">
        <f>B704/B715</f>
        <v>3.4801571567602642E-2</v>
      </c>
      <c r="BK704" s="126">
        <f t="shared" ref="BK704" si="13383">C704/C715</f>
        <v>7.912375845469502E-2</v>
      </c>
      <c r="BL704" s="127">
        <f t="shared" ref="BL704" si="13384">D704/D715</f>
        <v>6.0203353549768107E-2</v>
      </c>
      <c r="BM704" s="128">
        <f t="shared" ref="BM704" si="13385">E704/E715</f>
        <v>5.5096864713183313E-2</v>
      </c>
      <c r="BN704" s="125">
        <f t="shared" ref="BN704" si="13386">F704/F715</f>
        <v>8.5004317375035984E-2</v>
      </c>
      <c r="BO704" s="126">
        <f t="shared" ref="BO704" si="13387">G704/G715</f>
        <v>5.2242744063324541E-2</v>
      </c>
      <c r="BP704" s="127">
        <f t="shared" ref="BP704" si="13388">H704/H715</f>
        <v>7.112987698428809E-2</v>
      </c>
      <c r="BQ704" s="128">
        <f t="shared" ref="BQ704" si="13389">I704/I715</f>
        <v>8.0806985194424863E-2</v>
      </c>
      <c r="BR704" s="125">
        <f t="shared" ref="BR704" si="13390">J704/J715</f>
        <v>8.8677111936682276E-2</v>
      </c>
      <c r="BS704" s="126">
        <f t="shared" ref="BS704" si="13391">K704/K715</f>
        <v>3.3116883116883114E-2</v>
      </c>
      <c r="BT704" s="127">
        <f t="shared" ref="BT704" si="13392">L704/L715</f>
        <v>9.4573234984193885E-2</v>
      </c>
      <c r="BU704" s="125">
        <f t="shared" ref="BU704" si="13393">M704/M715</f>
        <v>4.4489832164106208E-2</v>
      </c>
      <c r="BV704" s="129">
        <f t="shared" ref="BV704" si="13394">N704/N715</f>
        <v>7.4519136982560186E-2</v>
      </c>
      <c r="BW704" s="130">
        <f t="shared" ref="BW704" si="13395">O704/O715</f>
        <v>4.2021820661438801E-2</v>
      </c>
      <c r="BX704" s="125">
        <f t="shared" ref="BX704" si="13396">P704/P715</f>
        <v>6.3835103060587137E-2</v>
      </c>
      <c r="BY704" s="126">
        <f t="shared" ref="BY704" si="13397">Q704/Q715</f>
        <v>5.0179211469534052E-2</v>
      </c>
      <c r="BZ704" s="127">
        <f t="shared" ref="BZ704" si="13398">R704/R715</f>
        <v>6.2300400466365896E-2</v>
      </c>
      <c r="CA704" s="128">
        <f t="shared" ref="CA704" si="13399">S704/S715</f>
        <v>5.9634441752917856E-2</v>
      </c>
      <c r="CB704" s="125">
        <f t="shared" ref="CB704" si="13400">T704/T715</f>
        <v>8.8360539389638046E-2</v>
      </c>
      <c r="CC704" s="126">
        <f t="shared" ref="CC704" si="13401">U704/U715</f>
        <v>2.9253130999177257E-2</v>
      </c>
      <c r="CD704" s="127">
        <f t="shared" ref="CD704" si="13402">V704/V715</f>
        <v>8.713263811083341E-2</v>
      </c>
      <c r="CE704" s="128">
        <f t="shared" ref="CE704" si="13403">W704/W715</f>
        <v>4.0608235335915017E-2</v>
      </c>
      <c r="CF704" s="125">
        <f t="shared" ref="CF704" si="13404">X704/X715</f>
        <v>8.5779933622670418E-2</v>
      </c>
      <c r="CG704" s="126">
        <f t="shared" ref="CG704" si="13405">Y704/Y715</f>
        <v>3.4531218630797028E-2</v>
      </c>
      <c r="CH704" s="127">
        <f t="shared" ref="CH704" si="13406">Z704/Z715</f>
        <v>6.6520677771395753E-2</v>
      </c>
      <c r="CI704" s="125">
        <f t="shared" ref="CI704" si="13407">AA704/AA715</f>
        <v>6.870591427021161E-2</v>
      </c>
      <c r="CJ704" s="131">
        <f t="shared" ref="CJ704" si="13408">AB704/AB715</f>
        <v>6.6704096966494375E-2</v>
      </c>
      <c r="CK704" s="132">
        <f t="shared" ref="CK704" si="13409">AC704/AC715</f>
        <v>5.6602587641382415E-2</v>
      </c>
    </row>
    <row r="705" spans="1:89">
      <c r="A705" s="142" t="s">
        <v>33</v>
      </c>
      <c r="B705" s="199">
        <v>2273</v>
      </c>
      <c r="C705" s="193">
        <v>3150</v>
      </c>
      <c r="D705" s="194">
        <v>1868</v>
      </c>
      <c r="E705" s="195">
        <v>1492</v>
      </c>
      <c r="F705" s="192">
        <v>1143</v>
      </c>
      <c r="G705" s="196">
        <v>445</v>
      </c>
      <c r="H705" s="194">
        <v>2124</v>
      </c>
      <c r="I705" s="195">
        <v>2893</v>
      </c>
      <c r="J705" s="192">
        <v>763</v>
      </c>
      <c r="K705" s="193">
        <v>263</v>
      </c>
      <c r="L705" s="194">
        <v>1477</v>
      </c>
      <c r="M705" s="192">
        <v>1052</v>
      </c>
      <c r="N705" s="197">
        <v>2248</v>
      </c>
      <c r="O705" s="200">
        <v>2054</v>
      </c>
      <c r="P705" s="192">
        <v>1206</v>
      </c>
      <c r="Q705" s="193">
        <v>1292</v>
      </c>
      <c r="R705" s="194">
        <v>1384</v>
      </c>
      <c r="S705" s="195">
        <v>1889</v>
      </c>
      <c r="T705" s="192">
        <v>863</v>
      </c>
      <c r="U705" s="196">
        <v>428</v>
      </c>
      <c r="V705" s="194">
        <v>1846</v>
      </c>
      <c r="W705" s="201">
        <v>1377</v>
      </c>
      <c r="X705" s="192">
        <v>2647</v>
      </c>
      <c r="Y705" s="196">
        <v>659</v>
      </c>
      <c r="Z705" s="194">
        <v>4285</v>
      </c>
      <c r="AA705" s="192">
        <v>4057</v>
      </c>
      <c r="AB705" s="168">
        <f t="shared" si="13136"/>
        <v>24127</v>
      </c>
      <c r="AC705" s="169">
        <f t="shared" si="13053"/>
        <v>21051</v>
      </c>
      <c r="AD705" s="229"/>
      <c r="AE705" s="277"/>
      <c r="AF705" s="277"/>
      <c r="AG705" s="277"/>
      <c r="AH705" s="277"/>
      <c r="AI705" s="277"/>
      <c r="AJ705" s="277"/>
      <c r="AK705" s="277"/>
      <c r="AL705" s="277"/>
      <c r="AM705" s="277"/>
      <c r="AN705" s="277"/>
      <c r="AO705" s="277"/>
      <c r="AP705" s="277"/>
      <c r="AQ705" s="277"/>
      <c r="AR705" s="277"/>
      <c r="AS705" s="277"/>
      <c r="AT705" s="277"/>
      <c r="AU705" s="277"/>
      <c r="AV705" s="277"/>
      <c r="AW705" s="277"/>
      <c r="AX705" s="277"/>
      <c r="AY705" s="277"/>
      <c r="AZ705" s="277"/>
      <c r="BA705" s="277"/>
      <c r="BB705" s="277"/>
      <c r="BC705" s="277"/>
      <c r="BD705" s="277"/>
      <c r="BE705" s="277"/>
      <c r="BF705" s="277"/>
      <c r="BG705" s="277"/>
      <c r="BH705" s="277"/>
      <c r="BI705" s="142" t="s">
        <v>33</v>
      </c>
      <c r="BJ705" s="125">
        <f>B705/B715</f>
        <v>4.0965288541253649E-2</v>
      </c>
      <c r="BK705" s="126">
        <f t="shared" ref="BK705" si="13410">C705/C715</f>
        <v>9.5972213759064048E-2</v>
      </c>
      <c r="BL705" s="127">
        <f t="shared" ref="BL705" si="13411">D705/D715</f>
        <v>8.3303603282197644E-2</v>
      </c>
      <c r="BM705" s="128">
        <f t="shared" ref="BM705" si="13412">E705/E715</f>
        <v>8.0513733743456911E-2</v>
      </c>
      <c r="BN705" s="125">
        <f t="shared" ref="BN705" si="13413">F705/F715</f>
        <v>0.10966132591384438</v>
      </c>
      <c r="BO705" s="126">
        <f t="shared" ref="BO705" si="13414">G705/G715</f>
        <v>5.8707124010554092E-2</v>
      </c>
      <c r="BP705" s="127">
        <f t="shared" ref="BP705" si="13415">H705/H715</f>
        <v>8.6232796069993095E-2</v>
      </c>
      <c r="BQ705" s="128">
        <f t="shared" ref="BQ705" si="13416">I705/I715</f>
        <v>7.8447855089755408E-2</v>
      </c>
      <c r="BR705" s="125">
        <f t="shared" ref="BR705" si="13417">J705/J715</f>
        <v>0.12324341786464223</v>
      </c>
      <c r="BS705" s="126">
        <f t="shared" ref="BS705" si="13418">K705/K715</f>
        <v>3.4155844155844155E-2</v>
      </c>
      <c r="BT705" s="127">
        <f t="shared" ref="BT705" si="13419">L705/L715</f>
        <v>0.12969792764313312</v>
      </c>
      <c r="BU705" s="125">
        <f t="shared" ref="BU705" si="13420">M705/M715</f>
        <v>4.6709883669301129E-2</v>
      </c>
      <c r="BV705" s="129">
        <f t="shared" ref="BV705" si="13421">N705/N715</f>
        <v>8.7706293160625809E-2</v>
      </c>
      <c r="BW705" s="130">
        <f t="shared" ref="BW705" si="13422">O705/O715</f>
        <v>5.8358904420956925E-2</v>
      </c>
      <c r="BX705" s="125">
        <f t="shared" ref="BX705" si="13423">P705/P715</f>
        <v>7.5327920049968772E-2</v>
      </c>
      <c r="BY705" s="126">
        <f t="shared" ref="BY705" si="13424">Q705/Q715</f>
        <v>6.4317005177220235E-2</v>
      </c>
      <c r="BZ705" s="127">
        <f t="shared" ref="BZ705" si="13425">R705/R715</f>
        <v>7.0157651949105282E-2</v>
      </c>
      <c r="CA705" s="128">
        <f t="shared" ref="CA705" si="13426">S705/S715</f>
        <v>8.3197533582911251E-2</v>
      </c>
      <c r="CB705" s="125">
        <f t="shared" ref="CB705" si="13427">T705/T715</f>
        <v>0.10208185474331677</v>
      </c>
      <c r="CC705" s="126">
        <f t="shared" ref="CC705" si="13428">U705/U715</f>
        <v>3.9126062711399581E-2</v>
      </c>
      <c r="CD705" s="127">
        <f t="shared" ref="CD705" si="13429">V705/V715</f>
        <v>7.9548392657071448E-2</v>
      </c>
      <c r="CE705" s="128">
        <f t="shared" ref="CE705" si="13430">W705/W715</f>
        <v>4.8921732333818878E-2</v>
      </c>
      <c r="CF705" s="125">
        <f t="shared" ref="CF705" si="13431">X705/X715</f>
        <v>0.11262871245000425</v>
      </c>
      <c r="CG705" s="126">
        <f t="shared" ref="CG705" si="13432">Y705/Y715</f>
        <v>4.4100916817238843E-2</v>
      </c>
      <c r="CH705" s="127">
        <f t="shared" ref="CH705" si="13433">Z705/Z715</f>
        <v>7.6913411832280301E-2</v>
      </c>
      <c r="CI705" s="125">
        <f t="shared" ref="CI705" si="13434">AA705/AA715</f>
        <v>9.1720926026406219E-2</v>
      </c>
      <c r="CJ705" s="131">
        <f t="shared" ref="CJ705" si="13435">AB705/AB715</f>
        <v>7.9683603877338707E-2</v>
      </c>
      <c r="CK705" s="132">
        <f t="shared" ref="CK705" si="13436">AC705/AC715</f>
        <v>6.9640039300919998E-2</v>
      </c>
    </row>
    <row r="706" spans="1:89">
      <c r="A706" s="133" t="s">
        <v>34</v>
      </c>
      <c r="B706" s="202">
        <v>2318</v>
      </c>
      <c r="C706" s="186">
        <v>4464</v>
      </c>
      <c r="D706" s="187">
        <v>1760</v>
      </c>
      <c r="E706" s="188">
        <v>1526</v>
      </c>
      <c r="F706" s="185">
        <v>781</v>
      </c>
      <c r="G706" s="189">
        <v>555</v>
      </c>
      <c r="H706" s="187">
        <v>2114</v>
      </c>
      <c r="I706" s="188">
        <v>3451</v>
      </c>
      <c r="J706" s="185">
        <v>637</v>
      </c>
      <c r="K706" s="186">
        <v>288</v>
      </c>
      <c r="L706" s="187">
        <v>1417</v>
      </c>
      <c r="M706" s="185">
        <v>979</v>
      </c>
      <c r="N706" s="190">
        <v>2378</v>
      </c>
      <c r="O706" s="203">
        <v>2219</v>
      </c>
      <c r="P706" s="185">
        <v>1359</v>
      </c>
      <c r="Q706" s="186">
        <v>1549</v>
      </c>
      <c r="R706" s="187">
        <v>1349</v>
      </c>
      <c r="S706" s="188">
        <v>1967</v>
      </c>
      <c r="T706" s="185">
        <v>781</v>
      </c>
      <c r="U706" s="189">
        <v>360</v>
      </c>
      <c r="V706" s="187">
        <v>1542</v>
      </c>
      <c r="W706" s="204">
        <v>1372</v>
      </c>
      <c r="X706" s="185">
        <v>2481</v>
      </c>
      <c r="Y706" s="189">
        <v>910</v>
      </c>
      <c r="Z706" s="187">
        <v>4145</v>
      </c>
      <c r="AA706" s="185">
        <v>4391</v>
      </c>
      <c r="AB706" s="168">
        <f t="shared" si="13136"/>
        <v>23062</v>
      </c>
      <c r="AC706" s="169">
        <f t="shared" si="13053"/>
        <v>24031</v>
      </c>
      <c r="AD706" s="229"/>
      <c r="AE706" s="277"/>
      <c r="AF706" s="277"/>
      <c r="AG706" s="277"/>
      <c r="AH706" s="277"/>
      <c r="AI706" s="277"/>
      <c r="AJ706" s="277"/>
      <c r="AK706" s="277"/>
      <c r="AL706" s="277"/>
      <c r="AM706" s="277"/>
      <c r="AN706" s="277"/>
      <c r="AO706" s="277"/>
      <c r="AP706" s="277"/>
      <c r="AQ706" s="277"/>
      <c r="AR706" s="277"/>
      <c r="AS706" s="277"/>
      <c r="AT706" s="277"/>
      <c r="AU706" s="277"/>
      <c r="AV706" s="277"/>
      <c r="AW706" s="277"/>
      <c r="AX706" s="277"/>
      <c r="AY706" s="277"/>
      <c r="AZ706" s="277"/>
      <c r="BA706" s="277"/>
      <c r="BB706" s="277"/>
      <c r="BC706" s="277"/>
      <c r="BD706" s="277"/>
      <c r="BE706" s="277"/>
      <c r="BF706" s="277"/>
      <c r="BG706" s="277"/>
      <c r="BH706" s="277"/>
      <c r="BI706" s="133" t="s">
        <v>34</v>
      </c>
      <c r="BJ706" s="125">
        <f>B706/B715</f>
        <v>4.1776303932523517E-2</v>
      </c>
      <c r="BK706" s="126">
        <f t="shared" ref="BK706" si="13437">C706/C715</f>
        <v>0.13600633721284505</v>
      </c>
      <c r="BL706" s="127">
        <f t="shared" ref="BL706" si="13438">D706/D715</f>
        <v>7.8487334998216196E-2</v>
      </c>
      <c r="BM706" s="128">
        <f t="shared" ref="BM706" si="13439">E706/E715</f>
        <v>8.2348497112945868E-2</v>
      </c>
      <c r="BN706" s="125">
        <f t="shared" ref="BN706" si="13440">F706/F715</f>
        <v>7.4930442291087015E-2</v>
      </c>
      <c r="BO706" s="126">
        <f t="shared" ref="BO706" si="13441">G706/G715</f>
        <v>7.3218997361477578E-2</v>
      </c>
      <c r="BP706" s="127">
        <f t="shared" ref="BP706" si="13442">H706/H715</f>
        <v>8.5826803621452646E-2</v>
      </c>
      <c r="BQ706" s="128">
        <f t="shared" ref="BQ706" si="13443">I706/I715</f>
        <v>9.3578827485221547E-2</v>
      </c>
      <c r="BR706" s="125">
        <f t="shared" ref="BR706" si="13444">J706/J715</f>
        <v>0.10289129381360039</v>
      </c>
      <c r="BS706" s="126">
        <f t="shared" ref="BS706" si="13445">K706/K715</f>
        <v>3.7402597402597403E-2</v>
      </c>
      <c r="BT706" s="127">
        <f t="shared" ref="BT706" si="13446">L706/L715</f>
        <v>0.12442922374429223</v>
      </c>
      <c r="BU706" s="125">
        <f t="shared" ref="BU706" si="13447">M706/M715</f>
        <v>4.3468608471716547E-2</v>
      </c>
      <c r="BV706" s="129">
        <f t="shared" ref="BV706" si="13448">N706/N715</f>
        <v>9.2778276306035662E-2</v>
      </c>
      <c r="BW706" s="130">
        <f t="shared" ref="BW706" si="13449">O706/O715</f>
        <v>6.304693715194909E-2</v>
      </c>
      <c r="BX706" s="125">
        <f t="shared" ref="BX706" si="13450">P706/P715</f>
        <v>8.48844472204872E-2</v>
      </c>
      <c r="BY706" s="126">
        <f t="shared" ref="BY706" si="13451">Q706/Q715</f>
        <v>7.7110712863401029E-2</v>
      </c>
      <c r="BZ706" s="127">
        <f t="shared" ref="BZ706" si="13452">R706/R715</f>
        <v>6.838343387235768E-2</v>
      </c>
      <c r="CA706" s="128">
        <f t="shared" ref="CA706" si="13453">S706/S715</f>
        <v>8.6632900242237396E-2</v>
      </c>
      <c r="CB706" s="125">
        <f t="shared" ref="CB706" si="13454">T706/T715</f>
        <v>9.2382304234681814E-2</v>
      </c>
      <c r="CC706" s="126">
        <f t="shared" ref="CC706" si="13455">U706/U715</f>
        <v>3.2909772374074414E-2</v>
      </c>
      <c r="CD706" s="127">
        <f t="shared" ref="CD706" si="13456">V706/V715</f>
        <v>6.6448332327846249E-2</v>
      </c>
      <c r="CE706" s="128">
        <f t="shared" ref="CE706" si="13457">W706/W715</f>
        <v>4.8744093509077345E-2</v>
      </c>
      <c r="CF706" s="125">
        <f t="shared" ref="CF706" si="13458">X706/X715</f>
        <v>0.10556548378861373</v>
      </c>
      <c r="CG706" s="126">
        <f t="shared" ref="CG706" si="13459">Y706/Y715</f>
        <v>6.0898079368266078E-2</v>
      </c>
      <c r="CH706" s="127">
        <f t="shared" ref="CH706" si="13460">Z706/Z715</f>
        <v>7.4400488225157949E-2</v>
      </c>
      <c r="CI706" s="125">
        <f t="shared" ref="CI706" si="13461">AA706/AA715</f>
        <v>9.9272020256827631E-2</v>
      </c>
      <c r="CJ706" s="131">
        <f t="shared" ref="CJ706" si="13462">AB706/AB715</f>
        <v>7.6166256584705314E-2</v>
      </c>
      <c r="CK706" s="132">
        <f t="shared" ref="CK706" si="13463">AC706/AC715</f>
        <v>7.9498350883112842E-2</v>
      </c>
    </row>
    <row r="707" spans="1:89">
      <c r="A707" s="142" t="s">
        <v>35</v>
      </c>
      <c r="B707" s="199">
        <v>2276</v>
      </c>
      <c r="C707" s="193">
        <v>4175</v>
      </c>
      <c r="D707" s="194">
        <v>1242</v>
      </c>
      <c r="E707" s="195">
        <v>1960</v>
      </c>
      <c r="F707" s="192">
        <v>580</v>
      </c>
      <c r="G707" s="196">
        <v>514</v>
      </c>
      <c r="H707" s="194">
        <v>1766</v>
      </c>
      <c r="I707" s="195">
        <v>3910</v>
      </c>
      <c r="J707" s="192">
        <v>441</v>
      </c>
      <c r="K707" s="193">
        <v>247</v>
      </c>
      <c r="L707" s="194">
        <v>1163</v>
      </c>
      <c r="M707" s="192">
        <v>957</v>
      </c>
      <c r="N707" s="197">
        <v>1843</v>
      </c>
      <c r="O707" s="200">
        <v>2191</v>
      </c>
      <c r="P707" s="192">
        <v>1064</v>
      </c>
      <c r="Q707" s="193">
        <v>1839</v>
      </c>
      <c r="R707" s="194">
        <v>1039</v>
      </c>
      <c r="S707" s="195">
        <v>1929</v>
      </c>
      <c r="T707" s="192">
        <v>975</v>
      </c>
      <c r="U707" s="196">
        <v>396</v>
      </c>
      <c r="V707" s="194">
        <v>2805</v>
      </c>
      <c r="W707" s="201">
        <v>1488</v>
      </c>
      <c r="X707" s="192">
        <v>2377</v>
      </c>
      <c r="Y707" s="196">
        <v>754</v>
      </c>
      <c r="Z707" s="194">
        <v>3596</v>
      </c>
      <c r="AA707" s="192">
        <v>4259</v>
      </c>
      <c r="AB707" s="168">
        <f t="shared" si="13136"/>
        <v>21167</v>
      </c>
      <c r="AC707" s="169">
        <f t="shared" si="13053"/>
        <v>24619</v>
      </c>
      <c r="AD707" s="229"/>
      <c r="AE707" s="277"/>
      <c r="AF707" s="277"/>
      <c r="AG707" s="277"/>
      <c r="AH707" s="277"/>
      <c r="AI707" s="277"/>
      <c r="AJ707" s="277"/>
      <c r="AK707" s="277"/>
      <c r="AL707" s="277"/>
      <c r="AM707" s="277"/>
      <c r="AN707" s="277"/>
      <c r="AO707" s="277"/>
      <c r="AP707" s="277"/>
      <c r="AQ707" s="277"/>
      <c r="AR707" s="277"/>
      <c r="AS707" s="277"/>
      <c r="AT707" s="277"/>
      <c r="AU707" s="277"/>
      <c r="AV707" s="277"/>
      <c r="AW707" s="277"/>
      <c r="AX707" s="277"/>
      <c r="AY707" s="277"/>
      <c r="AZ707" s="277"/>
      <c r="BA707" s="277"/>
      <c r="BB707" s="277"/>
      <c r="BC707" s="277"/>
      <c r="BD707" s="277"/>
      <c r="BE707" s="277"/>
      <c r="BF707" s="277"/>
      <c r="BG707" s="277"/>
      <c r="BH707" s="277"/>
      <c r="BI707" s="142" t="s">
        <v>35</v>
      </c>
      <c r="BJ707" s="125">
        <f>B707/B715</f>
        <v>4.1019356234004975E-2</v>
      </c>
      <c r="BK707" s="126">
        <f t="shared" ref="BK707" si="13464">C707/C715</f>
        <v>0.12720126744256902</v>
      </c>
      <c r="BL707" s="127">
        <f t="shared" ref="BL707" si="13465">D707/D715</f>
        <v>5.5387085265786659E-2</v>
      </c>
      <c r="BM707" s="128">
        <f t="shared" ref="BM707" si="13466">E707/E715</f>
        <v>0.10576871188818736</v>
      </c>
      <c r="BN707" s="125">
        <f t="shared" ref="BN707" si="13467">F707/F715</f>
        <v>5.5646167130384727E-2</v>
      </c>
      <c r="BO707" s="126">
        <f t="shared" ref="BO707" si="13468">G707/G715</f>
        <v>6.7810026385224279E-2</v>
      </c>
      <c r="BP707" s="127">
        <f t="shared" ref="BP707" si="13469">H707/H715</f>
        <v>7.1698266412244735E-2</v>
      </c>
      <c r="BQ707" s="128">
        <f t="shared" ref="BQ707" si="13470">I707/I715</f>
        <v>0.10602527252020175</v>
      </c>
      <c r="BR707" s="125">
        <f t="shared" ref="BR707" si="13471">J707/J715</f>
        <v>7.1232434178646428E-2</v>
      </c>
      <c r="BS707" s="126">
        <f t="shared" ref="BS707" si="13472">K707/K715</f>
        <v>3.207792207792208E-2</v>
      </c>
      <c r="BT707" s="127">
        <f t="shared" ref="BT707" si="13473">L707/L715</f>
        <v>0.10212504390586583</v>
      </c>
      <c r="BU707" s="125">
        <f t="shared" ref="BU707" si="13474">M707/M715</f>
        <v>4.2491785809430777E-2</v>
      </c>
      <c r="BV707" s="129">
        <f t="shared" ref="BV707" si="13475">N707/N715</f>
        <v>7.1905114899925876E-2</v>
      </c>
      <c r="BW707" s="130">
        <f t="shared" ref="BW707" si="13476">O707/O715</f>
        <v>6.2251392203659509E-2</v>
      </c>
      <c r="BX707" s="125">
        <f t="shared" ref="BX707" si="13477">P707/P715</f>
        <v>6.6458463460337291E-2</v>
      </c>
      <c r="BY707" s="126">
        <f t="shared" ref="BY707" si="13478">Q707/Q715</f>
        <v>9.1547192353643961E-2</v>
      </c>
      <c r="BZ707" s="127">
        <f t="shared" ref="BZ707" si="13479">R707/R715</f>
        <v>5.2668930906878894E-2</v>
      </c>
      <c r="CA707" s="128">
        <f t="shared" ref="CA707" si="13480">S707/S715</f>
        <v>8.495926007487338E-2</v>
      </c>
      <c r="CB707" s="125">
        <f t="shared" ref="CB707" si="13481">T707/T715</f>
        <v>0.11533002129169624</v>
      </c>
      <c r="CC707" s="126">
        <f t="shared" ref="CC707" si="13482">U707/U715</f>
        <v>3.6200749611481856E-2</v>
      </c>
      <c r="CD707" s="127">
        <f t="shared" ref="CD707" si="13483">V707/V715</f>
        <v>0.12087391191933121</v>
      </c>
      <c r="CE707" s="128">
        <f t="shared" ref="CE707" si="13484">W707/W715</f>
        <v>5.2865314243080969E-2</v>
      </c>
      <c r="CF707" s="125">
        <f t="shared" ref="CF707" si="13485">X707/X715</f>
        <v>0.10114032848268233</v>
      </c>
      <c r="CG707" s="126">
        <f t="shared" ref="CG707" si="13486">Y707/Y715</f>
        <v>5.0458408619420463E-2</v>
      </c>
      <c r="CH707" s="127">
        <f t="shared" ref="CH707" si="13487">Z707/Z715</f>
        <v>6.4546237794371047E-2</v>
      </c>
      <c r="CI707" s="125">
        <f t="shared" ref="CI707" si="13488">AA707/AA715</f>
        <v>9.6287755471152106E-2</v>
      </c>
      <c r="CJ707" s="131">
        <f t="shared" ref="CJ707" si="13489">AB707/AB715</f>
        <v>6.9907690275277837E-2</v>
      </c>
      <c r="CK707" s="132">
        <f t="shared" ref="CK707" si="13490">AC707/AC715</f>
        <v>8.1443547933558944E-2</v>
      </c>
    </row>
    <row r="708" spans="1:89">
      <c r="A708" s="133" t="s">
        <v>36</v>
      </c>
      <c r="B708" s="202">
        <v>1962</v>
      </c>
      <c r="C708" s="186">
        <v>3098</v>
      </c>
      <c r="D708" s="187">
        <v>867</v>
      </c>
      <c r="E708" s="188">
        <v>1258</v>
      </c>
      <c r="F708" s="185">
        <v>341</v>
      </c>
      <c r="G708" s="189">
        <v>451</v>
      </c>
      <c r="H708" s="187">
        <v>1472</v>
      </c>
      <c r="I708" s="188">
        <v>2657</v>
      </c>
      <c r="J708" s="185">
        <v>249</v>
      </c>
      <c r="K708" s="186">
        <v>212</v>
      </c>
      <c r="L708" s="187">
        <v>694</v>
      </c>
      <c r="M708" s="185">
        <v>833</v>
      </c>
      <c r="N708" s="190">
        <v>1448</v>
      </c>
      <c r="O708" s="203">
        <v>1916</v>
      </c>
      <c r="P708" s="185">
        <v>796</v>
      </c>
      <c r="Q708" s="186">
        <v>1495</v>
      </c>
      <c r="R708" s="187">
        <v>921</v>
      </c>
      <c r="S708" s="188">
        <v>1515</v>
      </c>
      <c r="T708" s="185">
        <v>568</v>
      </c>
      <c r="U708" s="189">
        <v>393</v>
      </c>
      <c r="V708" s="187">
        <v>2250</v>
      </c>
      <c r="W708" s="204">
        <v>1262</v>
      </c>
      <c r="X708" s="185">
        <v>1477</v>
      </c>
      <c r="Y708" s="189">
        <v>829</v>
      </c>
      <c r="Z708" s="187">
        <v>2894</v>
      </c>
      <c r="AA708" s="185">
        <v>2652</v>
      </c>
      <c r="AB708" s="168">
        <f t="shared" si="13136"/>
        <v>15939</v>
      </c>
      <c r="AC708" s="169">
        <f t="shared" si="13053"/>
        <v>18571</v>
      </c>
      <c r="AD708" s="229"/>
      <c r="AE708" s="277"/>
      <c r="AF708" s="277"/>
      <c r="AG708" s="277"/>
      <c r="AH708" s="277"/>
      <c r="AI708" s="277"/>
      <c r="AJ708" s="277"/>
      <c r="AK708" s="277"/>
      <c r="AL708" s="277"/>
      <c r="AM708" s="277"/>
      <c r="AN708" s="277"/>
      <c r="AO708" s="277"/>
      <c r="AP708" s="277"/>
      <c r="AQ708" s="277"/>
      <c r="AR708" s="277"/>
      <c r="AS708" s="277"/>
      <c r="AT708" s="277"/>
      <c r="AU708" s="277"/>
      <c r="AV708" s="277"/>
      <c r="AW708" s="277"/>
      <c r="AX708" s="277"/>
      <c r="AY708" s="277"/>
      <c r="AZ708" s="277"/>
      <c r="BA708" s="277"/>
      <c r="BB708" s="277"/>
      <c r="BC708" s="277"/>
      <c r="BD708" s="277"/>
      <c r="BE708" s="277"/>
      <c r="BF708" s="277"/>
      <c r="BG708" s="277"/>
      <c r="BH708" s="277"/>
      <c r="BI708" s="133" t="s">
        <v>36</v>
      </c>
      <c r="BJ708" s="125">
        <f>B708/B715</f>
        <v>3.536027105936633E-2</v>
      </c>
      <c r="BK708" s="126">
        <f t="shared" ref="BK708" si="13491">C708/C715</f>
        <v>9.4387910547803308E-2</v>
      </c>
      <c r="BL708" s="127">
        <f t="shared" ref="BL708" si="13492">D708/D715</f>
        <v>3.8663931501962186E-2</v>
      </c>
      <c r="BM708" s="128">
        <f t="shared" ref="BM708" si="13493">E708/E715</f>
        <v>6.7886244671091681E-2</v>
      </c>
      <c r="BN708" s="125">
        <f t="shared" ref="BN708" si="13494">F708/F715</f>
        <v>3.2716108605967568E-2</v>
      </c>
      <c r="BO708" s="126">
        <f t="shared" ref="BO708" si="13495">G708/G715</f>
        <v>5.949868073878628E-2</v>
      </c>
      <c r="BP708" s="127">
        <f t="shared" ref="BP708" si="13496">H708/H715</f>
        <v>5.9762088425155291E-2</v>
      </c>
      <c r="BQ708" s="128">
        <f t="shared" ref="BQ708" si="13497">I708/I715</f>
        <v>7.2048375725364711E-2</v>
      </c>
      <c r="BR708" s="125">
        <f t="shared" ref="BR708" si="13498">J708/J715</f>
        <v>4.0219673719916006E-2</v>
      </c>
      <c r="BS708" s="126">
        <f t="shared" ref="BS708" si="13499">K708/K715</f>
        <v>2.7532467532467533E-2</v>
      </c>
      <c r="BT708" s="127">
        <f t="shared" ref="BT708" si="13500">L708/L715</f>
        <v>6.094134176325957E-2</v>
      </c>
      <c r="BU708" s="125">
        <f t="shared" ref="BU708" si="13501">M708/M715</f>
        <v>3.6986058076547375E-2</v>
      </c>
      <c r="BV708" s="129">
        <f t="shared" ref="BV708" si="13502">N708/N715</f>
        <v>5.6494089188872852E-2</v>
      </c>
      <c r="BW708" s="130">
        <f t="shared" ref="BW708" si="13503">O708/O715</f>
        <v>5.443800431867258E-2</v>
      </c>
      <c r="BX708" s="125">
        <f t="shared" ref="BX708" si="13504">P708/P715</f>
        <v>4.971892567145534E-2</v>
      </c>
      <c r="BY708" s="126">
        <f t="shared" ref="BY708" si="13505">Q708/Q715</f>
        <v>7.4422540820390279E-2</v>
      </c>
      <c r="BZ708" s="127">
        <f t="shared" ref="BZ708" si="13506">R708/R715</f>
        <v>4.6687281390986969E-2</v>
      </c>
      <c r="CA708" s="128">
        <f t="shared" ref="CA708" si="13507">S708/S715</f>
        <v>6.6725390883065408E-2</v>
      </c>
      <c r="CB708" s="125">
        <f t="shared" ref="CB708" si="13508">T708/T715</f>
        <v>6.7187130352495864E-2</v>
      </c>
      <c r="CC708" s="126">
        <f t="shared" ref="CC708" si="13509">U708/U715</f>
        <v>3.5926501508364565E-2</v>
      </c>
      <c r="CD708" s="127">
        <f t="shared" ref="CD708" si="13510">V708/V715</f>
        <v>9.6957683357752303E-2</v>
      </c>
      <c r="CE708" s="128">
        <f t="shared" ref="CE708" si="13511">W708/W715</f>
        <v>4.4836039364763561E-2</v>
      </c>
      <c r="CF708" s="125">
        <f t="shared" ref="CF708" si="13512">X708/X715</f>
        <v>6.2845715258275897E-2</v>
      </c>
      <c r="CG708" s="126">
        <f t="shared" ref="CG708" si="13513">Y708/Y715</f>
        <v>5.5477481094827009E-2</v>
      </c>
      <c r="CH708" s="127">
        <f t="shared" ref="CH708" si="13514">Z708/Z715</f>
        <v>5.1945720850086155E-2</v>
      </c>
      <c r="CI708" s="125">
        <f t="shared" ref="CI708" si="13515">AA708/AA715</f>
        <v>5.9956592512208355E-2</v>
      </c>
      <c r="CJ708" s="131">
        <f t="shared" ref="CJ708" si="13516">AB708/AB715</f>
        <v>5.2641313142989248E-2</v>
      </c>
      <c r="CK708" s="132">
        <f t="shared" ref="CK708" si="13517">AC708/AC715</f>
        <v>6.1435806843256155E-2</v>
      </c>
    </row>
    <row r="709" spans="1:89">
      <c r="A709" s="142" t="s">
        <v>37</v>
      </c>
      <c r="B709" s="199">
        <v>234</v>
      </c>
      <c r="C709" s="193">
        <v>2124</v>
      </c>
      <c r="D709" s="194">
        <v>205</v>
      </c>
      <c r="E709" s="195">
        <v>1186</v>
      </c>
      <c r="F709" s="192">
        <v>81</v>
      </c>
      <c r="G709" s="196">
        <v>379</v>
      </c>
      <c r="H709" s="194">
        <v>448</v>
      </c>
      <c r="I709" s="195">
        <v>1986</v>
      </c>
      <c r="J709" s="192">
        <v>131</v>
      </c>
      <c r="K709" s="193">
        <v>178</v>
      </c>
      <c r="L709" s="194">
        <v>319</v>
      </c>
      <c r="M709" s="192">
        <v>462</v>
      </c>
      <c r="N709" s="197">
        <v>864</v>
      </c>
      <c r="O709" s="200">
        <v>1324</v>
      </c>
      <c r="P709" s="192">
        <v>550</v>
      </c>
      <c r="Q709" s="193">
        <v>1042</v>
      </c>
      <c r="R709" s="194">
        <v>680</v>
      </c>
      <c r="S709" s="195">
        <v>1018</v>
      </c>
      <c r="T709" s="192">
        <v>537</v>
      </c>
      <c r="U709" s="196">
        <v>271</v>
      </c>
      <c r="V709" s="194">
        <v>2201</v>
      </c>
      <c r="W709" s="201">
        <v>1006</v>
      </c>
      <c r="X709" s="192">
        <v>1025</v>
      </c>
      <c r="Y709" s="196">
        <v>667</v>
      </c>
      <c r="Z709" s="194">
        <v>1882</v>
      </c>
      <c r="AA709" s="192">
        <v>2422</v>
      </c>
      <c r="AB709" s="168">
        <f t="shared" si="13136"/>
        <v>9157</v>
      </c>
      <c r="AC709" s="169">
        <f t="shared" si="13053"/>
        <v>14065</v>
      </c>
      <c r="AD709" s="229"/>
      <c r="AE709" s="277"/>
      <c r="AF709" s="277"/>
      <c r="AG709" s="277"/>
      <c r="AH709" s="277"/>
      <c r="AI709" s="277"/>
      <c r="AJ709" s="277"/>
      <c r="AK709" s="2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277"/>
      <c r="BD709" s="277"/>
      <c r="BE709" s="277"/>
      <c r="BF709" s="277"/>
      <c r="BG709" s="277"/>
      <c r="BH709" s="277"/>
      <c r="BI709" s="142" t="s">
        <v>37</v>
      </c>
      <c r="BJ709" s="125">
        <f>B709/B715</f>
        <v>4.2172800346033231E-3</v>
      </c>
      <c r="BK709" s="126">
        <f t="shared" ref="BK709" si="13518">C709/C715</f>
        <v>6.4712692706111755E-2</v>
      </c>
      <c r="BL709" s="127">
        <f t="shared" ref="BL709" si="13519">D709/D715</f>
        <v>9.1419907242240462E-3</v>
      </c>
      <c r="BM709" s="128">
        <f t="shared" ref="BM709" si="13520">E709/E715</f>
        <v>6.4000863418056234E-2</v>
      </c>
      <c r="BN709" s="125">
        <f t="shared" ref="BN709" si="13521">F709/F715</f>
        <v>7.7712750647606259E-3</v>
      </c>
      <c r="BO709" s="126">
        <f t="shared" ref="BO709" si="13522">G709/G715</f>
        <v>0.05</v>
      </c>
      <c r="BP709" s="127">
        <f t="shared" ref="BP709" si="13523">H709/H715</f>
        <v>1.8188461694612482E-2</v>
      </c>
      <c r="BQ709" s="128">
        <f t="shared" ref="BQ709" si="13524">I709/I715</f>
        <v>5.3853245837626768E-2</v>
      </c>
      <c r="BR709" s="125">
        <f t="shared" ref="BR709" si="13525">J709/J715</f>
        <v>2.1159748021321274E-2</v>
      </c>
      <c r="BS709" s="126">
        <f t="shared" ref="BS709" si="13526">K709/K715</f>
        <v>2.3116883116883116E-2</v>
      </c>
      <c r="BT709" s="127">
        <f t="shared" ref="BT709" si="13527">L709/L715</f>
        <v>2.8011942395504041E-2</v>
      </c>
      <c r="BU709" s="125">
        <f t="shared" ref="BU709" si="13528">M709/M715</f>
        <v>2.0513275908001064E-2</v>
      </c>
      <c r="BV709" s="129">
        <f t="shared" ref="BV709" si="13529">N709/N715</f>
        <v>3.3709180289493192E-2</v>
      </c>
      <c r="BW709" s="130">
        <f t="shared" ref="BW709" si="13530">O709/O715</f>
        <v>3.761791112626435E-2</v>
      </c>
      <c r="BX709" s="125">
        <f t="shared" ref="BX709" si="13531">P709/P715</f>
        <v>3.4353529044347283E-2</v>
      </c>
      <c r="BY709" s="126">
        <f t="shared" ref="BY709" si="13532">Q709/Q715</f>
        <v>5.1871764237355636E-2</v>
      </c>
      <c r="BZ709" s="127">
        <f t="shared" ref="BZ709" si="13533">R709/R715</f>
        <v>3.4470522633953463E-2</v>
      </c>
      <c r="CA709" s="128">
        <f t="shared" ref="CA709" si="13534">S709/S715</f>
        <v>4.4835939220436029E-2</v>
      </c>
      <c r="CB709" s="125">
        <f t="shared" ref="CB709" si="13535">T709/T715</f>
        <v>6.3520227111426547E-2</v>
      </c>
      <c r="CC709" s="126">
        <f t="shared" ref="CC709" si="13536">U709/U715</f>
        <v>2.477374531492824E-2</v>
      </c>
      <c r="CD709" s="127">
        <f t="shared" ref="CD709" si="13537">V709/V715</f>
        <v>9.484616047573903E-2</v>
      </c>
      <c r="CE709" s="128">
        <f t="shared" ref="CE709" si="13538">W709/W715</f>
        <v>3.5740931537996942E-2</v>
      </c>
      <c r="CF709" s="125">
        <f t="shared" ref="CF709" si="13539">X709/X715</f>
        <v>4.3613309505573995E-2</v>
      </c>
      <c r="CG709" s="126">
        <f t="shared" ref="CG709" si="13540">Y709/Y715</f>
        <v>4.4636284547948872E-2</v>
      </c>
      <c r="CH709" s="127">
        <f t="shared" ref="CH709" si="13541">Z709/Z715</f>
        <v>3.3780873061458931E-2</v>
      </c>
      <c r="CI709" s="125">
        <f t="shared" ref="CI709" si="13542">AA709/AA715</f>
        <v>5.4756737203834331E-2</v>
      </c>
      <c r="CJ709" s="131">
        <f t="shared" ref="CJ709" si="13543">AB709/AB715</f>
        <v>3.0242581369618705E-2</v>
      </c>
      <c r="CK709" s="132">
        <f t="shared" ref="CK709" si="13544">AC709/AC715</f>
        <v>4.6529245773000799E-2</v>
      </c>
    </row>
    <row r="710" spans="1:89">
      <c r="A710" s="133" t="s">
        <v>38</v>
      </c>
      <c r="B710" s="202">
        <v>0</v>
      </c>
      <c r="C710" s="186">
        <v>1367</v>
      </c>
      <c r="D710" s="187">
        <v>8</v>
      </c>
      <c r="E710" s="188">
        <v>606</v>
      </c>
      <c r="F710" s="185">
        <v>6</v>
      </c>
      <c r="G710" s="189">
        <v>170</v>
      </c>
      <c r="H710" s="187">
        <v>31</v>
      </c>
      <c r="I710" s="188">
        <v>1141</v>
      </c>
      <c r="J710" s="185">
        <v>30</v>
      </c>
      <c r="K710" s="186">
        <v>64</v>
      </c>
      <c r="L710" s="187">
        <v>71</v>
      </c>
      <c r="M710" s="185">
        <v>123</v>
      </c>
      <c r="N710" s="190">
        <v>129</v>
      </c>
      <c r="O710" s="203">
        <v>403</v>
      </c>
      <c r="P710" s="185">
        <v>154</v>
      </c>
      <c r="Q710" s="186">
        <v>304</v>
      </c>
      <c r="R710" s="187">
        <v>162</v>
      </c>
      <c r="S710" s="188">
        <v>141</v>
      </c>
      <c r="T710" s="185">
        <v>83</v>
      </c>
      <c r="U710" s="189">
        <v>21</v>
      </c>
      <c r="V710" s="187">
        <v>165</v>
      </c>
      <c r="W710" s="204">
        <v>51</v>
      </c>
      <c r="X710" s="185">
        <v>186</v>
      </c>
      <c r="Y710" s="189">
        <v>20</v>
      </c>
      <c r="Z710" s="187">
        <v>110</v>
      </c>
      <c r="AA710" s="185">
        <v>252</v>
      </c>
      <c r="AB710" s="168">
        <f t="shared" si="13136"/>
        <v>1135</v>
      </c>
      <c r="AC710" s="169">
        <f t="shared" si="13053"/>
        <v>4663</v>
      </c>
      <c r="AD710" s="229"/>
      <c r="AE710" s="277"/>
      <c r="AF710" s="277"/>
      <c r="AG710" s="277"/>
      <c r="AH710" s="277"/>
      <c r="AI710" s="277"/>
      <c r="AJ710" s="277"/>
      <c r="AK710" s="277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277"/>
      <c r="BD710" s="277"/>
      <c r="BE710" s="277"/>
      <c r="BF710" s="277"/>
      <c r="BG710" s="277"/>
      <c r="BH710" s="277"/>
      <c r="BI710" s="133" t="s">
        <v>38</v>
      </c>
      <c r="BJ710" s="125">
        <f>B710/B715</f>
        <v>0</v>
      </c>
      <c r="BK710" s="126">
        <f t="shared" ref="BK710" si="13545">C710/C715</f>
        <v>4.1648894034489063E-2</v>
      </c>
      <c r="BL710" s="127">
        <f t="shared" ref="BL710" si="13546">D710/D715</f>
        <v>3.5676061362825543E-4</v>
      </c>
      <c r="BM710" s="128">
        <f t="shared" ref="BM710" si="13547">E710/E715</f>
        <v>3.2701958879715075E-2</v>
      </c>
      <c r="BN710" s="125">
        <f t="shared" ref="BN710" si="13548">F710/F715</f>
        <v>5.7565000479708334E-4</v>
      </c>
      <c r="BO710" s="126">
        <f t="shared" ref="BO710" si="13549">G710/G715</f>
        <v>2.2427440633245383E-2</v>
      </c>
      <c r="BP710" s="127">
        <f t="shared" ref="BP710" si="13550">H710/H715</f>
        <v>1.2585765904754172E-3</v>
      </c>
      <c r="BQ710" s="128">
        <f t="shared" ref="BQ710" si="13551">I710/I715</f>
        <v>3.0939855740549922E-2</v>
      </c>
      <c r="BR710" s="125">
        <f t="shared" ref="BR710" si="13552">J710/J715</f>
        <v>4.8457438216766274E-3</v>
      </c>
      <c r="BS710" s="126">
        <f t="shared" ref="BS710" si="13553">K710/K715</f>
        <v>8.3116883116883117E-3</v>
      </c>
      <c r="BT710" s="127">
        <f t="shared" ref="BT710" si="13554">L710/L715</f>
        <v>6.2346329469617143E-3</v>
      </c>
      <c r="BU710" s="125">
        <f t="shared" ref="BU710" si="13555">M710/M715</f>
        <v>5.4613267027795046E-3</v>
      </c>
      <c r="BV710" s="129">
        <f t="shared" ref="BV710" si="13556">N710/N715</f>
        <v>5.032967890445164E-3</v>
      </c>
      <c r="BW710" s="130">
        <f t="shared" ref="BW710" si="13557">O710/O715</f>
        <v>1.1450164791453575E-2</v>
      </c>
      <c r="BX710" s="125">
        <f t="shared" ref="BX710" si="13558">P710/P715</f>
        <v>9.6189881324172388E-3</v>
      </c>
      <c r="BY710" s="126">
        <f t="shared" ref="BY710" si="13559">Q710/Q715</f>
        <v>1.5133412982875348E-2</v>
      </c>
      <c r="BZ710" s="127">
        <f t="shared" ref="BZ710" si="13560">R710/R715</f>
        <v>8.2120950980889128E-3</v>
      </c>
      <c r="CA710" s="128">
        <f t="shared" ref="CA710" si="13561">S710/S715</f>
        <v>6.2100858841664828E-3</v>
      </c>
      <c r="CB710" s="125">
        <f t="shared" ref="CB710" si="13562">T710/T715</f>
        <v>9.8178377099597831E-3</v>
      </c>
      <c r="CC710" s="126">
        <f t="shared" ref="CC710" si="13563">U710/U715</f>
        <v>1.9197367218210075E-3</v>
      </c>
      <c r="CD710" s="127">
        <f t="shared" ref="CD710" si="13564">V710/V715</f>
        <v>7.1102301129018358E-3</v>
      </c>
      <c r="CE710" s="128">
        <f t="shared" ref="CE710" si="13565">W710/W715</f>
        <v>1.8119160123636622E-3</v>
      </c>
      <c r="CF710" s="125">
        <f t="shared" ref="CF710" si="13566">X710/X715</f>
        <v>7.9142200663773303E-3</v>
      </c>
      <c r="CG710" s="126">
        <f t="shared" ref="CG710" si="13567">Y710/Y715</f>
        <v>1.3384193267750785E-3</v>
      </c>
      <c r="CH710" s="127">
        <f t="shared" ref="CH710" si="13568">Z710/Z715</f>
        <v>1.9744399770246983E-3</v>
      </c>
      <c r="CI710" s="125">
        <f t="shared" ref="CI710" si="13569">AA710/AA715</f>
        <v>5.6972327726532825E-3</v>
      </c>
      <c r="CJ710" s="131">
        <f t="shared" ref="CJ710" si="13570">AB710/AB715</f>
        <v>3.7485344386280696E-3</v>
      </c>
      <c r="CK710" s="132">
        <f t="shared" ref="CK710" si="13571">AC710/AC715</f>
        <v>1.5425941915357464E-2</v>
      </c>
    </row>
    <row r="711" spans="1:89">
      <c r="A711" s="142" t="s">
        <v>39</v>
      </c>
      <c r="B711" s="199">
        <v>0</v>
      </c>
      <c r="C711" s="193">
        <v>74</v>
      </c>
      <c r="D711" s="194">
        <v>0</v>
      </c>
      <c r="E711" s="195">
        <v>44</v>
      </c>
      <c r="F711" s="192">
        <v>0</v>
      </c>
      <c r="G711" s="196">
        <v>7</v>
      </c>
      <c r="H711" s="194">
        <v>0</v>
      </c>
      <c r="I711" s="195">
        <v>0</v>
      </c>
      <c r="J711" s="192">
        <v>0</v>
      </c>
      <c r="K711" s="196">
        <v>0</v>
      </c>
      <c r="L711" s="194">
        <v>0</v>
      </c>
      <c r="M711" s="192">
        <v>0</v>
      </c>
      <c r="N711" s="197">
        <v>0</v>
      </c>
      <c r="O711" s="200">
        <v>0</v>
      </c>
      <c r="P711" s="192">
        <v>0</v>
      </c>
      <c r="Q711" s="196">
        <v>0</v>
      </c>
      <c r="R711" s="194">
        <v>0</v>
      </c>
      <c r="S711" s="195">
        <v>0</v>
      </c>
      <c r="T711" s="192">
        <v>0</v>
      </c>
      <c r="U711" s="196">
        <v>0</v>
      </c>
      <c r="V711" s="194">
        <v>0</v>
      </c>
      <c r="W711" s="195">
        <v>0</v>
      </c>
      <c r="X711" s="192">
        <v>0</v>
      </c>
      <c r="Y711" s="196">
        <v>0</v>
      </c>
      <c r="Z711" s="194">
        <v>0</v>
      </c>
      <c r="AA711" s="192">
        <v>0</v>
      </c>
      <c r="AB711" s="168">
        <f t="shared" si="13136"/>
        <v>0</v>
      </c>
      <c r="AC711" s="169">
        <f t="shared" si="13053"/>
        <v>125</v>
      </c>
      <c r="AD711" s="229"/>
      <c r="AE711" s="277"/>
      <c r="AF711" s="277"/>
      <c r="AG711" s="277"/>
      <c r="AH711" s="277"/>
      <c r="AI711" s="277"/>
      <c r="AJ711" s="277"/>
      <c r="AK711" s="277"/>
      <c r="AL711" s="277"/>
      <c r="AM711" s="277"/>
      <c r="AN711" s="277"/>
      <c r="AO711" s="277"/>
      <c r="AP711" s="277"/>
      <c r="AQ711" s="277"/>
      <c r="AR711" s="277"/>
      <c r="AS711" s="277"/>
      <c r="AT711" s="277"/>
      <c r="AU711" s="277"/>
      <c r="AV711" s="277"/>
      <c r="AW711" s="277"/>
      <c r="AX711" s="277"/>
      <c r="AY711" s="277"/>
      <c r="AZ711" s="277"/>
      <c r="BA711" s="277"/>
      <c r="BB711" s="277"/>
      <c r="BC711" s="277"/>
      <c r="BD711" s="277"/>
      <c r="BE711" s="277"/>
      <c r="BF711" s="277"/>
      <c r="BG711" s="277"/>
      <c r="BH711" s="277"/>
      <c r="BI711" s="142" t="s">
        <v>39</v>
      </c>
      <c r="BJ711" s="125">
        <f>B711/B715</f>
        <v>0</v>
      </c>
      <c r="BK711" s="126">
        <f t="shared" ref="BK711" si="13572">C711/C715</f>
        <v>2.2545853391018221E-3</v>
      </c>
      <c r="BL711" s="127">
        <f t="shared" ref="BL711" si="13573">D711/D715</f>
        <v>0</v>
      </c>
      <c r="BM711" s="128">
        <f t="shared" ref="BM711" si="13574">E711/E715</f>
        <v>2.3743996546327774E-3</v>
      </c>
      <c r="BN711" s="125">
        <f t="shared" ref="BN711" si="13575">F711/F715</f>
        <v>0</v>
      </c>
      <c r="BO711" s="126">
        <f t="shared" ref="BO711" si="13576">G711/G715</f>
        <v>9.234828496042216E-4</v>
      </c>
      <c r="BP711" s="127">
        <f t="shared" ref="BP711" si="13577">H711/H715</f>
        <v>0</v>
      </c>
      <c r="BQ711" s="128">
        <f t="shared" ref="BQ711" si="13578">I711/I715</f>
        <v>0</v>
      </c>
      <c r="BR711" s="125">
        <f t="shared" ref="BR711" si="13579">J711/J715</f>
        <v>0</v>
      </c>
      <c r="BS711" s="126">
        <f t="shared" ref="BS711" si="13580">K711/K715</f>
        <v>0</v>
      </c>
      <c r="BT711" s="127">
        <f t="shared" ref="BT711" si="13581">L711/L715</f>
        <v>0</v>
      </c>
      <c r="BU711" s="125">
        <f t="shared" ref="BU711" si="13582">M711/M715</f>
        <v>0</v>
      </c>
      <c r="BV711" s="129">
        <f t="shared" ref="BV711" si="13583">N711/N715</f>
        <v>0</v>
      </c>
      <c r="BW711" s="130">
        <f t="shared" ref="BW711" si="13584">O711/O715</f>
        <v>0</v>
      </c>
      <c r="BX711" s="125">
        <f t="shared" ref="BX711" si="13585">P711/P715</f>
        <v>0</v>
      </c>
      <c r="BY711" s="126">
        <f t="shared" ref="BY711" si="13586">Q711/Q715</f>
        <v>0</v>
      </c>
      <c r="BZ711" s="127">
        <f t="shared" ref="BZ711" si="13587">R711/R715</f>
        <v>0</v>
      </c>
      <c r="CA711" s="128">
        <f t="shared" ref="CA711" si="13588">S711/S715</f>
        <v>0</v>
      </c>
      <c r="CB711" s="125">
        <f t="shared" ref="CB711" si="13589">T711/T715</f>
        <v>0</v>
      </c>
      <c r="CC711" s="126">
        <f t="shared" ref="CC711" si="13590">U711/U715</f>
        <v>0</v>
      </c>
      <c r="CD711" s="127">
        <f t="shared" ref="CD711" si="13591">V711/V715</f>
        <v>0</v>
      </c>
      <c r="CE711" s="128">
        <f t="shared" ref="CE711" si="13592">W711/W715</f>
        <v>0</v>
      </c>
      <c r="CF711" s="125">
        <f t="shared" ref="CF711" si="13593">X711/X715</f>
        <v>0</v>
      </c>
      <c r="CG711" s="126">
        <f t="shared" ref="CG711" si="13594">Y711/Y715</f>
        <v>0</v>
      </c>
      <c r="CH711" s="127">
        <f t="shared" ref="CH711" si="13595">Z711/Z715</f>
        <v>0</v>
      </c>
      <c r="CI711" s="125">
        <f t="shared" ref="CI711" si="13596">AA711/AA715</f>
        <v>0</v>
      </c>
      <c r="CJ711" s="131">
        <f t="shared" ref="CJ711" si="13597">AB711/AB715</f>
        <v>0</v>
      </c>
      <c r="CK711" s="132">
        <f t="shared" ref="CK711" si="13598">AC711/AC715</f>
        <v>4.1351978113225024E-4</v>
      </c>
    </row>
    <row r="712" spans="1:89">
      <c r="A712" s="133" t="s">
        <v>40</v>
      </c>
      <c r="B712" s="57">
        <v>0</v>
      </c>
      <c r="C712" s="58">
        <v>0</v>
      </c>
      <c r="D712" s="135">
        <v>0</v>
      </c>
      <c r="E712" s="136">
        <v>0</v>
      </c>
      <c r="F712" s="134">
        <v>0</v>
      </c>
      <c r="G712" s="137">
        <v>0</v>
      </c>
      <c r="H712" s="135">
        <v>0</v>
      </c>
      <c r="I712" s="136">
        <v>0</v>
      </c>
      <c r="J712" s="134">
        <v>0</v>
      </c>
      <c r="K712" s="137">
        <v>0</v>
      </c>
      <c r="L712" s="135">
        <v>0</v>
      </c>
      <c r="M712" s="134">
        <v>0</v>
      </c>
      <c r="N712" s="138">
        <v>0</v>
      </c>
      <c r="O712" s="139">
        <v>0</v>
      </c>
      <c r="P712" s="134">
        <v>0</v>
      </c>
      <c r="Q712" s="137">
        <v>0</v>
      </c>
      <c r="R712" s="135">
        <v>0</v>
      </c>
      <c r="S712" s="136">
        <v>0</v>
      </c>
      <c r="T712" s="134">
        <v>0</v>
      </c>
      <c r="U712" s="137">
        <v>0</v>
      </c>
      <c r="V712" s="135">
        <v>0</v>
      </c>
      <c r="W712" s="136">
        <v>0</v>
      </c>
      <c r="X712" s="134">
        <v>0</v>
      </c>
      <c r="Y712" s="137">
        <v>0</v>
      </c>
      <c r="Z712" s="140">
        <v>0</v>
      </c>
      <c r="AA712" s="141">
        <v>0</v>
      </c>
      <c r="AB712" s="168"/>
      <c r="AC712" s="169"/>
      <c r="AD712" s="229"/>
      <c r="AE712" s="277"/>
      <c r="AF712" s="277"/>
      <c r="AG712" s="277"/>
      <c r="AH712" s="277"/>
      <c r="AI712" s="277"/>
      <c r="AJ712" s="277"/>
      <c r="AK712" s="277"/>
      <c r="AL712" s="277"/>
      <c r="AM712" s="277"/>
      <c r="AN712" s="277"/>
      <c r="AO712" s="277"/>
      <c r="AP712" s="277"/>
      <c r="AQ712" s="277"/>
      <c r="AR712" s="277"/>
      <c r="AS712" s="277"/>
      <c r="AT712" s="277"/>
      <c r="AU712" s="277"/>
      <c r="AV712" s="277"/>
      <c r="AW712" s="277"/>
      <c r="AX712" s="277"/>
      <c r="AY712" s="277"/>
      <c r="AZ712" s="277"/>
      <c r="BA712" s="277"/>
      <c r="BB712" s="277"/>
      <c r="BC712" s="277"/>
      <c r="BD712" s="277"/>
      <c r="BE712" s="277"/>
      <c r="BF712" s="277"/>
      <c r="BG712" s="277"/>
      <c r="BH712" s="277"/>
      <c r="BI712" s="133" t="s">
        <v>40</v>
      </c>
      <c r="BJ712" s="125">
        <f>B712/B715</f>
        <v>0</v>
      </c>
      <c r="BK712" s="126">
        <f t="shared" ref="BK712" si="13599">C712/C715</f>
        <v>0</v>
      </c>
      <c r="BL712" s="127">
        <f t="shared" ref="BL712" si="13600">D712/D715</f>
        <v>0</v>
      </c>
      <c r="BM712" s="128">
        <f t="shared" ref="BM712" si="13601">E712/E715</f>
        <v>0</v>
      </c>
      <c r="BN712" s="125">
        <f t="shared" ref="BN712" si="13602">F712/F715</f>
        <v>0</v>
      </c>
      <c r="BO712" s="126">
        <f t="shared" ref="BO712" si="13603">G712/G715</f>
        <v>0</v>
      </c>
      <c r="BP712" s="127">
        <f t="shared" ref="BP712" si="13604">H712/H715</f>
        <v>0</v>
      </c>
      <c r="BQ712" s="128">
        <f t="shared" ref="BQ712" si="13605">I712/I715</f>
        <v>0</v>
      </c>
      <c r="BR712" s="125">
        <f t="shared" ref="BR712" si="13606">J712/J715</f>
        <v>0</v>
      </c>
      <c r="BS712" s="126">
        <f t="shared" ref="BS712" si="13607">K712/K715</f>
        <v>0</v>
      </c>
      <c r="BT712" s="127">
        <f t="shared" ref="BT712" si="13608">L712/L715</f>
        <v>0</v>
      </c>
      <c r="BU712" s="125">
        <f t="shared" ref="BU712" si="13609">M712/M715</f>
        <v>0</v>
      </c>
      <c r="BV712" s="129">
        <f t="shared" ref="BV712" si="13610">N712/N715</f>
        <v>0</v>
      </c>
      <c r="BW712" s="130">
        <f t="shared" ref="BW712" si="13611">O712/O715</f>
        <v>0</v>
      </c>
      <c r="BX712" s="125">
        <f t="shared" ref="BX712" si="13612">P712/P715</f>
        <v>0</v>
      </c>
      <c r="BY712" s="126">
        <f t="shared" ref="BY712" si="13613">Q712/Q715</f>
        <v>0</v>
      </c>
      <c r="BZ712" s="127">
        <f t="shared" ref="BZ712" si="13614">R712/R715</f>
        <v>0</v>
      </c>
      <c r="CA712" s="128">
        <f t="shared" ref="CA712" si="13615">S712/S715</f>
        <v>0</v>
      </c>
      <c r="CB712" s="125">
        <f t="shared" ref="CB712" si="13616">T712/T715</f>
        <v>0</v>
      </c>
      <c r="CC712" s="126">
        <f t="shared" ref="CC712" si="13617">U712/U715</f>
        <v>0</v>
      </c>
      <c r="CD712" s="127">
        <f t="shared" ref="CD712" si="13618">V712/V715</f>
        <v>0</v>
      </c>
      <c r="CE712" s="128">
        <f t="shared" ref="CE712" si="13619">W712/W715</f>
        <v>0</v>
      </c>
      <c r="CF712" s="125">
        <f t="shared" ref="CF712" si="13620">X712/X715</f>
        <v>0</v>
      </c>
      <c r="CG712" s="126">
        <f t="shared" ref="CG712" si="13621">Y712/Y715</f>
        <v>0</v>
      </c>
      <c r="CH712" s="127">
        <f t="shared" ref="CH712" si="13622">Z712/Z715</f>
        <v>0</v>
      </c>
      <c r="CI712" s="125">
        <f t="shared" ref="CI712" si="13623">AA712/AA715</f>
        <v>0</v>
      </c>
      <c r="CJ712" s="131">
        <f t="shared" ref="CJ712" si="13624">AB712/AB715</f>
        <v>0</v>
      </c>
      <c r="CK712" s="132">
        <f t="shared" ref="CK712" si="13625">AC712/AC715</f>
        <v>0</v>
      </c>
    </row>
    <row r="713" spans="1:89">
      <c r="A713" s="142" t="s">
        <v>41</v>
      </c>
      <c r="B713" s="55"/>
      <c r="C713" s="56"/>
      <c r="D713" s="148"/>
      <c r="E713" s="145"/>
      <c r="F713" s="146"/>
      <c r="G713" s="147"/>
      <c r="H713" s="148"/>
      <c r="I713" s="145"/>
      <c r="J713" s="146"/>
      <c r="K713" s="147"/>
      <c r="L713" s="148"/>
      <c r="M713" s="146"/>
      <c r="N713" s="150"/>
      <c r="O713" s="149"/>
      <c r="P713" s="146"/>
      <c r="Q713" s="147"/>
      <c r="R713" s="148"/>
      <c r="S713" s="145"/>
      <c r="T713" s="146"/>
      <c r="U713" s="147"/>
      <c r="V713" s="148"/>
      <c r="W713" s="145"/>
      <c r="X713" s="146"/>
      <c r="Y713" s="147"/>
      <c r="Z713" s="144"/>
      <c r="AA713" s="143"/>
      <c r="AB713" s="168"/>
      <c r="AC713" s="169"/>
      <c r="AD713" s="229"/>
      <c r="AE713" s="277"/>
      <c r="AF713" s="277"/>
      <c r="AG713" s="277"/>
      <c r="AH713" s="277"/>
      <c r="AI713" s="277"/>
      <c r="AJ713" s="277"/>
      <c r="AK713" s="277"/>
      <c r="AL713" s="277"/>
      <c r="AM713" s="277"/>
      <c r="AN713" s="277"/>
      <c r="AO713" s="277"/>
      <c r="AP713" s="277"/>
      <c r="AQ713" s="277"/>
      <c r="AR713" s="277"/>
      <c r="AS713" s="277"/>
      <c r="AT713" s="277"/>
      <c r="AU713" s="277"/>
      <c r="AV713" s="277"/>
      <c r="AW713" s="277"/>
      <c r="AX713" s="277"/>
      <c r="AY713" s="277"/>
      <c r="AZ713" s="277"/>
      <c r="BA713" s="277"/>
      <c r="BB713" s="277"/>
      <c r="BC713" s="277"/>
      <c r="BD713" s="277"/>
      <c r="BE713" s="277"/>
      <c r="BF713" s="277"/>
      <c r="BG713" s="277"/>
      <c r="BH713" s="277"/>
      <c r="BI713" s="142" t="s">
        <v>41</v>
      </c>
      <c r="BJ713" s="125">
        <f>B713/B715</f>
        <v>0</v>
      </c>
      <c r="BK713" s="126">
        <f t="shared" ref="BK713" si="13626">C713/C715</f>
        <v>0</v>
      </c>
      <c r="BL713" s="127">
        <f t="shared" ref="BL713" si="13627">D713/D715</f>
        <v>0</v>
      </c>
      <c r="BM713" s="128">
        <f t="shared" ref="BM713" si="13628">E713/E715</f>
        <v>0</v>
      </c>
      <c r="BN713" s="125">
        <f t="shared" ref="BN713" si="13629">F713/F715</f>
        <v>0</v>
      </c>
      <c r="BO713" s="126">
        <f t="shared" ref="BO713" si="13630">G713/G715</f>
        <v>0</v>
      </c>
      <c r="BP713" s="127">
        <f t="shared" ref="BP713" si="13631">H713/H715</f>
        <v>0</v>
      </c>
      <c r="BQ713" s="128">
        <f t="shared" ref="BQ713" si="13632">I713/I715</f>
        <v>0</v>
      </c>
      <c r="BR713" s="125">
        <f t="shared" ref="BR713" si="13633">J713/J715</f>
        <v>0</v>
      </c>
      <c r="BS713" s="126">
        <f t="shared" ref="BS713" si="13634">K713/K715</f>
        <v>0</v>
      </c>
      <c r="BT713" s="127">
        <f t="shared" ref="BT713" si="13635">L713/L715</f>
        <v>0</v>
      </c>
      <c r="BU713" s="125">
        <f t="shared" ref="BU713" si="13636">M713/M715</f>
        <v>0</v>
      </c>
      <c r="BV713" s="129">
        <f t="shared" ref="BV713" si="13637">N713/N715</f>
        <v>0</v>
      </c>
      <c r="BW713" s="130">
        <f t="shared" ref="BW713" si="13638">O713/O715</f>
        <v>0</v>
      </c>
      <c r="BX713" s="125">
        <f t="shared" ref="BX713" si="13639">P713/P715</f>
        <v>0</v>
      </c>
      <c r="BY713" s="126">
        <f t="shared" ref="BY713" si="13640">Q713/Q715</f>
        <v>0</v>
      </c>
      <c r="BZ713" s="127">
        <f t="shared" ref="BZ713" si="13641">R713/R715</f>
        <v>0</v>
      </c>
      <c r="CA713" s="128">
        <f t="shared" ref="CA713" si="13642">S713/S715</f>
        <v>0</v>
      </c>
      <c r="CB713" s="125">
        <f t="shared" ref="CB713" si="13643">T713/T715</f>
        <v>0</v>
      </c>
      <c r="CC713" s="126">
        <f t="shared" ref="CC713" si="13644">U713/U715</f>
        <v>0</v>
      </c>
      <c r="CD713" s="127">
        <f t="shared" ref="CD713" si="13645">V713/V715</f>
        <v>0</v>
      </c>
      <c r="CE713" s="128">
        <f t="shared" ref="CE713" si="13646">W713/W715</f>
        <v>0</v>
      </c>
      <c r="CF713" s="125">
        <f t="shared" ref="CF713" si="13647">X713/X715</f>
        <v>0</v>
      </c>
      <c r="CG713" s="126">
        <f t="shared" ref="CG713" si="13648">Y713/Y715</f>
        <v>0</v>
      </c>
      <c r="CH713" s="127">
        <f t="shared" ref="CH713" si="13649">Z713/Z715</f>
        <v>0</v>
      </c>
      <c r="CI713" s="125">
        <f t="shared" ref="CI713" si="13650">AA713/AA715</f>
        <v>0</v>
      </c>
      <c r="CJ713" s="131">
        <f t="shared" ref="CJ713" si="13651">AB713/AB715</f>
        <v>0</v>
      </c>
      <c r="CK713" s="132">
        <f t="shared" ref="CK713" si="13652">AC713/AC715</f>
        <v>0</v>
      </c>
    </row>
    <row r="714" spans="1:89" ht="14.1" thickBot="1">
      <c r="A714" s="133" t="s">
        <v>45</v>
      </c>
      <c r="B714" s="57"/>
      <c r="C714" s="58"/>
      <c r="D714" s="135"/>
      <c r="E714" s="136"/>
      <c r="F714" s="134"/>
      <c r="G714" s="137"/>
      <c r="H714" s="135"/>
      <c r="I714" s="136"/>
      <c r="J714" s="134"/>
      <c r="K714" s="137"/>
      <c r="L714" s="135"/>
      <c r="M714" s="134"/>
      <c r="N714" s="138"/>
      <c r="O714" s="139"/>
      <c r="P714" s="134"/>
      <c r="Q714" s="137"/>
      <c r="R714" s="135"/>
      <c r="S714" s="136"/>
      <c r="T714" s="134"/>
      <c r="U714" s="137"/>
      <c r="V714" s="135"/>
      <c r="W714" s="136"/>
      <c r="X714" s="134"/>
      <c r="Y714" s="137"/>
      <c r="Z714" s="140"/>
      <c r="AA714" s="141"/>
      <c r="AB714" s="168"/>
      <c r="AC714" s="169"/>
      <c r="AD714" s="229"/>
      <c r="AE714" s="277"/>
      <c r="AF714" s="277"/>
      <c r="AG714" s="277"/>
      <c r="AH714" s="277"/>
      <c r="AI714" s="277"/>
      <c r="AJ714" s="277"/>
      <c r="AK714" s="277"/>
      <c r="AL714" s="277"/>
      <c r="AM714" s="277"/>
      <c r="AN714" s="277"/>
      <c r="AO714" s="277"/>
      <c r="AP714" s="277"/>
      <c r="AQ714" s="277"/>
      <c r="AR714" s="277"/>
      <c r="AS714" s="277"/>
      <c r="AT714" s="277"/>
      <c r="AU714" s="277"/>
      <c r="AV714" s="277"/>
      <c r="AW714" s="277"/>
      <c r="AX714" s="277"/>
      <c r="AY714" s="277"/>
      <c r="AZ714" s="277"/>
      <c r="BA714" s="277"/>
      <c r="BB714" s="277"/>
      <c r="BC714" s="277"/>
      <c r="BD714" s="277"/>
      <c r="BE714" s="277"/>
      <c r="BF714" s="277"/>
      <c r="BG714" s="277"/>
      <c r="BH714" s="277"/>
      <c r="BI714" s="133" t="s">
        <v>45</v>
      </c>
      <c r="BJ714" s="125">
        <f>B714/B715</f>
        <v>0</v>
      </c>
      <c r="BK714" s="126">
        <f t="shared" ref="BK714" si="13653">C714/C715</f>
        <v>0</v>
      </c>
      <c r="BL714" s="127">
        <f t="shared" ref="BL714" si="13654">D714/D715</f>
        <v>0</v>
      </c>
      <c r="BM714" s="128">
        <f t="shared" ref="BM714" si="13655">E714/E715</f>
        <v>0</v>
      </c>
      <c r="BN714" s="125">
        <f t="shared" ref="BN714" si="13656">F714/F715</f>
        <v>0</v>
      </c>
      <c r="BO714" s="126">
        <f t="shared" ref="BO714" si="13657">G714/G715</f>
        <v>0</v>
      </c>
      <c r="BP714" s="127">
        <f t="shared" ref="BP714" si="13658">H714/H715</f>
        <v>0</v>
      </c>
      <c r="BQ714" s="128">
        <f t="shared" ref="BQ714" si="13659">I714/I715</f>
        <v>0</v>
      </c>
      <c r="BR714" s="125">
        <f t="shared" ref="BR714" si="13660">J714/J715</f>
        <v>0</v>
      </c>
      <c r="BS714" s="126">
        <f t="shared" ref="BS714" si="13661">K714/K715</f>
        <v>0</v>
      </c>
      <c r="BT714" s="127">
        <f t="shared" ref="BT714" si="13662">L714/L715</f>
        <v>0</v>
      </c>
      <c r="BU714" s="125">
        <f t="shared" ref="BU714" si="13663">M714/M715</f>
        <v>0</v>
      </c>
      <c r="BV714" s="129">
        <f t="shared" ref="BV714" si="13664">N714/N715</f>
        <v>0</v>
      </c>
      <c r="BW714" s="130">
        <f t="shared" ref="BW714" si="13665">O714/O715</f>
        <v>0</v>
      </c>
      <c r="BX714" s="125">
        <f t="shared" ref="BX714" si="13666">P714/P715</f>
        <v>0</v>
      </c>
      <c r="BY714" s="126">
        <f t="shared" ref="BY714" si="13667">Q714/Q715</f>
        <v>0</v>
      </c>
      <c r="BZ714" s="127">
        <f t="shared" ref="BZ714" si="13668">R714/R715</f>
        <v>0</v>
      </c>
      <c r="CA714" s="128">
        <f t="shared" ref="CA714" si="13669">S714/S715</f>
        <v>0</v>
      </c>
      <c r="CB714" s="125">
        <f t="shared" ref="CB714" si="13670">T714/T715</f>
        <v>0</v>
      </c>
      <c r="CC714" s="126">
        <f t="shared" ref="CC714" si="13671">U714/U715</f>
        <v>0</v>
      </c>
      <c r="CD714" s="127">
        <f t="shared" ref="CD714" si="13672">V714/V715</f>
        <v>0</v>
      </c>
      <c r="CE714" s="128">
        <f t="shared" ref="CE714" si="13673">W714/W715</f>
        <v>0</v>
      </c>
      <c r="CF714" s="125">
        <f t="shared" ref="CF714" si="13674">X714/X715</f>
        <v>0</v>
      </c>
      <c r="CG714" s="126">
        <f t="shared" ref="CG714" si="13675">Y714/Y715</f>
        <v>0</v>
      </c>
      <c r="CH714" s="127">
        <f t="shared" ref="CH714" si="13676">Z714/Z715</f>
        <v>0</v>
      </c>
      <c r="CI714" s="125">
        <f t="shared" ref="CI714" si="13677">AA714/AA715</f>
        <v>0</v>
      </c>
      <c r="CJ714" s="131">
        <f t="shared" ref="CJ714" si="13678">AB714/AB715</f>
        <v>0</v>
      </c>
      <c r="CK714" s="132">
        <f t="shared" ref="CK714" si="13679">AC714/AC715</f>
        <v>0</v>
      </c>
    </row>
    <row r="715" spans="1:89" ht="15" thickTop="1" thickBot="1">
      <c r="A715" s="294" t="s">
        <v>42</v>
      </c>
      <c r="B715" s="17">
        <f t="shared" ref="B715:AA715" si="13680">SUM(B692:B714)</f>
        <v>55486</v>
      </c>
      <c r="C715" s="18">
        <f t="shared" si="13680"/>
        <v>32822</v>
      </c>
      <c r="D715" s="17">
        <f t="shared" si="13680"/>
        <v>22424</v>
      </c>
      <c r="E715" s="18">
        <f t="shared" si="13680"/>
        <v>18531</v>
      </c>
      <c r="F715" s="17">
        <f t="shared" si="13680"/>
        <v>10423</v>
      </c>
      <c r="G715" s="18">
        <f t="shared" si="13680"/>
        <v>7580</v>
      </c>
      <c r="H715" s="17">
        <f t="shared" si="13680"/>
        <v>24631</v>
      </c>
      <c r="I715" s="18">
        <f t="shared" si="13680"/>
        <v>36878</v>
      </c>
      <c r="J715" s="17">
        <f t="shared" si="13680"/>
        <v>6191</v>
      </c>
      <c r="K715" s="18">
        <f t="shared" si="13680"/>
        <v>7700</v>
      </c>
      <c r="L715" s="17">
        <f t="shared" si="13680"/>
        <v>11388</v>
      </c>
      <c r="M715" s="18">
        <f t="shared" si="13680"/>
        <v>22522</v>
      </c>
      <c r="N715" s="17">
        <f t="shared" si="13680"/>
        <v>25631</v>
      </c>
      <c r="O715" s="18">
        <f t="shared" si="13680"/>
        <v>35196</v>
      </c>
      <c r="P715" s="17">
        <f t="shared" si="13680"/>
        <v>16010</v>
      </c>
      <c r="Q715" s="18">
        <f t="shared" si="13680"/>
        <v>20088</v>
      </c>
      <c r="R715" s="17">
        <f t="shared" si="13680"/>
        <v>19727</v>
      </c>
      <c r="S715" s="18">
        <f t="shared" si="13680"/>
        <v>22705</v>
      </c>
      <c r="T715" s="17">
        <f t="shared" si="13680"/>
        <v>8454</v>
      </c>
      <c r="U715" s="18">
        <f t="shared" si="13680"/>
        <v>10939</v>
      </c>
      <c r="V715" s="17">
        <f t="shared" si="13680"/>
        <v>23206</v>
      </c>
      <c r="W715" s="18">
        <f t="shared" si="13680"/>
        <v>28147</v>
      </c>
      <c r="X715" s="17">
        <f t="shared" si="13680"/>
        <v>23502</v>
      </c>
      <c r="Y715" s="18">
        <f t="shared" si="13680"/>
        <v>14943</v>
      </c>
      <c r="Z715" s="17">
        <f t="shared" si="13680"/>
        <v>55712</v>
      </c>
      <c r="AA715" s="18">
        <f t="shared" si="13680"/>
        <v>44232</v>
      </c>
      <c r="AB715" s="170">
        <f t="shared" ref="AB715:AC715" si="13681">SUM(AB691:AB714)</f>
        <v>302785</v>
      </c>
      <c r="AC715" s="171">
        <f t="shared" si="13681"/>
        <v>302283</v>
      </c>
      <c r="BI715" s="294" t="s">
        <v>42</v>
      </c>
      <c r="BJ715" s="151">
        <f>SUM(BJ691:BJ714)</f>
        <v>1.0000000000000002</v>
      </c>
      <c r="BK715" s="152">
        <f t="shared" ref="BK715:CK715" si="13682">SUM(BK691:BK714)</f>
        <v>1</v>
      </c>
      <c r="BL715" s="151">
        <f t="shared" si="13682"/>
        <v>1.0000000000000002</v>
      </c>
      <c r="BM715" s="152">
        <f t="shared" si="13682"/>
        <v>1</v>
      </c>
      <c r="BN715" s="151">
        <f t="shared" si="13682"/>
        <v>1</v>
      </c>
      <c r="BO715" s="152">
        <f t="shared" si="13682"/>
        <v>1</v>
      </c>
      <c r="BP715" s="151">
        <f t="shared" si="13682"/>
        <v>1</v>
      </c>
      <c r="BQ715" s="152">
        <f t="shared" si="13682"/>
        <v>0.99999999999999989</v>
      </c>
      <c r="BR715" s="151">
        <f t="shared" si="13682"/>
        <v>1</v>
      </c>
      <c r="BS715" s="152">
        <f t="shared" si="13682"/>
        <v>1</v>
      </c>
      <c r="BT715" s="151">
        <f t="shared" si="13682"/>
        <v>1.0000000000000002</v>
      </c>
      <c r="BU715" s="152">
        <f t="shared" si="13682"/>
        <v>1.0000000000000002</v>
      </c>
      <c r="BV715" s="151">
        <f t="shared" si="13682"/>
        <v>1.0000000000000002</v>
      </c>
      <c r="BW715" s="152">
        <f t="shared" si="13682"/>
        <v>1</v>
      </c>
      <c r="BX715" s="151">
        <f t="shared" si="13682"/>
        <v>1</v>
      </c>
      <c r="BY715" s="152">
        <f t="shared" si="13682"/>
        <v>0.99999999999999989</v>
      </c>
      <c r="BZ715" s="151">
        <f t="shared" si="13682"/>
        <v>1</v>
      </c>
      <c r="CA715" s="152">
        <f t="shared" si="13682"/>
        <v>1</v>
      </c>
      <c r="CB715" s="151">
        <f t="shared" si="13682"/>
        <v>1</v>
      </c>
      <c r="CC715" s="152">
        <f t="shared" si="13682"/>
        <v>1.0000000000000002</v>
      </c>
      <c r="CD715" s="151">
        <f t="shared" si="13682"/>
        <v>0.99999999999999989</v>
      </c>
      <c r="CE715" s="152">
        <f t="shared" si="13682"/>
        <v>1.0000000000000002</v>
      </c>
      <c r="CF715" s="151">
        <f t="shared" si="13682"/>
        <v>1</v>
      </c>
      <c r="CG715" s="152">
        <f t="shared" si="13682"/>
        <v>0.99999999999999989</v>
      </c>
      <c r="CH715" s="151">
        <f t="shared" si="13682"/>
        <v>1.0000000000000002</v>
      </c>
      <c r="CI715" s="152">
        <f t="shared" si="13682"/>
        <v>1</v>
      </c>
      <c r="CJ715" s="151">
        <f t="shared" si="13682"/>
        <v>1</v>
      </c>
      <c r="CK715" s="152">
        <f t="shared" si="13682"/>
        <v>0.99999999999999989</v>
      </c>
    </row>
    <row r="716" spans="1:89" ht="14.1" thickTop="1">
      <c r="A716" s="183"/>
    </row>
    <row r="718" spans="1:89">
      <c r="A718" s="318">
        <f>+A687+1</f>
        <v>43854</v>
      </c>
      <c r="B718" s="318"/>
      <c r="C718" s="318"/>
      <c r="D718" s="318"/>
      <c r="BI718" s="313">
        <f>+BI656+2</f>
        <v>43854</v>
      </c>
      <c r="BJ718" s="313"/>
      <c r="BK718" s="313"/>
      <c r="BL718" s="313"/>
    </row>
    <row r="719" spans="1:89" ht="14.1" thickBot="1">
      <c r="AE719" t="s">
        <v>49</v>
      </c>
    </row>
    <row r="720" spans="1:89" ht="15" thickTop="1" thickBot="1">
      <c r="A720" s="314" t="s">
        <v>2</v>
      </c>
      <c r="B720" s="311" t="s">
        <v>3</v>
      </c>
      <c r="C720" s="312"/>
      <c r="D720" s="311" t="s">
        <v>4</v>
      </c>
      <c r="E720" s="312"/>
      <c r="F720" s="311" t="s">
        <v>5</v>
      </c>
      <c r="G720" s="312"/>
      <c r="H720" s="311" t="s">
        <v>6</v>
      </c>
      <c r="I720" s="312"/>
      <c r="J720" s="311" t="s">
        <v>7</v>
      </c>
      <c r="K720" s="312"/>
      <c r="L720" s="311" t="s">
        <v>8</v>
      </c>
      <c r="M720" s="312"/>
      <c r="N720" s="311" t="s">
        <v>9</v>
      </c>
      <c r="O720" s="312"/>
      <c r="P720" s="311" t="s">
        <v>10</v>
      </c>
      <c r="Q720" s="312"/>
      <c r="R720" s="311" t="s">
        <v>11</v>
      </c>
      <c r="S720" s="312"/>
      <c r="T720" s="311" t="s">
        <v>12</v>
      </c>
      <c r="U720" s="312"/>
      <c r="V720" s="311" t="s">
        <v>13</v>
      </c>
      <c r="W720" s="312"/>
      <c r="X720" s="311" t="s">
        <v>14</v>
      </c>
      <c r="Y720" s="312"/>
      <c r="Z720" s="297" t="s">
        <v>15</v>
      </c>
      <c r="AA720" s="298"/>
      <c r="AB720" s="316" t="s">
        <v>16</v>
      </c>
      <c r="AC720" s="317"/>
      <c r="AE720" s="309" t="s">
        <v>2</v>
      </c>
      <c r="AF720" s="303" t="s">
        <v>3</v>
      </c>
      <c r="AG720" s="304"/>
      <c r="AH720" s="303" t="s">
        <v>4</v>
      </c>
      <c r="AI720" s="304"/>
      <c r="AJ720" s="303" t="s">
        <v>5</v>
      </c>
      <c r="AK720" s="304"/>
      <c r="AL720" s="303" t="s">
        <v>6</v>
      </c>
      <c r="AM720" s="304"/>
      <c r="AN720" s="303" t="s">
        <v>7</v>
      </c>
      <c r="AO720" s="304"/>
      <c r="AP720" s="303" t="s">
        <v>8</v>
      </c>
      <c r="AQ720" s="304"/>
      <c r="AR720" s="303" t="s">
        <v>9</v>
      </c>
      <c r="AS720" s="304"/>
      <c r="AT720" s="303" t="s">
        <v>10</v>
      </c>
      <c r="AU720" s="304"/>
      <c r="AV720" s="303" t="s">
        <v>11</v>
      </c>
      <c r="AW720" s="304"/>
      <c r="AX720" s="303" t="s">
        <v>12</v>
      </c>
      <c r="AY720" s="304"/>
      <c r="AZ720" s="303" t="s">
        <v>13</v>
      </c>
      <c r="BA720" s="304"/>
      <c r="BB720" s="303" t="s">
        <v>14</v>
      </c>
      <c r="BC720" s="304"/>
      <c r="BD720" s="305" t="s">
        <v>15</v>
      </c>
      <c r="BE720" s="306"/>
      <c r="BF720" s="307" t="s">
        <v>16</v>
      </c>
      <c r="BG720" s="308"/>
      <c r="BI720" s="314" t="s">
        <v>2</v>
      </c>
      <c r="BJ720" s="311" t="s">
        <v>3</v>
      </c>
      <c r="BK720" s="312"/>
      <c r="BL720" s="311" t="s">
        <v>4</v>
      </c>
      <c r="BM720" s="312"/>
      <c r="BN720" s="311" t="s">
        <v>5</v>
      </c>
      <c r="BO720" s="312"/>
      <c r="BP720" s="311" t="s">
        <v>6</v>
      </c>
      <c r="BQ720" s="312"/>
      <c r="BR720" s="311" t="s">
        <v>7</v>
      </c>
      <c r="BS720" s="312"/>
      <c r="BT720" s="311" t="s">
        <v>8</v>
      </c>
      <c r="BU720" s="312"/>
      <c r="BV720" s="311" t="s">
        <v>9</v>
      </c>
      <c r="BW720" s="312"/>
      <c r="BX720" s="311" t="s">
        <v>10</v>
      </c>
      <c r="BY720" s="312"/>
      <c r="BZ720" s="311" t="s">
        <v>11</v>
      </c>
      <c r="CA720" s="312"/>
      <c r="CB720" s="311" t="s">
        <v>12</v>
      </c>
      <c r="CC720" s="312"/>
      <c r="CD720" s="311" t="s">
        <v>13</v>
      </c>
      <c r="CE720" s="312"/>
      <c r="CF720" s="311" t="s">
        <v>14</v>
      </c>
      <c r="CG720" s="312"/>
      <c r="CH720" s="297" t="s">
        <v>15</v>
      </c>
      <c r="CI720" s="298"/>
      <c r="CJ720" s="311" t="s">
        <v>16</v>
      </c>
      <c r="CK720" s="312"/>
    </row>
    <row r="721" spans="1:89" ht="15" thickTop="1" thickBot="1">
      <c r="A721" s="315"/>
      <c r="B721" s="112" t="s">
        <v>17</v>
      </c>
      <c r="C721" s="113" t="s">
        <v>18</v>
      </c>
      <c r="D721" s="114" t="s">
        <v>17</v>
      </c>
      <c r="E721" s="115" t="s">
        <v>18</v>
      </c>
      <c r="F721" s="112" t="s">
        <v>17</v>
      </c>
      <c r="G721" s="113" t="s">
        <v>18</v>
      </c>
      <c r="H721" s="114" t="s">
        <v>17</v>
      </c>
      <c r="I721" s="115" t="s">
        <v>18</v>
      </c>
      <c r="J721" s="112" t="s">
        <v>17</v>
      </c>
      <c r="K721" s="113" t="s">
        <v>18</v>
      </c>
      <c r="L721" s="114" t="s">
        <v>17</v>
      </c>
      <c r="M721" s="112" t="s">
        <v>18</v>
      </c>
      <c r="N721" s="116" t="s">
        <v>17</v>
      </c>
      <c r="O721" s="117" t="s">
        <v>18</v>
      </c>
      <c r="P721" s="112" t="s">
        <v>17</v>
      </c>
      <c r="Q721" s="113" t="s">
        <v>18</v>
      </c>
      <c r="R721" s="114" t="s">
        <v>17</v>
      </c>
      <c r="S721" s="115" t="s">
        <v>18</v>
      </c>
      <c r="T721" s="112" t="s">
        <v>17</v>
      </c>
      <c r="U721" s="113" t="s">
        <v>18</v>
      </c>
      <c r="V721" s="114" t="s">
        <v>17</v>
      </c>
      <c r="W721" s="115" t="s">
        <v>18</v>
      </c>
      <c r="X721" s="112" t="s">
        <v>17</v>
      </c>
      <c r="Y721" s="113" t="s">
        <v>18</v>
      </c>
      <c r="Z721" s="25" t="s">
        <v>17</v>
      </c>
      <c r="AA721" s="118" t="s">
        <v>18</v>
      </c>
      <c r="AB721" s="172" t="s">
        <v>17</v>
      </c>
      <c r="AC721" s="173" t="s">
        <v>18</v>
      </c>
      <c r="AE721" s="310"/>
      <c r="AF721" s="235" t="s">
        <v>17</v>
      </c>
      <c r="AG721" s="236" t="s">
        <v>18</v>
      </c>
      <c r="AH721" s="237" t="s">
        <v>17</v>
      </c>
      <c r="AI721" s="238" t="s">
        <v>18</v>
      </c>
      <c r="AJ721" s="235" t="s">
        <v>17</v>
      </c>
      <c r="AK721" s="236" t="s">
        <v>18</v>
      </c>
      <c r="AL721" s="237" t="s">
        <v>17</v>
      </c>
      <c r="AM721" s="238" t="s">
        <v>18</v>
      </c>
      <c r="AN721" s="235" t="s">
        <v>17</v>
      </c>
      <c r="AO721" s="236" t="s">
        <v>18</v>
      </c>
      <c r="AP721" s="237" t="s">
        <v>17</v>
      </c>
      <c r="AQ721" s="235" t="s">
        <v>18</v>
      </c>
      <c r="AR721" s="239" t="s">
        <v>17</v>
      </c>
      <c r="AS721" s="240" t="s">
        <v>18</v>
      </c>
      <c r="AT721" s="235" t="s">
        <v>17</v>
      </c>
      <c r="AU721" s="236" t="s">
        <v>18</v>
      </c>
      <c r="AV721" s="237" t="s">
        <v>17</v>
      </c>
      <c r="AW721" s="238" t="s">
        <v>18</v>
      </c>
      <c r="AX721" s="235" t="s">
        <v>17</v>
      </c>
      <c r="AY721" s="236" t="s">
        <v>18</v>
      </c>
      <c r="AZ721" s="237" t="s">
        <v>17</v>
      </c>
      <c r="BA721" s="238" t="s">
        <v>18</v>
      </c>
      <c r="BB721" s="235" t="s">
        <v>17</v>
      </c>
      <c r="BC721" s="236" t="s">
        <v>18</v>
      </c>
      <c r="BD721" s="241" t="s">
        <v>17</v>
      </c>
      <c r="BE721" s="242" t="s">
        <v>18</v>
      </c>
      <c r="BF721" s="243" t="s">
        <v>17</v>
      </c>
      <c r="BG721" s="244" t="s">
        <v>18</v>
      </c>
      <c r="BI721" s="315"/>
      <c r="BJ721" s="112" t="s">
        <v>17</v>
      </c>
      <c r="BK721" s="113" t="s">
        <v>18</v>
      </c>
      <c r="BL721" s="114" t="s">
        <v>17</v>
      </c>
      <c r="BM721" s="115" t="s">
        <v>18</v>
      </c>
      <c r="BN721" s="112" t="s">
        <v>17</v>
      </c>
      <c r="BO721" s="113" t="s">
        <v>18</v>
      </c>
      <c r="BP721" s="114" t="s">
        <v>17</v>
      </c>
      <c r="BQ721" s="115" t="s">
        <v>18</v>
      </c>
      <c r="BR721" s="112" t="s">
        <v>17</v>
      </c>
      <c r="BS721" s="113" t="s">
        <v>18</v>
      </c>
      <c r="BT721" s="114" t="s">
        <v>17</v>
      </c>
      <c r="BU721" s="112" t="s">
        <v>18</v>
      </c>
      <c r="BV721" s="116" t="s">
        <v>17</v>
      </c>
      <c r="BW721" s="117" t="s">
        <v>18</v>
      </c>
      <c r="BX721" s="112" t="s">
        <v>17</v>
      </c>
      <c r="BY721" s="113" t="s">
        <v>18</v>
      </c>
      <c r="BZ721" s="114" t="s">
        <v>17</v>
      </c>
      <c r="CA721" s="115" t="s">
        <v>18</v>
      </c>
      <c r="CB721" s="112" t="s">
        <v>17</v>
      </c>
      <c r="CC721" s="113" t="s">
        <v>18</v>
      </c>
      <c r="CD721" s="114" t="s">
        <v>17</v>
      </c>
      <c r="CE721" s="115" t="s">
        <v>18</v>
      </c>
      <c r="CF721" s="112" t="s">
        <v>17</v>
      </c>
      <c r="CG721" s="113" t="s">
        <v>18</v>
      </c>
      <c r="CH721" s="25" t="s">
        <v>17</v>
      </c>
      <c r="CI721" s="118" t="s">
        <v>18</v>
      </c>
      <c r="CJ721" s="116" t="s">
        <v>17</v>
      </c>
      <c r="CK721" s="117" t="s">
        <v>18</v>
      </c>
    </row>
    <row r="722" spans="1:89" ht="14.1" thickTop="1">
      <c r="A722" s="121" t="s">
        <v>19</v>
      </c>
      <c r="B722" s="122"/>
      <c r="C722" s="182"/>
      <c r="D722" s="123"/>
      <c r="E722" s="176"/>
      <c r="F722" s="122"/>
      <c r="G722" s="124"/>
      <c r="H722" s="123"/>
      <c r="I722" s="176"/>
      <c r="J722" s="122"/>
      <c r="K722" s="124"/>
      <c r="L722" s="123"/>
      <c r="M722" s="122"/>
      <c r="N722" s="175"/>
      <c r="O722" s="177"/>
      <c r="P722" s="122"/>
      <c r="Q722" s="124"/>
      <c r="R722" s="123"/>
      <c r="S722" s="176"/>
      <c r="T722" s="122"/>
      <c r="U722" s="124"/>
      <c r="V722" s="123"/>
      <c r="W722" s="176"/>
      <c r="X722" s="122"/>
      <c r="Y722" s="124"/>
      <c r="Z722" s="180"/>
      <c r="AA722" s="181"/>
      <c r="AB722" s="166"/>
      <c r="AC722" s="167"/>
      <c r="AE722" s="246" t="str">
        <f>$AE$9</f>
        <v>07:00 - 07:59</v>
      </c>
      <c r="AF722" s="247">
        <f>SUMIF($A$9:$A$32,$AE722,B$722:B$745)</f>
        <v>6183</v>
      </c>
      <c r="AG722" s="248">
        <f t="shared" ref="AG722:AV724" si="13683">SUMIF($A$9:$A$32,$AE722,C$722:C$745)</f>
        <v>811</v>
      </c>
      <c r="AH722" s="249">
        <f t="shared" si="13683"/>
        <v>1636</v>
      </c>
      <c r="AI722" s="250">
        <f t="shared" si="13683"/>
        <v>1016</v>
      </c>
      <c r="AJ722" s="247">
        <f t="shared" si="13683"/>
        <v>680</v>
      </c>
      <c r="AK722" s="251">
        <f t="shared" si="13683"/>
        <v>478</v>
      </c>
      <c r="AL722" s="249">
        <f t="shared" si="13683"/>
        <v>907</v>
      </c>
      <c r="AM722" s="250">
        <f t="shared" si="13683"/>
        <v>1531</v>
      </c>
      <c r="AN722" s="247">
        <f t="shared" si="13683"/>
        <v>393</v>
      </c>
      <c r="AO722" s="251">
        <f t="shared" si="13683"/>
        <v>804</v>
      </c>
      <c r="AP722" s="249">
        <f t="shared" si="13683"/>
        <v>412</v>
      </c>
      <c r="AQ722" s="247">
        <f t="shared" si="13683"/>
        <v>2093</v>
      </c>
      <c r="AR722" s="252">
        <f t="shared" si="13683"/>
        <v>1795</v>
      </c>
      <c r="AS722" s="253">
        <f t="shared" si="13683"/>
        <v>2769</v>
      </c>
      <c r="AT722" s="247">
        <f t="shared" si="13683"/>
        <v>1495</v>
      </c>
      <c r="AU722" s="251">
        <f t="shared" si="13683"/>
        <v>1409</v>
      </c>
      <c r="AV722" s="249">
        <f t="shared" si="13683"/>
        <v>1687</v>
      </c>
      <c r="AW722" s="250">
        <f t="shared" ref="AW722:BE724" si="13684">SUMIF($A$9:$A$32,$AE722,S$722:S$745)</f>
        <v>1651</v>
      </c>
      <c r="AX722" s="247">
        <f t="shared" si="13684"/>
        <v>343</v>
      </c>
      <c r="AY722" s="251">
        <f t="shared" si="13684"/>
        <v>1664</v>
      </c>
      <c r="AZ722" s="249">
        <f t="shared" si="13684"/>
        <v>986</v>
      </c>
      <c r="BA722" s="250">
        <f t="shared" si="13684"/>
        <v>2925</v>
      </c>
      <c r="BB722" s="247">
        <f t="shared" si="13684"/>
        <v>1291</v>
      </c>
      <c r="BC722" s="251">
        <f t="shared" si="13684"/>
        <v>1845</v>
      </c>
      <c r="BD722" s="20">
        <f t="shared" si="13684"/>
        <v>4771</v>
      </c>
      <c r="BE722" s="254">
        <f t="shared" si="13684"/>
        <v>2163</v>
      </c>
      <c r="BF722" s="255">
        <f>AF722+AH722+AJ722+AL722+AN722+AP722+AR722+AT722+AV722+AX722+AZ722+BB722+BD722</f>
        <v>22579</v>
      </c>
      <c r="BG722" s="256">
        <f>AG722+AI722+AK722+AM722+AO722+AQ722+AS722+AU722+AW722+AY722+BA722+BC722+BE722</f>
        <v>21159</v>
      </c>
      <c r="BI722" s="121" t="s">
        <v>19</v>
      </c>
      <c r="BJ722" s="125">
        <f>B722/B746</f>
        <v>0</v>
      </c>
      <c r="BK722" s="126">
        <f t="shared" ref="BK722" si="13685">C722/C746</f>
        <v>0</v>
      </c>
      <c r="BL722" s="127">
        <f t="shared" ref="BL722" si="13686">D722/D746</f>
        <v>0</v>
      </c>
      <c r="BM722" s="128">
        <f t="shared" ref="BM722" si="13687">E722/E746</f>
        <v>0</v>
      </c>
      <c r="BN722" s="125">
        <f t="shared" ref="BN722" si="13688">F722/F746</f>
        <v>0</v>
      </c>
      <c r="BO722" s="126">
        <f t="shared" ref="BO722" si="13689">G722/G746</f>
        <v>0</v>
      </c>
      <c r="BP722" s="127">
        <f t="shared" ref="BP722" si="13690">H722/H746</f>
        <v>0</v>
      </c>
      <c r="BQ722" s="128">
        <f t="shared" ref="BQ722" si="13691">I722/I746</f>
        <v>0</v>
      </c>
      <c r="BR722" s="125">
        <f t="shared" ref="BR722" si="13692">J722/J746</f>
        <v>0</v>
      </c>
      <c r="BS722" s="126">
        <f t="shared" ref="BS722" si="13693">K722/K746</f>
        <v>0</v>
      </c>
      <c r="BT722" s="127">
        <f t="shared" ref="BT722" si="13694">L722/L746</f>
        <v>0</v>
      </c>
      <c r="BU722" s="125">
        <f t="shared" ref="BU722" si="13695">M722/M746</f>
        <v>0</v>
      </c>
      <c r="BV722" s="129">
        <f t="shared" ref="BV722" si="13696">N722/N746</f>
        <v>0</v>
      </c>
      <c r="BW722" s="130">
        <f t="shared" ref="BW722" si="13697">O722/O746</f>
        <v>0</v>
      </c>
      <c r="BX722" s="125">
        <f t="shared" ref="BX722" si="13698">P722/P746</f>
        <v>0</v>
      </c>
      <c r="BY722" s="126">
        <f t="shared" ref="BY722" si="13699">Q722/Q746</f>
        <v>0</v>
      </c>
      <c r="BZ722" s="127">
        <f t="shared" ref="BZ722" si="13700">R722/R746</f>
        <v>0</v>
      </c>
      <c r="CA722" s="128">
        <f t="shared" ref="CA722" si="13701">S722/S746</f>
        <v>0</v>
      </c>
      <c r="CB722" s="125">
        <f t="shared" ref="CB722" si="13702">T722/T746</f>
        <v>0</v>
      </c>
      <c r="CC722" s="126">
        <f t="shared" ref="CC722" si="13703">U722/U746</f>
        <v>0</v>
      </c>
      <c r="CD722" s="127">
        <f t="shared" ref="CD722" si="13704">V722/V746</f>
        <v>0</v>
      </c>
      <c r="CE722" s="128">
        <f t="shared" ref="CE722" si="13705">W722/W746</f>
        <v>0</v>
      </c>
      <c r="CF722" s="125">
        <f t="shared" ref="CF722" si="13706">X722/X746</f>
        <v>0</v>
      </c>
      <c r="CG722" s="126">
        <f t="shared" ref="CG722" si="13707">Y722/Y746</f>
        <v>0</v>
      </c>
      <c r="CH722" s="127">
        <f t="shared" ref="CH722" si="13708">Z722/Z746</f>
        <v>0</v>
      </c>
      <c r="CI722" s="125">
        <f t="shared" ref="CI722" si="13709">AA722/AA746</f>
        <v>0</v>
      </c>
      <c r="CJ722" s="131">
        <f t="shared" ref="CJ722" si="13710">AB722/AB746</f>
        <v>0</v>
      </c>
      <c r="CK722" s="132">
        <f t="shared" ref="CK722" si="13711">AC722/AC746</f>
        <v>0</v>
      </c>
    </row>
    <row r="723" spans="1:89">
      <c r="A723" s="133" t="s">
        <v>20</v>
      </c>
      <c r="B723" s="185">
        <v>432</v>
      </c>
      <c r="C723" s="186">
        <v>0</v>
      </c>
      <c r="D723" s="187">
        <v>146</v>
      </c>
      <c r="E723" s="188">
        <v>0</v>
      </c>
      <c r="F723" s="185">
        <v>34</v>
      </c>
      <c r="G723" s="189">
        <v>0</v>
      </c>
      <c r="H723" s="187">
        <v>195</v>
      </c>
      <c r="I723" s="188">
        <v>6</v>
      </c>
      <c r="J723" s="185">
        <v>10</v>
      </c>
      <c r="K723" s="189">
        <v>0</v>
      </c>
      <c r="L723" s="187">
        <v>4</v>
      </c>
      <c r="M723" s="185">
        <v>0</v>
      </c>
      <c r="N723" s="190">
        <v>28</v>
      </c>
      <c r="O723" s="191">
        <v>0</v>
      </c>
      <c r="P723" s="185">
        <v>9</v>
      </c>
      <c r="Q723" s="189">
        <v>0</v>
      </c>
      <c r="R723" s="187">
        <v>0</v>
      </c>
      <c r="S723" s="188">
        <v>0</v>
      </c>
      <c r="T723" s="185">
        <v>0</v>
      </c>
      <c r="U723" s="189">
        <v>0</v>
      </c>
      <c r="V723" s="187">
        <v>0</v>
      </c>
      <c r="W723" s="188">
        <v>0</v>
      </c>
      <c r="X723" s="185">
        <v>0</v>
      </c>
      <c r="Y723" s="189">
        <v>0</v>
      </c>
      <c r="Z723" s="187">
        <v>0</v>
      </c>
      <c r="AA723" s="185">
        <v>0</v>
      </c>
      <c r="AB723" s="168">
        <f t="shared" ref="AB723:AB724" si="13712">B723+D723+F723+H723+J723+L723+N723+P723+R723+T723+V723+X723+Z723</f>
        <v>858</v>
      </c>
      <c r="AC723" s="169">
        <f t="shared" ref="AC723:AC742" si="13713">C723+E723+G723+I723+K723+M723+O723+Q723+S723+U723+W723+Y723+AA723</f>
        <v>6</v>
      </c>
      <c r="AE723" s="258" t="str">
        <f>$AE$10</f>
        <v>08:00 - 08:59</v>
      </c>
      <c r="AF723" s="247">
        <f>SUMIF($A$9:$A$32,$AE723,B$722:B$745)</f>
        <v>6108</v>
      </c>
      <c r="AG723" s="259">
        <f t="shared" si="13683"/>
        <v>1201</v>
      </c>
      <c r="AH723" s="260">
        <f t="shared" si="13683"/>
        <v>1471</v>
      </c>
      <c r="AI723" s="261">
        <f t="shared" si="13683"/>
        <v>1523</v>
      </c>
      <c r="AJ723" s="262">
        <f t="shared" si="13683"/>
        <v>683</v>
      </c>
      <c r="AK723" s="263">
        <f t="shared" si="13683"/>
        <v>638</v>
      </c>
      <c r="AL723" s="260">
        <f t="shared" si="13683"/>
        <v>1061</v>
      </c>
      <c r="AM723" s="261">
        <f t="shared" si="13683"/>
        <v>1660</v>
      </c>
      <c r="AN723" s="262">
        <f t="shared" si="13683"/>
        <v>434</v>
      </c>
      <c r="AO723" s="263">
        <f t="shared" si="13683"/>
        <v>1098</v>
      </c>
      <c r="AP723" s="260">
        <f t="shared" si="13683"/>
        <v>435</v>
      </c>
      <c r="AQ723" s="262">
        <f t="shared" si="13683"/>
        <v>2776</v>
      </c>
      <c r="AR723" s="264">
        <f t="shared" si="13683"/>
        <v>1522</v>
      </c>
      <c r="AS723" s="265">
        <f t="shared" si="13683"/>
        <v>3022</v>
      </c>
      <c r="AT723" s="262">
        <f t="shared" si="13683"/>
        <v>1242</v>
      </c>
      <c r="AU723" s="263">
        <f t="shared" si="13683"/>
        <v>1483</v>
      </c>
      <c r="AV723" s="260">
        <f t="shared" si="13683"/>
        <v>1640</v>
      </c>
      <c r="AW723" s="261">
        <f t="shared" si="13684"/>
        <v>1361</v>
      </c>
      <c r="AX723" s="262">
        <f t="shared" si="13684"/>
        <v>294</v>
      </c>
      <c r="AY723" s="263">
        <f t="shared" si="13684"/>
        <v>1517</v>
      </c>
      <c r="AZ723" s="260">
        <f t="shared" si="13684"/>
        <v>856</v>
      </c>
      <c r="BA723" s="261">
        <f t="shared" si="13684"/>
        <v>2579</v>
      </c>
      <c r="BB723" s="262">
        <f t="shared" si="13684"/>
        <v>1179</v>
      </c>
      <c r="BC723" s="263">
        <f t="shared" si="13684"/>
        <v>1589</v>
      </c>
      <c r="BD723" s="260">
        <f t="shared" si="13684"/>
        <v>4493</v>
      </c>
      <c r="BE723" s="262">
        <f t="shared" si="13684"/>
        <v>2301</v>
      </c>
      <c r="BF723" s="266">
        <f>SUM(AF723,AH723,AJ723,AL723,AN723,AP723,AR723,AT723,AV723,AX723,AZ723,BB723,BD723)</f>
        <v>21418</v>
      </c>
      <c r="BG723" s="16">
        <f>SUM(AG723,AI723,AK723,AM723,AO723,AQ723,AS723,AU723,AW723,AY723,BA723,BC723,BE723)</f>
        <v>22748</v>
      </c>
      <c r="BI723" s="133" t="s">
        <v>20</v>
      </c>
      <c r="BJ723" s="125">
        <f>B723/B746</f>
        <v>7.6072409664013525E-3</v>
      </c>
      <c r="BK723" s="126">
        <f t="shared" ref="BK723" si="13714">C723/C746</f>
        <v>0</v>
      </c>
      <c r="BL723" s="127">
        <f t="shared" ref="BL723" si="13715">D723/D746</f>
        <v>6.1290457999244362E-3</v>
      </c>
      <c r="BM723" s="128">
        <f t="shared" ref="BM723" si="13716">E723/E746</f>
        <v>0</v>
      </c>
      <c r="BN723" s="125">
        <f t="shared" ref="BN723" si="13717">F723/F746</f>
        <v>2.9876977152899823E-3</v>
      </c>
      <c r="BO723" s="126">
        <f t="shared" ref="BO723" si="13718">G723/G746</f>
        <v>0</v>
      </c>
      <c r="BP723" s="127">
        <f t="shared" ref="BP723" si="13719">H723/H746</f>
        <v>7.1284957046243835E-3</v>
      </c>
      <c r="BQ723" s="128">
        <f t="shared" ref="BQ723" si="13720">I723/I746</f>
        <v>1.4027868699148977E-4</v>
      </c>
      <c r="BR723" s="125">
        <f t="shared" ref="BR723" si="13721">J723/J746</f>
        <v>1.4172335600907029E-3</v>
      </c>
      <c r="BS723" s="126">
        <f t="shared" ref="BS723" si="13722">K723/K746</f>
        <v>0</v>
      </c>
      <c r="BT723" s="127">
        <f t="shared" ref="BT723" si="13723">L723/L746</f>
        <v>3.0933415822442193E-4</v>
      </c>
      <c r="BU723" s="125">
        <f t="shared" ref="BU723" si="13724">M723/M746</f>
        <v>0</v>
      </c>
      <c r="BV723" s="129">
        <f t="shared" ref="BV723" si="13725">N723/N746</f>
        <v>1.0184410577237842E-3</v>
      </c>
      <c r="BW723" s="130">
        <f t="shared" ref="BW723" si="13726">O723/O746</f>
        <v>0</v>
      </c>
      <c r="BX723" s="125">
        <f t="shared" ref="BX723" si="13727">P723/P746</f>
        <v>5.1966048848085919E-4</v>
      </c>
      <c r="BY723" s="126">
        <f t="shared" ref="BY723" si="13728">Q723/Q746</f>
        <v>0</v>
      </c>
      <c r="BZ723" s="127">
        <f t="shared" ref="BZ723" si="13729">R723/R746</f>
        <v>0</v>
      </c>
      <c r="CA723" s="128">
        <f t="shared" ref="CA723" si="13730">S723/S746</f>
        <v>0</v>
      </c>
      <c r="CB723" s="125">
        <f t="shared" ref="CB723" si="13731">T723/T746</f>
        <v>0</v>
      </c>
      <c r="CC723" s="126">
        <f t="shared" ref="CC723" si="13732">U723/U746</f>
        <v>0</v>
      </c>
      <c r="CD723" s="127">
        <f t="shared" ref="CD723" si="13733">V723/V746</f>
        <v>0</v>
      </c>
      <c r="CE723" s="128">
        <f t="shared" ref="CE723" si="13734">W723/W746</f>
        <v>0</v>
      </c>
      <c r="CF723" s="125">
        <f t="shared" ref="CF723" si="13735">X723/X746</f>
        <v>0</v>
      </c>
      <c r="CG723" s="126">
        <f t="shared" ref="CG723" si="13736">Y723/Y746</f>
        <v>0</v>
      </c>
      <c r="CH723" s="127">
        <f t="shared" ref="CH723" si="13737">Z723/Z746</f>
        <v>0</v>
      </c>
      <c r="CI723" s="125">
        <f t="shared" ref="CI723" si="13738">AA723/AA746</f>
        <v>0</v>
      </c>
      <c r="CJ723" s="131">
        <f t="shared" ref="CJ723" si="13739">AB723/AB746</f>
        <v>2.6416012167375302E-3</v>
      </c>
      <c r="CK723" s="132">
        <f t="shared" ref="CK723" si="13740">AC723/AC746</f>
        <v>1.8512005035265368E-5</v>
      </c>
    </row>
    <row r="724" spans="1:89" ht="14.1" thickBot="1">
      <c r="A724" s="142" t="s">
        <v>21</v>
      </c>
      <c r="B724" s="192">
        <v>2879</v>
      </c>
      <c r="C724" s="193">
        <v>2</v>
      </c>
      <c r="D724" s="194">
        <v>1001</v>
      </c>
      <c r="E724" s="195">
        <v>3</v>
      </c>
      <c r="F724" s="192">
        <v>301</v>
      </c>
      <c r="G724" s="196">
        <v>5</v>
      </c>
      <c r="H724" s="194">
        <v>1060</v>
      </c>
      <c r="I724" s="195">
        <v>93</v>
      </c>
      <c r="J724" s="192">
        <v>65</v>
      </c>
      <c r="K724" s="196">
        <v>43</v>
      </c>
      <c r="L724" s="194">
        <v>59</v>
      </c>
      <c r="M724" s="192">
        <v>245</v>
      </c>
      <c r="N724" s="197">
        <v>360</v>
      </c>
      <c r="O724" s="198">
        <v>409</v>
      </c>
      <c r="P724" s="192">
        <v>198</v>
      </c>
      <c r="Q724" s="196">
        <v>299</v>
      </c>
      <c r="R724" s="194">
        <v>312</v>
      </c>
      <c r="S724" s="195">
        <v>302</v>
      </c>
      <c r="T724" s="192">
        <v>52</v>
      </c>
      <c r="U724" s="196">
        <v>203</v>
      </c>
      <c r="V724" s="194">
        <v>147</v>
      </c>
      <c r="W724" s="195">
        <v>435</v>
      </c>
      <c r="X724" s="192">
        <v>277</v>
      </c>
      <c r="Y724" s="196">
        <v>356</v>
      </c>
      <c r="Z724" s="194">
        <v>769</v>
      </c>
      <c r="AA724" s="192">
        <v>331</v>
      </c>
      <c r="AB724" s="168">
        <f t="shared" si="13712"/>
        <v>7480</v>
      </c>
      <c r="AC724" s="169">
        <f t="shared" si="13713"/>
        <v>2726</v>
      </c>
      <c r="AE724" s="246" t="str">
        <f>$AE$11</f>
        <v>-</v>
      </c>
      <c r="AF724" s="247">
        <f>SUMIF($A$9:$A$32,$AE724,B$722:B$745)</f>
        <v>0</v>
      </c>
      <c r="AG724" s="267">
        <f t="shared" si="13683"/>
        <v>0</v>
      </c>
      <c r="AH724" s="268">
        <f t="shared" si="13683"/>
        <v>0</v>
      </c>
      <c r="AI724" s="269">
        <f t="shared" si="13683"/>
        <v>0</v>
      </c>
      <c r="AJ724" s="270">
        <f t="shared" si="13683"/>
        <v>0</v>
      </c>
      <c r="AK724" s="271">
        <f t="shared" si="13683"/>
        <v>0</v>
      </c>
      <c r="AL724" s="268">
        <f t="shared" si="13683"/>
        <v>0</v>
      </c>
      <c r="AM724" s="269">
        <f t="shared" si="13683"/>
        <v>0</v>
      </c>
      <c r="AN724" s="270">
        <f t="shared" si="13683"/>
        <v>0</v>
      </c>
      <c r="AO724" s="271">
        <f t="shared" si="13683"/>
        <v>0</v>
      </c>
      <c r="AP724" s="268">
        <f t="shared" si="13683"/>
        <v>0</v>
      </c>
      <c r="AQ724" s="270">
        <f t="shared" si="13683"/>
        <v>0</v>
      </c>
      <c r="AR724" s="272">
        <f t="shared" si="13683"/>
        <v>0</v>
      </c>
      <c r="AS724" s="273">
        <f t="shared" si="13683"/>
        <v>0</v>
      </c>
      <c r="AT724" s="270">
        <f t="shared" si="13683"/>
        <v>0</v>
      </c>
      <c r="AU724" s="271">
        <f t="shared" si="13683"/>
        <v>0</v>
      </c>
      <c r="AV724" s="268">
        <f t="shared" si="13683"/>
        <v>0</v>
      </c>
      <c r="AW724" s="269">
        <f t="shared" si="13684"/>
        <v>0</v>
      </c>
      <c r="AX724" s="270">
        <f t="shared" si="13684"/>
        <v>0</v>
      </c>
      <c r="AY724" s="271">
        <f t="shared" si="13684"/>
        <v>0</v>
      </c>
      <c r="AZ724" s="268">
        <f t="shared" si="13684"/>
        <v>0</v>
      </c>
      <c r="BA724" s="269">
        <f t="shared" si="13684"/>
        <v>0</v>
      </c>
      <c r="BB724" s="270">
        <f t="shared" si="13684"/>
        <v>0</v>
      </c>
      <c r="BC724" s="271">
        <f t="shared" si="13684"/>
        <v>0</v>
      </c>
      <c r="BD724" s="268">
        <f t="shared" si="13684"/>
        <v>0</v>
      </c>
      <c r="BE724" s="270">
        <f t="shared" si="13684"/>
        <v>0</v>
      </c>
      <c r="BF724" s="266">
        <f>SUM(AF724,AH724,AJ724,AL724,AN724,AP724,AR724,AT724,AV724,AX724,AZ724,BB724,BD724)</f>
        <v>0</v>
      </c>
      <c r="BG724" s="16">
        <f>SUM(AG724,AI724,AK724,AM724,AO724,AQ724,AS724,AU724,AW724,AY724,BA724,BC724,BE724)</f>
        <v>0</v>
      </c>
      <c r="BI724" s="142" t="s">
        <v>21</v>
      </c>
      <c r="BJ724" s="125">
        <f>B724/B746</f>
        <v>5.0697330421920123E-2</v>
      </c>
      <c r="BK724" s="126">
        <f t="shared" ref="BK724" si="13741">C724/C746</f>
        <v>5.365958360163125E-5</v>
      </c>
      <c r="BL724" s="127">
        <f t="shared" ref="BL724" si="13742">D724/D746</f>
        <v>4.2021745518660003E-2</v>
      </c>
      <c r="BM724" s="128">
        <f t="shared" ref="BM724" si="13743">E724/E746</f>
        <v>1.4929829799940282E-4</v>
      </c>
      <c r="BN724" s="125">
        <f t="shared" ref="BN724" si="13744">F724/F746</f>
        <v>2.6449912126537786E-2</v>
      </c>
      <c r="BO724" s="126">
        <f t="shared" ref="BO724" si="13745">G724/G746</f>
        <v>6.107243190423843E-4</v>
      </c>
      <c r="BP724" s="127">
        <f t="shared" ref="BP724" si="13746">H724/H746</f>
        <v>3.874977152257357E-2</v>
      </c>
      <c r="BQ724" s="128">
        <f t="shared" ref="BQ724" si="13747">I724/I746</f>
        <v>2.1743196483680911E-3</v>
      </c>
      <c r="BR724" s="125">
        <f t="shared" ref="BR724" si="13748">J724/J746</f>
        <v>9.2120181405895684E-3</v>
      </c>
      <c r="BS724" s="126">
        <f t="shared" ref="BS724" si="13749">K724/K746</f>
        <v>5.358255451713396E-3</v>
      </c>
      <c r="BT724" s="127">
        <f t="shared" ref="BT724" si="13750">L724/L746</f>
        <v>4.5626788338102237E-3</v>
      </c>
      <c r="BU724" s="125">
        <f t="shared" ref="BU724" si="13751">M724/M746</f>
        <v>1.0390161153519931E-2</v>
      </c>
      <c r="BV724" s="129">
        <f t="shared" ref="BV724" si="13752">N724/N746</f>
        <v>1.3094242170734368E-2</v>
      </c>
      <c r="BW724" s="130">
        <f t="shared" ref="BW724" si="13753">O724/O746</f>
        <v>1.1134705433954046E-2</v>
      </c>
      <c r="BX724" s="125">
        <f t="shared" ref="BX724" si="13754">P724/P746</f>
        <v>1.1432530746578903E-2</v>
      </c>
      <c r="BY724" s="126">
        <f t="shared" ref="BY724" si="13755">Q724/Q746</f>
        <v>1.4969460298387905E-2</v>
      </c>
      <c r="BZ724" s="127">
        <f t="shared" ref="BZ724" si="13756">R724/R746</f>
        <v>1.4204416116549056E-2</v>
      </c>
      <c r="CA724" s="128">
        <f t="shared" ref="CA724" si="13757">S724/S746</f>
        <v>1.2995395671070184E-2</v>
      </c>
      <c r="CB724" s="125">
        <f t="shared" ref="CB724" si="13758">T724/T746</f>
        <v>5.5484421681604784E-3</v>
      </c>
      <c r="CC724" s="126">
        <f t="shared" ref="CC724" si="13759">U724/U746</f>
        <v>1.8025217545729E-2</v>
      </c>
      <c r="CD724" s="127">
        <f t="shared" ref="CD724" si="13760">V724/V746</f>
        <v>6.0337396872306368E-3</v>
      </c>
      <c r="CE724" s="128">
        <f t="shared" ref="CE724" si="13761">W724/W746</f>
        <v>1.4994829369183039E-2</v>
      </c>
      <c r="CF724" s="125">
        <f t="shared" ref="CF724" si="13762">X724/X746</f>
        <v>1.080469633732496E-2</v>
      </c>
      <c r="CG724" s="126">
        <f t="shared" ref="CG724" si="13763">Y724/Y746</f>
        <v>2.3769780329839087E-2</v>
      </c>
      <c r="CH724" s="127">
        <f t="shared" ref="CH724" si="13764">Z724/Z746</f>
        <v>1.2962931746540127E-2</v>
      </c>
      <c r="CI724" s="125">
        <f t="shared" ref="CI724" si="13765">AA724/AA746</f>
        <v>6.7564809144723412E-3</v>
      </c>
      <c r="CJ724" s="131">
        <f t="shared" ref="CJ724" si="13766">AB724/AB746</f>
        <v>2.3029343940788725E-2</v>
      </c>
      <c r="CK724" s="132">
        <f t="shared" ref="CK724" si="13767">AC724/AC746</f>
        <v>8.4106209543555657E-3</v>
      </c>
    </row>
    <row r="725" spans="1:89" ht="15" thickTop="1" thickBot="1">
      <c r="A725" s="133" t="s">
        <v>22</v>
      </c>
      <c r="B725" s="185">
        <v>5726</v>
      </c>
      <c r="C725" s="186">
        <v>368</v>
      </c>
      <c r="D725" s="187">
        <v>2019</v>
      </c>
      <c r="E725" s="188">
        <v>497</v>
      </c>
      <c r="F725" s="185">
        <v>615</v>
      </c>
      <c r="G725" s="189">
        <v>291</v>
      </c>
      <c r="H725" s="187">
        <v>1011</v>
      </c>
      <c r="I725" s="188">
        <v>820</v>
      </c>
      <c r="J725" s="185">
        <v>227</v>
      </c>
      <c r="K725" s="189">
        <v>395</v>
      </c>
      <c r="L725" s="187">
        <v>277</v>
      </c>
      <c r="M725" s="185">
        <v>1140</v>
      </c>
      <c r="N725" s="190">
        <v>1076</v>
      </c>
      <c r="O725" s="191">
        <v>1817</v>
      </c>
      <c r="P725" s="185">
        <v>943</v>
      </c>
      <c r="Q725" s="189">
        <v>859</v>
      </c>
      <c r="R725" s="187">
        <v>1209</v>
      </c>
      <c r="S725" s="188">
        <v>860</v>
      </c>
      <c r="T725" s="185">
        <v>230</v>
      </c>
      <c r="U725" s="189">
        <v>786</v>
      </c>
      <c r="V725" s="187">
        <v>690</v>
      </c>
      <c r="W725" s="188">
        <v>1380</v>
      </c>
      <c r="X725" s="185">
        <v>1090</v>
      </c>
      <c r="Y725" s="189">
        <v>818</v>
      </c>
      <c r="Z725" s="187">
        <v>2877</v>
      </c>
      <c r="AA725" s="185">
        <v>1506</v>
      </c>
      <c r="AB725" s="168">
        <f>B725+D725+F725+H725+J725+L725+N725+P725+R725+T725+V725+X725+Z725</f>
        <v>17990</v>
      </c>
      <c r="AC725" s="169">
        <f t="shared" si="13713"/>
        <v>11537</v>
      </c>
      <c r="AE725" s="295" t="s">
        <v>42</v>
      </c>
      <c r="AF725" s="12">
        <f t="shared" ref="AF725:BG725" si="13768">SUM(AF722:AF724)</f>
        <v>12291</v>
      </c>
      <c r="AG725" s="1">
        <f t="shared" si="13768"/>
        <v>2012</v>
      </c>
      <c r="AH725" s="12">
        <f t="shared" si="13768"/>
        <v>3107</v>
      </c>
      <c r="AI725" s="1">
        <f t="shared" si="13768"/>
        <v>2539</v>
      </c>
      <c r="AJ725" s="12">
        <f t="shared" si="13768"/>
        <v>1363</v>
      </c>
      <c r="AK725" s="1">
        <f t="shared" si="13768"/>
        <v>1116</v>
      </c>
      <c r="AL725" s="12">
        <f t="shared" si="13768"/>
        <v>1968</v>
      </c>
      <c r="AM725" s="1">
        <f t="shared" si="13768"/>
        <v>3191</v>
      </c>
      <c r="AN725" s="12">
        <f t="shared" si="13768"/>
        <v>827</v>
      </c>
      <c r="AO725" s="1">
        <f t="shared" si="13768"/>
        <v>1902</v>
      </c>
      <c r="AP725" s="12">
        <f t="shared" si="13768"/>
        <v>847</v>
      </c>
      <c r="AQ725" s="1">
        <f t="shared" si="13768"/>
        <v>4869</v>
      </c>
      <c r="AR725" s="12">
        <f t="shared" si="13768"/>
        <v>3317</v>
      </c>
      <c r="AS725" s="1">
        <f t="shared" si="13768"/>
        <v>5791</v>
      </c>
      <c r="AT725" s="12">
        <f t="shared" si="13768"/>
        <v>2737</v>
      </c>
      <c r="AU725" s="1">
        <f t="shared" si="13768"/>
        <v>2892</v>
      </c>
      <c r="AV725" s="12">
        <f t="shared" si="13768"/>
        <v>3327</v>
      </c>
      <c r="AW725" s="1">
        <f t="shared" si="13768"/>
        <v>3012</v>
      </c>
      <c r="AX725" s="12">
        <f t="shared" si="13768"/>
        <v>637</v>
      </c>
      <c r="AY725" s="1">
        <f t="shared" si="13768"/>
        <v>3181</v>
      </c>
      <c r="AZ725" s="12">
        <f t="shared" si="13768"/>
        <v>1842</v>
      </c>
      <c r="BA725" s="1">
        <f t="shared" si="13768"/>
        <v>5504</v>
      </c>
      <c r="BB725" s="12">
        <f t="shared" si="13768"/>
        <v>2470</v>
      </c>
      <c r="BC725" s="1">
        <f t="shared" si="13768"/>
        <v>3434</v>
      </c>
      <c r="BD725" s="12">
        <f t="shared" si="13768"/>
        <v>9264</v>
      </c>
      <c r="BE725" s="1">
        <f t="shared" si="13768"/>
        <v>4464</v>
      </c>
      <c r="BF725" s="51">
        <f t="shared" si="13768"/>
        <v>43997</v>
      </c>
      <c r="BG725" s="47">
        <f t="shared" si="13768"/>
        <v>43907</v>
      </c>
      <c r="BI725" s="133" t="s">
        <v>22</v>
      </c>
      <c r="BJ725" s="125">
        <f>B725/B746</f>
        <v>0.1008311615129957</v>
      </c>
      <c r="BK725" s="126">
        <f t="shared" ref="BK725" si="13769">C725/C746</f>
        <v>9.8733633827001507E-3</v>
      </c>
      <c r="BL725" s="127">
        <f t="shared" ref="BL725" si="13770">D725/D746</f>
        <v>8.4757147055119428E-2</v>
      </c>
      <c r="BM725" s="128">
        <f t="shared" ref="BM725" si="13771">E725/E746</f>
        <v>2.473375136856773E-2</v>
      </c>
      <c r="BN725" s="125">
        <f t="shared" ref="BN725" si="13772">F725/F746</f>
        <v>5.4042179261862916E-2</v>
      </c>
      <c r="BO725" s="126">
        <f t="shared" ref="BO725" si="13773">G725/G746</f>
        <v>3.5544155368266765E-2</v>
      </c>
      <c r="BP725" s="127">
        <f t="shared" ref="BP725" si="13774">H725/H746</f>
        <v>3.6958508499360263E-2</v>
      </c>
      <c r="BQ725" s="128">
        <f t="shared" ref="BQ725" si="13775">I725/I746</f>
        <v>1.9171420555503599E-2</v>
      </c>
      <c r="BR725" s="125">
        <f t="shared" ref="BR725" si="13776">J725/J746</f>
        <v>3.2171201814058956E-2</v>
      </c>
      <c r="BS725" s="126">
        <f t="shared" ref="BS725" si="13777">K725/K746</f>
        <v>4.9221183800623056E-2</v>
      </c>
      <c r="BT725" s="127">
        <f t="shared" ref="BT725" si="13778">L725/L746</f>
        <v>2.1421390457041219E-2</v>
      </c>
      <c r="BU725" s="125">
        <f t="shared" ref="BU725" si="13779">M725/M746</f>
        <v>4.8346055979643768E-2</v>
      </c>
      <c r="BV725" s="129">
        <f t="shared" ref="BV725" si="13780">N725/N746</f>
        <v>3.9137234932528277E-2</v>
      </c>
      <c r="BW725" s="130">
        <f t="shared" ref="BW725" si="13781">O725/O746</f>
        <v>4.9466405314167482E-2</v>
      </c>
      <c r="BX725" s="125">
        <f t="shared" ref="BX725" si="13782">P725/P746</f>
        <v>5.4448871181938911E-2</v>
      </c>
      <c r="BY725" s="126">
        <f t="shared" ref="BY725" si="13783">Q725/Q746</f>
        <v>4.3005907679983982E-2</v>
      </c>
      <c r="BZ725" s="127">
        <f t="shared" ref="BZ725" si="13784">R725/R746</f>
        <v>5.5042112451627587E-2</v>
      </c>
      <c r="CA725" s="128">
        <f t="shared" ref="CA725" si="13785">S725/S746</f>
        <v>3.70067558845045E-2</v>
      </c>
      <c r="CB725" s="125">
        <f t="shared" ref="CB725" si="13786">T725/T746</f>
        <v>2.45411865130175E-2</v>
      </c>
      <c r="CC725" s="126">
        <f t="shared" ref="CC725" si="13787">U725/U746</f>
        <v>6.9792221630261053E-2</v>
      </c>
      <c r="CD725" s="127">
        <f t="shared" ref="CD725" si="13788">V725/V746</f>
        <v>2.8321635266592784E-2</v>
      </c>
      <c r="CE725" s="128">
        <f t="shared" ref="CE725" si="13789">W725/W746</f>
        <v>4.7569803516028956E-2</v>
      </c>
      <c r="CF725" s="125">
        <f t="shared" ref="CF725" si="13790">X725/X746</f>
        <v>4.2516675117993528E-2</v>
      </c>
      <c r="CG725" s="126">
        <f t="shared" ref="CG725" si="13791">Y725/Y746</f>
        <v>5.4617079521933634E-2</v>
      </c>
      <c r="CH725" s="127">
        <f t="shared" ref="CH725" si="13792">Z725/Z746</f>
        <v>4.8497210188291222E-2</v>
      </c>
      <c r="CI725" s="125">
        <f t="shared" ref="CI725" si="13793">AA725/AA746</f>
        <v>3.0740967544396817E-2</v>
      </c>
      <c r="CJ725" s="131">
        <f t="shared" ref="CJ725" si="13794">AB725/AB746</f>
        <v>5.5387419451175021E-2</v>
      </c>
      <c r="CK725" s="132">
        <f t="shared" ref="CK725" si="13795">AC725/AC746</f>
        <v>3.5595500348642763E-2</v>
      </c>
    </row>
    <row r="726" spans="1:89" ht="14.1" thickTop="1">
      <c r="A726" s="142" t="s">
        <v>23</v>
      </c>
      <c r="B726" s="192">
        <v>6183</v>
      </c>
      <c r="C726" s="193">
        <v>811</v>
      </c>
      <c r="D726" s="194">
        <v>1636</v>
      </c>
      <c r="E726" s="195">
        <v>1016</v>
      </c>
      <c r="F726" s="192">
        <v>680</v>
      </c>
      <c r="G726" s="196">
        <v>478</v>
      </c>
      <c r="H726" s="194">
        <v>907</v>
      </c>
      <c r="I726" s="195">
        <v>1531</v>
      </c>
      <c r="J726" s="192">
        <v>393</v>
      </c>
      <c r="K726" s="196">
        <v>804</v>
      </c>
      <c r="L726" s="194">
        <v>412</v>
      </c>
      <c r="M726" s="192">
        <v>2093</v>
      </c>
      <c r="N726" s="197">
        <v>1795</v>
      </c>
      <c r="O726" s="198">
        <v>2769</v>
      </c>
      <c r="P726" s="192">
        <v>1495</v>
      </c>
      <c r="Q726" s="196">
        <v>1409</v>
      </c>
      <c r="R726" s="194">
        <v>1687</v>
      </c>
      <c r="S726" s="195">
        <v>1651</v>
      </c>
      <c r="T726" s="192">
        <v>343</v>
      </c>
      <c r="U726" s="196">
        <v>1664</v>
      </c>
      <c r="V726" s="194">
        <v>986</v>
      </c>
      <c r="W726" s="195">
        <v>2925</v>
      </c>
      <c r="X726" s="192">
        <v>1291</v>
      </c>
      <c r="Y726" s="196">
        <v>1845</v>
      </c>
      <c r="Z726" s="194">
        <v>4771</v>
      </c>
      <c r="AA726" s="192">
        <v>2163</v>
      </c>
      <c r="AB726" s="168">
        <f t="shared" ref="AB726:AB742" si="13796">B726+D726+F726+H726+J726+L726+N726+P726+R726+T726+V726+X726+Z726</f>
        <v>22579</v>
      </c>
      <c r="AC726" s="169">
        <f t="shared" si="13713"/>
        <v>21159</v>
      </c>
      <c r="BI726" s="142" t="s">
        <v>23</v>
      </c>
      <c r="BJ726" s="125">
        <f>B726/B746</f>
        <v>0.10887863633161936</v>
      </c>
      <c r="BK726" s="126">
        <f t="shared" ref="BK726" si="13797">C726/C746</f>
        <v>2.1758961150461473E-2</v>
      </c>
      <c r="BL726" s="127">
        <f t="shared" ref="BL726" si="13798">D726/D746</f>
        <v>6.8678896771756009E-2</v>
      </c>
      <c r="BM726" s="128">
        <f t="shared" ref="BM726" si="13799">E726/E746</f>
        <v>5.056235692246442E-2</v>
      </c>
      <c r="BN726" s="125">
        <f t="shared" ref="BN726" si="13800">F726/F746</f>
        <v>5.9753954305799648E-2</v>
      </c>
      <c r="BO726" s="126">
        <f t="shared" ref="BO726" si="13801">G726/G746</f>
        <v>5.8385244900451938E-2</v>
      </c>
      <c r="BP726" s="127">
        <f t="shared" ref="BP726" si="13802">H726/H746</f>
        <v>3.3156644123560591E-2</v>
      </c>
      <c r="BQ726" s="128">
        <f t="shared" ref="BQ726" si="13803">I726/I746</f>
        <v>3.5794444963995135E-2</v>
      </c>
      <c r="BR726" s="125">
        <f t="shared" ref="BR726" si="13804">J726/J746</f>
        <v>5.5697278911564625E-2</v>
      </c>
      <c r="BS726" s="126">
        <f t="shared" ref="BS726" si="13805">K726/K746</f>
        <v>0.10018691588785046</v>
      </c>
      <c r="BT726" s="127">
        <f t="shared" ref="BT726" si="13806">L726/L746</f>
        <v>3.186141829711546E-2</v>
      </c>
      <c r="BU726" s="125">
        <f t="shared" ref="BU726" si="13807">M726/M746</f>
        <v>8.8761662425784565E-2</v>
      </c>
      <c r="BV726" s="129">
        <f t="shared" ref="BV726" si="13808">N726/N746</f>
        <v>6.5289346379078309E-2</v>
      </c>
      <c r="BW726" s="130">
        <f t="shared" ref="BW726" si="13809">O726/O746</f>
        <v>7.5383861483175427E-2</v>
      </c>
      <c r="BX726" s="125">
        <f t="shared" ref="BX726" si="13810">P726/P746</f>
        <v>8.632138114209828E-2</v>
      </c>
      <c r="BY726" s="126">
        <f t="shared" ref="BY726" si="13811">Q726/Q746</f>
        <v>7.054170421548013E-2</v>
      </c>
      <c r="BZ726" s="127">
        <f t="shared" ref="BZ726" si="13812">R726/R746</f>
        <v>7.6804006373776462E-2</v>
      </c>
      <c r="CA726" s="128">
        <f t="shared" ref="CA726" si="13813">S726/S746</f>
        <v>7.1044365075949911E-2</v>
      </c>
      <c r="CB726" s="125">
        <f t="shared" ref="CB726" si="13814">T726/T746</f>
        <v>3.6598378147673923E-2</v>
      </c>
      <c r="CC726" s="126">
        <f t="shared" ref="CC726" si="13815">U726/U746</f>
        <v>0.14775350736991652</v>
      </c>
      <c r="CD726" s="127">
        <f t="shared" ref="CD726" si="13816">V726/V746</f>
        <v>4.0471206337478964E-2</v>
      </c>
      <c r="CE726" s="128">
        <f t="shared" ref="CE726" si="13817">W726/W746</f>
        <v>0.10082730093071354</v>
      </c>
      <c r="CF726" s="125">
        <f t="shared" ref="CF726" si="13818">X726/X746</f>
        <v>5.0356906034247376E-2</v>
      </c>
      <c r="CG726" s="126">
        <f t="shared" ref="CG726" si="13819">Y726/Y746</f>
        <v>0.12318888963076717</v>
      </c>
      <c r="CH726" s="127">
        <f t="shared" ref="CH726" si="13820">Z726/Z746</f>
        <v>8.0424118807207998E-2</v>
      </c>
      <c r="CI726" s="125">
        <f t="shared" ref="CI726" si="13821">AA726/AA746</f>
        <v>4.415186772810778E-2</v>
      </c>
      <c r="CJ726" s="131">
        <f t="shared" ref="CJ726" si="13822">AB726/AB746</f>
        <v>6.951598353463484E-2</v>
      </c>
      <c r="CK726" s="132">
        <f t="shared" ref="CK726" si="13823">AC726/AC746</f>
        <v>6.5282585756863326E-2</v>
      </c>
    </row>
    <row r="727" spans="1:89" ht="14.1" thickBot="1">
      <c r="A727" s="133" t="s">
        <v>24</v>
      </c>
      <c r="B727" s="185">
        <v>6108</v>
      </c>
      <c r="C727" s="186">
        <v>1201</v>
      </c>
      <c r="D727" s="187">
        <v>1471</v>
      </c>
      <c r="E727" s="188">
        <v>1523</v>
      </c>
      <c r="F727" s="185">
        <v>683</v>
      </c>
      <c r="G727" s="189">
        <v>638</v>
      </c>
      <c r="H727" s="187">
        <v>1061</v>
      </c>
      <c r="I727" s="188">
        <v>1660</v>
      </c>
      <c r="J727" s="185">
        <v>434</v>
      </c>
      <c r="K727" s="189">
        <v>1098</v>
      </c>
      <c r="L727" s="187">
        <v>435</v>
      </c>
      <c r="M727" s="185">
        <v>2776</v>
      </c>
      <c r="N727" s="190">
        <v>1522</v>
      </c>
      <c r="O727" s="191">
        <v>3022</v>
      </c>
      <c r="P727" s="185">
        <v>1242</v>
      </c>
      <c r="Q727" s="189">
        <v>1483</v>
      </c>
      <c r="R727" s="187">
        <v>1640</v>
      </c>
      <c r="S727" s="188">
        <v>1361</v>
      </c>
      <c r="T727" s="185">
        <v>294</v>
      </c>
      <c r="U727" s="189">
        <v>1517</v>
      </c>
      <c r="V727" s="187">
        <v>856</v>
      </c>
      <c r="W727" s="188">
        <v>2579</v>
      </c>
      <c r="X727" s="185">
        <v>1179</v>
      </c>
      <c r="Y727" s="189">
        <v>1589</v>
      </c>
      <c r="Z727" s="187">
        <v>4493</v>
      </c>
      <c r="AA727" s="185">
        <v>2301</v>
      </c>
      <c r="AB727" s="168">
        <f t="shared" si="13796"/>
        <v>21418</v>
      </c>
      <c r="AC727" s="169">
        <f t="shared" si="13713"/>
        <v>22748</v>
      </c>
      <c r="AE727" t="s">
        <v>51</v>
      </c>
      <c r="BI727" s="133" t="s">
        <v>24</v>
      </c>
      <c r="BJ727" s="125">
        <f>B727/B746</f>
        <v>0.10755793477495246</v>
      </c>
      <c r="BK727" s="126">
        <f t="shared" ref="BK727" si="13824">C727/C746</f>
        <v>3.2222579952779565E-2</v>
      </c>
      <c r="BL727" s="127">
        <f t="shared" ref="BL727" si="13825">D727/D746</f>
        <v>6.1752235422526343E-2</v>
      </c>
      <c r="BM727" s="128">
        <f t="shared" ref="BM727" si="13826">E727/E746</f>
        <v>7.5793769284363488E-2</v>
      </c>
      <c r="BN727" s="125">
        <f t="shared" ref="BN727" si="13827">F727/F746</f>
        <v>6.0017574692442885E-2</v>
      </c>
      <c r="BO727" s="126">
        <f t="shared" ref="BO727" si="13828">G727/G746</f>
        <v>7.7928423109808229E-2</v>
      </c>
      <c r="BP727" s="127">
        <f t="shared" ref="BP727" si="13829">H727/H746</f>
        <v>3.8786327910802415E-2</v>
      </c>
      <c r="BQ727" s="128">
        <f t="shared" ref="BQ727" si="13830">I727/I746</f>
        <v>3.8810436734312163E-2</v>
      </c>
      <c r="BR727" s="125">
        <f t="shared" ref="BR727" si="13831">J727/J746</f>
        <v>6.1507936507936505E-2</v>
      </c>
      <c r="BS727" s="126">
        <f t="shared" ref="BS727" si="13832">K727/K746</f>
        <v>0.13682242990654206</v>
      </c>
      <c r="BT727" s="127">
        <f t="shared" ref="BT727" si="13833">L727/L746</f>
        <v>3.3640089706905886E-2</v>
      </c>
      <c r="BU727" s="125">
        <f t="shared" ref="BU727" si="13834">M727/M746</f>
        <v>0.11772688719253604</v>
      </c>
      <c r="BV727" s="129">
        <f t="shared" ref="BV727" si="13835">N727/N746</f>
        <v>5.5359546066271414E-2</v>
      </c>
      <c r="BW727" s="130">
        <f t="shared" ref="BW727" si="13836">O727/O746</f>
        <v>8.227158880540128E-2</v>
      </c>
      <c r="BX727" s="125">
        <f t="shared" ref="BX727" si="13837">P727/P746</f>
        <v>7.1713147410358571E-2</v>
      </c>
      <c r="BY727" s="126">
        <f t="shared" ref="BY727" si="13838">Q727/Q746</f>
        <v>7.4246520476619601E-2</v>
      </c>
      <c r="BZ727" s="127">
        <f t="shared" ref="BZ727" si="13839">R727/R746</f>
        <v>7.4664238561347601E-2</v>
      </c>
      <c r="CA727" s="128">
        <f t="shared" ref="CA727" si="13840">S727/S746</f>
        <v>5.8565342742803048E-2</v>
      </c>
      <c r="CB727" s="125">
        <f t="shared" ref="CB727" si="13841">T727/T746</f>
        <v>3.1370038412291933E-2</v>
      </c>
      <c r="CC727" s="126">
        <f t="shared" ref="CC727" si="13842">U727/U746</f>
        <v>0.13470076362990588</v>
      </c>
      <c r="CD727" s="127">
        <f t="shared" ref="CD727" si="13843">V727/V746</f>
        <v>3.5135246069860036E-2</v>
      </c>
      <c r="CE727" s="128">
        <f t="shared" ref="CE727" si="13844">W727/W746</f>
        <v>8.8900379179593245E-2</v>
      </c>
      <c r="CF727" s="125">
        <f t="shared" ref="CF727" si="13845">X727/X746</f>
        <v>4.5988220150563641E-2</v>
      </c>
      <c r="CG727" s="126">
        <f t="shared" ref="CG727" si="13846">Y727/Y746</f>
        <v>0.10609601388796154</v>
      </c>
      <c r="CH727" s="127">
        <f t="shared" ref="CH727" si="13847">Z727/Z746</f>
        <v>7.5737909411189588E-2</v>
      </c>
      <c r="CI727" s="125">
        <f t="shared" ref="CI727" si="13848">AA727/AA746</f>
        <v>4.696876913655848E-2</v>
      </c>
      <c r="CJ727" s="131">
        <f t="shared" ref="CJ727" si="13849">AB727/AB746</f>
        <v>6.594150916093755E-2</v>
      </c>
      <c r="CK727" s="132">
        <f t="shared" ref="CK727" si="13850">AC727/AC746</f>
        <v>7.01851817570361E-2</v>
      </c>
    </row>
    <row r="728" spans="1:89" ht="15" thickTop="1" thickBot="1">
      <c r="A728" s="142" t="s">
        <v>25</v>
      </c>
      <c r="B728" s="192">
        <v>4341</v>
      </c>
      <c r="C728" s="193">
        <v>1132</v>
      </c>
      <c r="D728" s="194">
        <v>1287</v>
      </c>
      <c r="E728" s="195">
        <v>1045</v>
      </c>
      <c r="F728" s="192">
        <v>686</v>
      </c>
      <c r="G728" s="196">
        <v>575</v>
      </c>
      <c r="H728" s="194">
        <v>1447</v>
      </c>
      <c r="I728" s="195">
        <v>1870</v>
      </c>
      <c r="J728" s="192">
        <v>344</v>
      </c>
      <c r="K728" s="196">
        <v>932</v>
      </c>
      <c r="L728" s="194">
        <v>405</v>
      </c>
      <c r="M728" s="192">
        <v>2382</v>
      </c>
      <c r="N728" s="197">
        <v>1347</v>
      </c>
      <c r="O728" s="198">
        <v>2900</v>
      </c>
      <c r="P728" s="192">
        <v>1020</v>
      </c>
      <c r="Q728" s="196">
        <v>1327</v>
      </c>
      <c r="R728" s="194">
        <v>1363</v>
      </c>
      <c r="S728" s="195">
        <v>1252</v>
      </c>
      <c r="T728" s="192">
        <v>297</v>
      </c>
      <c r="U728" s="196">
        <v>1113</v>
      </c>
      <c r="V728" s="194">
        <v>772</v>
      </c>
      <c r="W728" s="195">
        <v>2380</v>
      </c>
      <c r="X728" s="192">
        <v>1125</v>
      </c>
      <c r="Y728" s="196">
        <v>1329</v>
      </c>
      <c r="Z728" s="194">
        <v>3831</v>
      </c>
      <c r="AA728" s="192">
        <v>2022</v>
      </c>
      <c r="AB728" s="168">
        <f t="shared" si="13796"/>
        <v>18265</v>
      </c>
      <c r="AC728" s="169">
        <f t="shared" si="13713"/>
        <v>20259</v>
      </c>
      <c r="AE728" s="309" t="s">
        <v>2</v>
      </c>
      <c r="AF728" s="303" t="s">
        <v>3</v>
      </c>
      <c r="AG728" s="304"/>
      <c r="AH728" s="303" t="s">
        <v>4</v>
      </c>
      <c r="AI728" s="304"/>
      <c r="AJ728" s="303" t="s">
        <v>5</v>
      </c>
      <c r="AK728" s="304"/>
      <c r="AL728" s="303" t="s">
        <v>6</v>
      </c>
      <c r="AM728" s="304"/>
      <c r="AN728" s="303" t="s">
        <v>7</v>
      </c>
      <c r="AO728" s="304"/>
      <c r="AP728" s="303" t="s">
        <v>8</v>
      </c>
      <c r="AQ728" s="304"/>
      <c r="AR728" s="303" t="s">
        <v>9</v>
      </c>
      <c r="AS728" s="304"/>
      <c r="AT728" s="303" t="s">
        <v>10</v>
      </c>
      <c r="AU728" s="304"/>
      <c r="AV728" s="303" t="s">
        <v>11</v>
      </c>
      <c r="AW728" s="304"/>
      <c r="AX728" s="303" t="s">
        <v>12</v>
      </c>
      <c r="AY728" s="304"/>
      <c r="AZ728" s="303" t="s">
        <v>13</v>
      </c>
      <c r="BA728" s="304"/>
      <c r="BB728" s="303" t="s">
        <v>14</v>
      </c>
      <c r="BC728" s="304"/>
      <c r="BD728" s="305" t="s">
        <v>15</v>
      </c>
      <c r="BE728" s="306"/>
      <c r="BF728" s="307" t="s">
        <v>16</v>
      </c>
      <c r="BG728" s="308"/>
      <c r="BI728" s="142" t="s">
        <v>25</v>
      </c>
      <c r="BJ728" s="125">
        <f>B728/B746</f>
        <v>7.6442206099880255E-2</v>
      </c>
      <c r="BK728" s="126">
        <f t="shared" ref="BK728" si="13851">C728/C746</f>
        <v>3.0371324318523289E-2</v>
      </c>
      <c r="BL728" s="127">
        <f t="shared" ref="BL728" si="13852">D728/D746</f>
        <v>5.4027958523991435E-2</v>
      </c>
      <c r="BM728" s="128">
        <f t="shared" ref="BM728" si="13853">E728/E746</f>
        <v>5.2005573803125309E-2</v>
      </c>
      <c r="BN728" s="125">
        <f t="shared" ref="BN728" si="13854">F728/F746</f>
        <v>6.0281195079086115E-2</v>
      </c>
      <c r="BO728" s="126">
        <f t="shared" ref="BO728" si="13855">G728/G746</f>
        <v>7.0233296689874186E-2</v>
      </c>
      <c r="BP728" s="127">
        <f t="shared" ref="BP728" si="13856">H728/H746</f>
        <v>5.2897093767135805E-2</v>
      </c>
      <c r="BQ728" s="128">
        <f t="shared" ref="BQ728" si="13857">I728/I746</f>
        <v>4.372019077901431E-2</v>
      </c>
      <c r="BR728" s="125">
        <f t="shared" ref="BR728" si="13858">J728/J746</f>
        <v>4.8752834467120185E-2</v>
      </c>
      <c r="BS728" s="126">
        <f t="shared" ref="BS728" si="13859">K728/K746</f>
        <v>0.11613707165109034</v>
      </c>
      <c r="BT728" s="127">
        <f t="shared" ref="BT728" si="13860">L728/L746</f>
        <v>3.1320083520222718E-2</v>
      </c>
      <c r="BU728" s="125">
        <f t="shared" ref="BU728" si="13861">M728/M746</f>
        <v>0.10101781170483461</v>
      </c>
      <c r="BV728" s="129">
        <f t="shared" ref="BV728" si="13862">N728/N746</f>
        <v>4.8994289455497761E-2</v>
      </c>
      <c r="BW728" s="130">
        <f t="shared" ref="BW728" si="13863">O728/O746</f>
        <v>7.8950234128280519E-2</v>
      </c>
      <c r="BX728" s="125">
        <f t="shared" ref="BX728" si="13864">P728/P746</f>
        <v>5.8894855361164039E-2</v>
      </c>
      <c r="BY728" s="126">
        <f t="shared" ref="BY728" si="13865">Q728/Q746</f>
        <v>6.6436367277460703E-2</v>
      </c>
      <c r="BZ728" s="127">
        <f t="shared" ref="BZ728" si="13866">R728/R746</f>
        <v>6.2053266560437061E-2</v>
      </c>
      <c r="CA728" s="128">
        <f t="shared" ref="CA728" si="13867">S728/S746</f>
        <v>5.3874951589999567E-2</v>
      </c>
      <c r="CB728" s="125">
        <f t="shared" ref="CB728" si="13868">T728/T746</f>
        <v>3.1690140845070422E-2</v>
      </c>
      <c r="CC728" s="126">
        <f t="shared" ref="CC728" si="13869">U728/U746</f>
        <v>9.8827916888652098E-2</v>
      </c>
      <c r="CD728" s="127">
        <f t="shared" ref="CD728" si="13870">V728/V746</f>
        <v>3.1687394820013953E-2</v>
      </c>
      <c r="CE728" s="128">
        <f t="shared" ref="CE728" si="13871">W728/W746</f>
        <v>8.204067562909341E-2</v>
      </c>
      <c r="CF728" s="125">
        <f t="shared" ref="CF728" si="13872">X728/X746</f>
        <v>4.3881889456644695E-2</v>
      </c>
      <c r="CG728" s="126">
        <f t="shared" ref="CG728" si="13873">Y728/Y746</f>
        <v>8.8736061961674564E-2</v>
      </c>
      <c r="CH728" s="127">
        <f t="shared" ref="CH728" si="13874">Z728/Z746</f>
        <v>6.457866257606662E-2</v>
      </c>
      <c r="CI728" s="125">
        <f t="shared" ref="CI728" si="13875">AA728/AA746</f>
        <v>4.1273729332516843E-2</v>
      </c>
      <c r="CJ728" s="131">
        <f t="shared" ref="CJ728" si="13876">AB728/AB746</f>
        <v>5.6234086507821662E-2</v>
      </c>
      <c r="CK728" s="132">
        <f t="shared" ref="CK728" si="13877">AC728/AC746</f>
        <v>6.2505785001573527E-2</v>
      </c>
    </row>
    <row r="729" spans="1:89" ht="15" thickTop="1" thickBot="1">
      <c r="A729" s="133" t="s">
        <v>26</v>
      </c>
      <c r="B729" s="185">
        <v>3618</v>
      </c>
      <c r="C729" s="186">
        <v>1071</v>
      </c>
      <c r="D729" s="187">
        <v>1316</v>
      </c>
      <c r="E729" s="188">
        <v>785</v>
      </c>
      <c r="F729" s="185">
        <v>621</v>
      </c>
      <c r="G729" s="189">
        <v>439</v>
      </c>
      <c r="H729" s="187">
        <v>1321</v>
      </c>
      <c r="I729" s="188">
        <v>1739</v>
      </c>
      <c r="J729" s="185">
        <v>327</v>
      </c>
      <c r="K729" s="189">
        <v>825</v>
      </c>
      <c r="L729" s="187">
        <v>398</v>
      </c>
      <c r="M729" s="185">
        <v>1595</v>
      </c>
      <c r="N729" s="190">
        <v>1204</v>
      </c>
      <c r="O729" s="191">
        <v>2377</v>
      </c>
      <c r="P729" s="185">
        <v>757</v>
      </c>
      <c r="Q729" s="189">
        <v>1086</v>
      </c>
      <c r="R729" s="187">
        <v>1426</v>
      </c>
      <c r="S729" s="188">
        <v>1148</v>
      </c>
      <c r="T729" s="185">
        <v>317</v>
      </c>
      <c r="U729" s="189">
        <v>699</v>
      </c>
      <c r="V729" s="187">
        <v>812</v>
      </c>
      <c r="W729" s="188">
        <v>1913</v>
      </c>
      <c r="X729" s="185">
        <v>952</v>
      </c>
      <c r="Y729" s="189">
        <v>870</v>
      </c>
      <c r="Z729" s="187">
        <v>3084</v>
      </c>
      <c r="AA729" s="185">
        <v>2295</v>
      </c>
      <c r="AB729" s="168">
        <f t="shared" si="13796"/>
        <v>16153</v>
      </c>
      <c r="AC729" s="169">
        <f t="shared" si="13713"/>
        <v>16842</v>
      </c>
      <c r="AE729" s="310"/>
      <c r="AF729" s="235" t="s">
        <v>17</v>
      </c>
      <c r="AG729" s="236" t="s">
        <v>18</v>
      </c>
      <c r="AH729" s="237" t="s">
        <v>17</v>
      </c>
      <c r="AI729" s="238" t="s">
        <v>18</v>
      </c>
      <c r="AJ729" s="235" t="s">
        <v>17</v>
      </c>
      <c r="AK729" s="236" t="s">
        <v>18</v>
      </c>
      <c r="AL729" s="237" t="s">
        <v>17</v>
      </c>
      <c r="AM729" s="238" t="s">
        <v>18</v>
      </c>
      <c r="AN729" s="235" t="s">
        <v>17</v>
      </c>
      <c r="AO729" s="236" t="s">
        <v>18</v>
      </c>
      <c r="AP729" s="237" t="s">
        <v>17</v>
      </c>
      <c r="AQ729" s="235" t="s">
        <v>18</v>
      </c>
      <c r="AR729" s="239" t="s">
        <v>17</v>
      </c>
      <c r="AS729" s="240" t="s">
        <v>18</v>
      </c>
      <c r="AT729" s="235" t="s">
        <v>17</v>
      </c>
      <c r="AU729" s="236" t="s">
        <v>18</v>
      </c>
      <c r="AV729" s="237" t="s">
        <v>17</v>
      </c>
      <c r="AW729" s="238" t="s">
        <v>18</v>
      </c>
      <c r="AX729" s="235" t="s">
        <v>17</v>
      </c>
      <c r="AY729" s="236" t="s">
        <v>18</v>
      </c>
      <c r="AZ729" s="237" t="s">
        <v>17</v>
      </c>
      <c r="BA729" s="238" t="s">
        <v>18</v>
      </c>
      <c r="BB729" s="235" t="s">
        <v>17</v>
      </c>
      <c r="BC729" s="236" t="s">
        <v>18</v>
      </c>
      <c r="BD729" s="241" t="s">
        <v>17</v>
      </c>
      <c r="BE729" s="242" t="s">
        <v>18</v>
      </c>
      <c r="BF729" s="243" t="s">
        <v>17</v>
      </c>
      <c r="BG729" s="244" t="s">
        <v>18</v>
      </c>
      <c r="BI729" s="133" t="s">
        <v>26</v>
      </c>
      <c r="BJ729" s="125">
        <f>B729/B746</f>
        <v>6.3710643093611324E-2</v>
      </c>
      <c r="BK729" s="126">
        <f t="shared" ref="BK729" si="13878">C729/C746</f>
        <v>2.8734707018673537E-2</v>
      </c>
      <c r="BL729" s="127">
        <f t="shared" ref="BL729" si="13879">D729/D746</f>
        <v>5.5245371730825742E-2</v>
      </c>
      <c r="BM729" s="128">
        <f t="shared" ref="BM729" si="13880">E729/E746</f>
        <v>3.9066387976510401E-2</v>
      </c>
      <c r="BN729" s="125">
        <f t="shared" ref="BN729" si="13881">F729/F746</f>
        <v>5.4569420035149384E-2</v>
      </c>
      <c r="BO729" s="126">
        <f t="shared" ref="BO729" si="13882">G729/G746</f>
        <v>5.3621595211921336E-2</v>
      </c>
      <c r="BP729" s="127">
        <f t="shared" ref="BP729" si="13883">H729/H746</f>
        <v>4.8290988850301593E-2</v>
      </c>
      <c r="BQ729" s="128">
        <f t="shared" ref="BQ729" si="13884">I729/I746</f>
        <v>4.065743944636678E-2</v>
      </c>
      <c r="BR729" s="125">
        <f t="shared" ref="BR729" si="13885">J729/J746</f>
        <v>4.6343537414965989E-2</v>
      </c>
      <c r="BS729" s="126">
        <f t="shared" ref="BS729" si="13886">K729/K746</f>
        <v>0.10280373831775701</v>
      </c>
      <c r="BT729" s="127">
        <f t="shared" ref="BT729" si="13887">L729/L746</f>
        <v>3.0778748743329983E-2</v>
      </c>
      <c r="BU729" s="125">
        <f t="shared" ref="BU729" si="13888">M729/M746</f>
        <v>6.7642069550466491E-2</v>
      </c>
      <c r="BV729" s="129">
        <f t="shared" ref="BV729" si="13889">N729/N746</f>
        <v>4.379296548212272E-2</v>
      </c>
      <c r="BW729" s="130">
        <f t="shared" ref="BW729" si="13890">O729/O746</f>
        <v>6.4711967766525103E-2</v>
      </c>
      <c r="BX729" s="125">
        <f t="shared" ref="BX729" si="13891">P729/P746</f>
        <v>4.3709221086667818E-2</v>
      </c>
      <c r="BY729" s="126">
        <f t="shared" ref="BY729" si="13892">Q729/Q746</f>
        <v>5.4370681886452388E-2</v>
      </c>
      <c r="BZ729" s="127">
        <f t="shared" ref="BZ729" si="13893">R729/R746</f>
        <v>6.4921465968586389E-2</v>
      </c>
      <c r="CA729" s="128">
        <f t="shared" ref="CA729" si="13894">S729/S746</f>
        <v>4.939971599466414E-2</v>
      </c>
      <c r="CB729" s="125">
        <f t="shared" ref="CB729" si="13895">T729/T746</f>
        <v>3.3824157063593686E-2</v>
      </c>
      <c r="CC729" s="126">
        <f t="shared" ref="CC729" si="13896">U729/U746</f>
        <v>6.2067128396377201E-2</v>
      </c>
      <c r="CD729" s="127">
        <f t="shared" ref="CD729" si="13897">V729/V746</f>
        <v>3.3329228748512088E-2</v>
      </c>
      <c r="CE729" s="128">
        <f t="shared" ref="CE729" si="13898">W729/W746</f>
        <v>6.5942778352292314E-2</v>
      </c>
      <c r="CF729" s="125">
        <f t="shared" ref="CF729" si="13899">X729/X746</f>
        <v>3.7133830011311778E-2</v>
      </c>
      <c r="CG729" s="126">
        <f t="shared" ref="CG729" si="13900">Y729/Y746</f>
        <v>5.8089069907191024E-2</v>
      </c>
      <c r="CH729" s="127">
        <f t="shared" ref="CH729" si="13901">Z729/Z746</f>
        <v>5.1986581932808522E-2</v>
      </c>
      <c r="CI729" s="125">
        <f t="shared" ref="CI729" si="13902">AA729/AA746</f>
        <v>4.6846295162278014E-2</v>
      </c>
      <c r="CJ729" s="131">
        <f t="shared" ref="CJ729" si="13903">AB729/AB746</f>
        <v>4.9731683512775439E-2</v>
      </c>
      <c r="CK729" s="132">
        <f t="shared" ref="CK729" si="13904">AC729/AC746</f>
        <v>5.1963198133989891E-2</v>
      </c>
    </row>
    <row r="730" spans="1:89" ht="14.1" thickTop="1">
      <c r="A730" s="142" t="s">
        <v>27</v>
      </c>
      <c r="B730" s="199">
        <v>3436</v>
      </c>
      <c r="C730" s="193">
        <v>1162</v>
      </c>
      <c r="D730" s="194">
        <v>1492</v>
      </c>
      <c r="E730" s="195">
        <v>777</v>
      </c>
      <c r="F730" s="192">
        <v>658</v>
      </c>
      <c r="G730" s="196">
        <v>371</v>
      </c>
      <c r="H730" s="194">
        <v>1507</v>
      </c>
      <c r="I730" s="195">
        <v>1765</v>
      </c>
      <c r="J730" s="192">
        <v>336</v>
      </c>
      <c r="K730" s="196">
        <v>569</v>
      </c>
      <c r="L730" s="194">
        <v>492</v>
      </c>
      <c r="M730" s="192">
        <v>1655</v>
      </c>
      <c r="N730" s="197">
        <v>1253</v>
      </c>
      <c r="O730" s="200">
        <v>2364</v>
      </c>
      <c r="P730" s="192">
        <v>838</v>
      </c>
      <c r="Q730" s="196">
        <v>974</v>
      </c>
      <c r="R730" s="194">
        <v>1231</v>
      </c>
      <c r="S730" s="195">
        <v>1165</v>
      </c>
      <c r="T730" s="192">
        <v>430</v>
      </c>
      <c r="U730" s="196">
        <v>614</v>
      </c>
      <c r="V730" s="194">
        <v>882</v>
      </c>
      <c r="W730" s="201">
        <v>1858</v>
      </c>
      <c r="X730" s="192">
        <v>918</v>
      </c>
      <c r="Y730" s="196">
        <v>879</v>
      </c>
      <c r="Z730" s="194">
        <v>3052</v>
      </c>
      <c r="AA730" s="192">
        <v>2261</v>
      </c>
      <c r="AB730" s="168">
        <f t="shared" si="13796"/>
        <v>16525</v>
      </c>
      <c r="AC730" s="169">
        <f t="shared" si="13713"/>
        <v>16414</v>
      </c>
      <c r="AE730" s="246" t="str">
        <f>$AE$17</f>
        <v>17:00 - 17:59</v>
      </c>
      <c r="AF730" s="247">
        <f t="shared" ref="AF730:AU732" si="13905">SUMIF($A$9:$A$32,$AE730,B$722:B$745)</f>
        <v>2531</v>
      </c>
      <c r="AG730" s="248">
        <f t="shared" si="13905"/>
        <v>3661</v>
      </c>
      <c r="AH730" s="249">
        <f t="shared" si="13905"/>
        <v>2073</v>
      </c>
      <c r="AI730" s="250">
        <f t="shared" si="13905"/>
        <v>1461</v>
      </c>
      <c r="AJ730" s="247">
        <f t="shared" si="13905"/>
        <v>1227</v>
      </c>
      <c r="AK730" s="251">
        <f t="shared" si="13905"/>
        <v>512</v>
      </c>
      <c r="AL730" s="249">
        <f t="shared" si="13905"/>
        <v>2474</v>
      </c>
      <c r="AM730" s="250">
        <f t="shared" si="13905"/>
        <v>3360</v>
      </c>
      <c r="AN730" s="247">
        <f t="shared" si="13905"/>
        <v>795</v>
      </c>
      <c r="AO730" s="251">
        <f t="shared" si="13905"/>
        <v>234</v>
      </c>
      <c r="AP730" s="249">
        <f t="shared" si="13905"/>
        <v>1429</v>
      </c>
      <c r="AQ730" s="247">
        <f t="shared" si="13905"/>
        <v>1169</v>
      </c>
      <c r="AR730" s="252">
        <f t="shared" si="13905"/>
        <v>2334</v>
      </c>
      <c r="AS730" s="253">
        <f t="shared" si="13905"/>
        <v>2171</v>
      </c>
      <c r="AT730" s="247">
        <f t="shared" si="13905"/>
        <v>1216</v>
      </c>
      <c r="AU730" s="251">
        <f t="shared" si="13905"/>
        <v>1142</v>
      </c>
      <c r="AV730" s="249">
        <f t="shared" ref="AP730:BE732" si="13906">SUMIF($A$9:$A$32,$AE730,R$722:R$745)</f>
        <v>1506</v>
      </c>
      <c r="AW730" s="250">
        <f t="shared" si="13906"/>
        <v>1865</v>
      </c>
      <c r="AX730" s="247">
        <f t="shared" si="13906"/>
        <v>757</v>
      </c>
      <c r="AY730" s="251">
        <f t="shared" si="13906"/>
        <v>371</v>
      </c>
      <c r="AZ730" s="249">
        <f t="shared" si="13906"/>
        <v>1470</v>
      </c>
      <c r="BA730" s="250">
        <f t="shared" si="13906"/>
        <v>1421</v>
      </c>
      <c r="BB730" s="247">
        <f t="shared" si="13906"/>
        <v>2245</v>
      </c>
      <c r="BC730" s="251">
        <f t="shared" si="13906"/>
        <v>652</v>
      </c>
      <c r="BD730" s="20">
        <f t="shared" si="13906"/>
        <v>4445</v>
      </c>
      <c r="BE730" s="254">
        <f t="shared" si="13906"/>
        <v>3805</v>
      </c>
      <c r="BF730" s="255">
        <f>AF730+AH730+AJ730+AL730+AN730+AP730+AR730+AT730+AV730+AX730+AZ730+BB730+BD730</f>
        <v>24502</v>
      </c>
      <c r="BG730" s="256">
        <f>AG730+AI730+AK730+AM730+AO730+AQ730+AS730+AU730+AW730+AY730+BA730+BC730+BE730</f>
        <v>21824</v>
      </c>
      <c r="BI730" s="142" t="s">
        <v>27</v>
      </c>
      <c r="BJ730" s="125">
        <f>B730/B746</f>
        <v>6.0505740649432982E-2</v>
      </c>
      <c r="BK730" s="126">
        <f t="shared" ref="BK730" si="13907">C730/C746</f>
        <v>3.1176218072547758E-2</v>
      </c>
      <c r="BL730" s="127">
        <f t="shared" ref="BL730" si="13908">D730/D746</f>
        <v>6.2633810503337398E-2</v>
      </c>
      <c r="BM730" s="128">
        <f t="shared" ref="BM730" si="13909">E730/E746</f>
        <v>3.8668259181845327E-2</v>
      </c>
      <c r="BN730" s="125">
        <f t="shared" ref="BN730" si="13910">F730/F746</f>
        <v>5.7820738137082599E-2</v>
      </c>
      <c r="BO730" s="126">
        <f t="shared" ref="BO730" si="13911">G730/G746</f>
        <v>4.531574447294491E-2</v>
      </c>
      <c r="BP730" s="127">
        <f t="shared" ref="BP730" si="13912">H730/H746</f>
        <v>5.5090477060866387E-2</v>
      </c>
      <c r="BQ730" s="128">
        <f t="shared" ref="BQ730" si="13913">I730/I746</f>
        <v>4.1265313756663237E-2</v>
      </c>
      <c r="BR730" s="125">
        <f t="shared" ref="BR730" si="13914">J730/J746</f>
        <v>4.7619047619047616E-2</v>
      </c>
      <c r="BS730" s="126">
        <f t="shared" ref="BS730" si="13915">K730/K746</f>
        <v>7.0903426791277258E-2</v>
      </c>
      <c r="BT730" s="127">
        <f t="shared" ref="BT730" si="13916">L730/L746</f>
        <v>3.8048101461603895E-2</v>
      </c>
      <c r="BU730" s="125">
        <f t="shared" ref="BU730" si="13917">M730/M746</f>
        <v>7.0186598812553014E-2</v>
      </c>
      <c r="BV730" s="129">
        <f t="shared" ref="BV730" si="13918">N730/N746</f>
        <v>4.5575237333139347E-2</v>
      </c>
      <c r="BW730" s="130">
        <f t="shared" ref="BW730" si="13919">O730/O746</f>
        <v>6.4358052923881082E-2</v>
      </c>
      <c r="BX730" s="125">
        <f t="shared" ref="BX730" si="13920">P730/P746</f>
        <v>4.8386165482995555E-2</v>
      </c>
      <c r="BY730" s="126">
        <f t="shared" ref="BY730" si="13921">Q730/Q746</f>
        <v>4.8763392410133173E-2</v>
      </c>
      <c r="BZ730" s="127">
        <f t="shared" ref="BZ730" si="13922">R730/R746</f>
        <v>5.6043705895743229E-2</v>
      </c>
      <c r="CA730" s="128">
        <f t="shared" ref="CA730" si="13923">S730/S746</f>
        <v>5.0131244890055507E-2</v>
      </c>
      <c r="CB730" s="125">
        <f t="shared" ref="CB730" si="13924">T730/T746</f>
        <v>4.5881348698250106E-2</v>
      </c>
      <c r="CC730" s="126">
        <f t="shared" ref="CC730" si="13925">U730/U746</f>
        <v>5.4519623512697568E-2</v>
      </c>
      <c r="CD730" s="127">
        <f t="shared" ref="CD730" si="13926">V730/V746</f>
        <v>3.6202438123383821E-2</v>
      </c>
      <c r="CE730" s="128">
        <f t="shared" ref="CE730" si="13927">W730/W746</f>
        <v>6.4046880386073771E-2</v>
      </c>
      <c r="CF730" s="125">
        <f t="shared" ref="CF730" si="13928">X730/X746</f>
        <v>3.5807621796622072E-2</v>
      </c>
      <c r="CG730" s="126">
        <f t="shared" ref="CG730" si="13929">Y730/Y746</f>
        <v>5.8689991320024039E-2</v>
      </c>
      <c r="CH730" s="127">
        <f t="shared" ref="CH730" si="13930">Z730/Z746</f>
        <v>5.1447162146216474E-2</v>
      </c>
      <c r="CI730" s="125">
        <f t="shared" ref="CI730" si="13931">AA730/AA746</f>
        <v>4.6152275974688711E-2</v>
      </c>
      <c r="CJ730" s="131">
        <f t="shared" ref="CJ730" si="13932">AB730/AB746</f>
        <v>5.0876993131221078E-2</v>
      </c>
      <c r="CK730" s="132">
        <f t="shared" ref="CK730" si="13933">AC730/AC746</f>
        <v>5.064267510814096E-2</v>
      </c>
    </row>
    <row r="731" spans="1:89">
      <c r="A731" s="133" t="s">
        <v>28</v>
      </c>
      <c r="B731" s="202">
        <v>3530</v>
      </c>
      <c r="C731" s="186">
        <v>1591</v>
      </c>
      <c r="D731" s="187">
        <v>1469</v>
      </c>
      <c r="E731" s="188">
        <v>877</v>
      </c>
      <c r="F731" s="185">
        <v>672</v>
      </c>
      <c r="G731" s="189">
        <v>515</v>
      </c>
      <c r="H731" s="187">
        <v>1730</v>
      </c>
      <c r="I731" s="188">
        <v>2054</v>
      </c>
      <c r="J731" s="185">
        <v>381</v>
      </c>
      <c r="K731" s="186">
        <v>536</v>
      </c>
      <c r="L731" s="187">
        <v>517</v>
      </c>
      <c r="M731" s="185">
        <v>1519</v>
      </c>
      <c r="N731" s="190">
        <v>1524</v>
      </c>
      <c r="O731" s="203">
        <v>2178</v>
      </c>
      <c r="P731" s="185">
        <v>895</v>
      </c>
      <c r="Q731" s="186">
        <v>1037</v>
      </c>
      <c r="R731" s="187">
        <v>1433</v>
      </c>
      <c r="S731" s="188">
        <v>1225</v>
      </c>
      <c r="T731" s="194">
        <v>600</v>
      </c>
      <c r="U731" s="185">
        <v>549</v>
      </c>
      <c r="V731" s="187">
        <v>1054</v>
      </c>
      <c r="W731" s="204">
        <v>1913</v>
      </c>
      <c r="X731" s="185">
        <v>1077</v>
      </c>
      <c r="Y731" s="189">
        <v>784</v>
      </c>
      <c r="Z731" s="187">
        <v>3274</v>
      </c>
      <c r="AA731" s="185">
        <v>2725</v>
      </c>
      <c r="AB731" s="168">
        <f t="shared" si="13796"/>
        <v>18156</v>
      </c>
      <c r="AC731" s="169">
        <f t="shared" si="13713"/>
        <v>17503</v>
      </c>
      <c r="AE731" s="258" t="str">
        <f>$AE$18</f>
        <v>18:00 - 18:59</v>
      </c>
      <c r="AF731" s="247">
        <f t="shared" si="13905"/>
        <v>2532</v>
      </c>
      <c r="AG731" s="259">
        <f t="shared" si="13905"/>
        <v>3879</v>
      </c>
      <c r="AH731" s="260">
        <f t="shared" si="13905"/>
        <v>1947</v>
      </c>
      <c r="AI731" s="261">
        <f t="shared" si="13905"/>
        <v>1514</v>
      </c>
      <c r="AJ731" s="262">
        <f t="shared" si="13905"/>
        <v>991</v>
      </c>
      <c r="AK731" s="263">
        <f t="shared" si="13905"/>
        <v>458</v>
      </c>
      <c r="AL731" s="260">
        <f t="shared" si="13905"/>
        <v>2470</v>
      </c>
      <c r="AM731" s="261">
        <f t="shared" si="13905"/>
        <v>3766</v>
      </c>
      <c r="AN731" s="262">
        <f t="shared" si="13905"/>
        <v>736</v>
      </c>
      <c r="AO731" s="263">
        <f t="shared" si="13905"/>
        <v>185</v>
      </c>
      <c r="AP731" s="260">
        <f t="shared" si="13906"/>
        <v>1737</v>
      </c>
      <c r="AQ731" s="262">
        <f t="shared" si="13906"/>
        <v>1044</v>
      </c>
      <c r="AR731" s="264">
        <f t="shared" si="13906"/>
        <v>2414</v>
      </c>
      <c r="AS731" s="265">
        <f t="shared" si="13906"/>
        <v>2090</v>
      </c>
      <c r="AT731" s="262">
        <f t="shared" si="13906"/>
        <v>1369</v>
      </c>
      <c r="AU731" s="263">
        <f t="shared" si="13906"/>
        <v>1470</v>
      </c>
      <c r="AV731" s="260">
        <f t="shared" si="13906"/>
        <v>1274</v>
      </c>
      <c r="AW731" s="261">
        <f t="shared" si="13906"/>
        <v>1847</v>
      </c>
      <c r="AX731" s="262">
        <f t="shared" si="13906"/>
        <v>711</v>
      </c>
      <c r="AY731" s="263">
        <f t="shared" si="13906"/>
        <v>446</v>
      </c>
      <c r="AZ731" s="260">
        <f t="shared" si="13906"/>
        <v>1644</v>
      </c>
      <c r="BA731" s="261">
        <f t="shared" si="13906"/>
        <v>1588</v>
      </c>
      <c r="BB731" s="262">
        <f t="shared" si="13906"/>
        <v>2555</v>
      </c>
      <c r="BC731" s="263">
        <f t="shared" si="13906"/>
        <v>747</v>
      </c>
      <c r="BD731" s="260">
        <f t="shared" si="13906"/>
        <v>4547</v>
      </c>
      <c r="BE731" s="262">
        <f t="shared" si="13906"/>
        <v>4799</v>
      </c>
      <c r="BF731" s="266">
        <f>SUM(AF731,AH731,AJ731,AL731,AN731,AP731,AR731,AT731,AV731,AX731,AZ731,BB731,BD731)</f>
        <v>24927</v>
      </c>
      <c r="BG731" s="16">
        <f>SUM(AG731,AI731,AK731,AM731,AO731,AQ731,AS731,AU731,AW731,AY731,BA731,BC731,BE731)</f>
        <v>23833</v>
      </c>
      <c r="BI731" s="133" t="s">
        <v>28</v>
      </c>
      <c r="BJ731" s="125">
        <f>B731/B746</f>
        <v>6.2161019933788829E-2</v>
      </c>
      <c r="BK731" s="126">
        <f t="shared" ref="BK731" si="13934">C731/C746</f>
        <v>4.268619875509766E-2</v>
      </c>
      <c r="BL731" s="127">
        <f t="shared" ref="BL731" si="13935">D731/D746</f>
        <v>6.166827589102053E-2</v>
      </c>
      <c r="BM731" s="128">
        <f t="shared" ref="BM731" si="13936">E731/E746</f>
        <v>4.3644869115158753E-2</v>
      </c>
      <c r="BN731" s="125">
        <f t="shared" ref="BN731" si="13937">F731/F746</f>
        <v>5.9050966608084357E-2</v>
      </c>
      <c r="BO731" s="126">
        <f t="shared" ref="BO731" si="13938">G731/G746</f>
        <v>6.2904604861365579E-2</v>
      </c>
      <c r="BP731" s="127">
        <f t="shared" ref="BP731" si="13939">H731/H746</f>
        <v>6.324255163589837E-2</v>
      </c>
      <c r="BQ731" s="128">
        <f t="shared" ref="BQ731" si="13940">I731/I746</f>
        <v>4.8022070513419994E-2</v>
      </c>
      <c r="BR731" s="125">
        <f t="shared" ref="BR731" si="13941">J731/J746</f>
        <v>5.399659863945578E-2</v>
      </c>
      <c r="BS731" s="126">
        <f t="shared" ref="BS731" si="13942">K731/K746</f>
        <v>6.6791277258566983E-2</v>
      </c>
      <c r="BT731" s="127">
        <f t="shared" ref="BT731" si="13943">L731/L746</f>
        <v>3.9981439950506535E-2</v>
      </c>
      <c r="BU731" s="125">
        <f t="shared" ref="BU731" si="13944">M731/M746</f>
        <v>6.4418999151823586E-2</v>
      </c>
      <c r="BV731" s="129">
        <f t="shared" ref="BV731" si="13945">N731/N746</f>
        <v>5.5432291856108824E-2</v>
      </c>
      <c r="BW731" s="130">
        <f t="shared" ref="BW731" si="13946">O731/O746</f>
        <v>5.9294348252205163E-2</v>
      </c>
      <c r="BX731" s="125">
        <f t="shared" ref="BX731" si="13947">P731/P746</f>
        <v>5.1677348576707659E-2</v>
      </c>
      <c r="BY731" s="126">
        <f t="shared" ref="BY731" si="13948">Q731/Q746</f>
        <v>5.1917492740562732E-2</v>
      </c>
      <c r="BZ731" s="127">
        <f t="shared" ref="BZ731" si="13949">R731/R746</f>
        <v>6.5240154791714092E-2</v>
      </c>
      <c r="CA731" s="128">
        <f t="shared" ref="CA731" si="13950">S731/S746</f>
        <v>5.2713111579672102E-2</v>
      </c>
      <c r="CB731" s="125">
        <f t="shared" ref="CB731" si="13951">T731/T746</f>
        <v>6.4020486555697823E-2</v>
      </c>
      <c r="CC731" s="126">
        <f t="shared" ref="CC731" si="13952">U731/U746</f>
        <v>4.8748002131060203E-2</v>
      </c>
      <c r="CD731" s="127">
        <f t="shared" ref="CD731" si="13953">V731/V746</f>
        <v>4.3262324015925786E-2</v>
      </c>
      <c r="CE731" s="128">
        <f t="shared" ref="CE731" si="13954">W731/W746</f>
        <v>6.5942778352292314E-2</v>
      </c>
      <c r="CF731" s="125">
        <f t="shared" ref="CF731" si="13955">X731/X746</f>
        <v>4.2009595506494517E-2</v>
      </c>
      <c r="CG731" s="126">
        <f t="shared" ref="CG731" si="13956">Y731/Y746</f>
        <v>5.2346931962342261E-2</v>
      </c>
      <c r="CH731" s="127">
        <f t="shared" ref="CH731" si="13957">Z731/Z746</f>
        <v>5.5189386915698802E-2</v>
      </c>
      <c r="CI731" s="125">
        <f t="shared" ref="CI731" si="13958">AA731/AA746</f>
        <v>5.5623596652378038E-2</v>
      </c>
      <c r="CJ731" s="131">
        <f t="shared" ref="CJ731" si="13959">AB731/AB746</f>
        <v>5.5898498474459907E-2</v>
      </c>
      <c r="CK731" s="132">
        <f t="shared" ref="CK731" si="13960">AC731/AC746</f>
        <v>5.4002604022041628E-2</v>
      </c>
    </row>
    <row r="732" spans="1:89" ht="14.1" thickBot="1">
      <c r="A732" s="142" t="s">
        <v>29</v>
      </c>
      <c r="B732" s="199">
        <v>3085</v>
      </c>
      <c r="C732" s="193">
        <v>1538</v>
      </c>
      <c r="D732" s="194">
        <v>1292</v>
      </c>
      <c r="E732" s="195">
        <v>1079</v>
      </c>
      <c r="F732" s="192">
        <v>671</v>
      </c>
      <c r="G732" s="196">
        <v>494</v>
      </c>
      <c r="H732" s="194">
        <v>1842</v>
      </c>
      <c r="I732" s="195">
        <v>2470</v>
      </c>
      <c r="J732" s="192">
        <v>361</v>
      </c>
      <c r="K732" s="193">
        <v>481</v>
      </c>
      <c r="L732" s="194">
        <v>626</v>
      </c>
      <c r="M732" s="192">
        <v>1721</v>
      </c>
      <c r="N732" s="197">
        <v>1565</v>
      </c>
      <c r="O732" s="200">
        <v>2054</v>
      </c>
      <c r="P732" s="192">
        <v>878</v>
      </c>
      <c r="Q732" s="193">
        <v>1013</v>
      </c>
      <c r="R732" s="194">
        <v>1350</v>
      </c>
      <c r="S732" s="195">
        <v>1329</v>
      </c>
      <c r="T732" s="192">
        <v>557</v>
      </c>
      <c r="U732" s="196">
        <v>586</v>
      </c>
      <c r="V732" s="194">
        <v>1220</v>
      </c>
      <c r="W732" s="201">
        <v>1842</v>
      </c>
      <c r="X732" s="192">
        <v>1172</v>
      </c>
      <c r="Y732" s="196">
        <v>710</v>
      </c>
      <c r="Z732" s="194">
        <v>3015</v>
      </c>
      <c r="AA732" s="192">
        <v>2629</v>
      </c>
      <c r="AB732" s="168">
        <f t="shared" si="13796"/>
        <v>17634</v>
      </c>
      <c r="AC732" s="169">
        <f t="shared" si="13713"/>
        <v>17946</v>
      </c>
      <c r="AE732" s="246" t="str">
        <f>$AE$19</f>
        <v>-</v>
      </c>
      <c r="AF732" s="247">
        <f t="shared" si="13905"/>
        <v>0</v>
      </c>
      <c r="AG732" s="267">
        <f t="shared" si="13905"/>
        <v>0</v>
      </c>
      <c r="AH732" s="268">
        <f t="shared" si="13905"/>
        <v>0</v>
      </c>
      <c r="AI732" s="269">
        <f t="shared" si="13905"/>
        <v>0</v>
      </c>
      <c r="AJ732" s="270">
        <f t="shared" si="13905"/>
        <v>0</v>
      </c>
      <c r="AK732" s="271">
        <f t="shared" si="13905"/>
        <v>0</v>
      </c>
      <c r="AL732" s="268">
        <f t="shared" si="13905"/>
        <v>0</v>
      </c>
      <c r="AM732" s="269">
        <f t="shared" si="13905"/>
        <v>0</v>
      </c>
      <c r="AN732" s="270">
        <f t="shared" si="13905"/>
        <v>0</v>
      </c>
      <c r="AO732" s="271">
        <f t="shared" si="13905"/>
        <v>0</v>
      </c>
      <c r="AP732" s="268">
        <f t="shared" si="13906"/>
        <v>0</v>
      </c>
      <c r="AQ732" s="270">
        <f t="shared" si="13906"/>
        <v>0</v>
      </c>
      <c r="AR732" s="272">
        <f t="shared" si="13906"/>
        <v>0</v>
      </c>
      <c r="AS732" s="273">
        <f t="shared" si="13906"/>
        <v>0</v>
      </c>
      <c r="AT732" s="270">
        <f t="shared" si="13906"/>
        <v>0</v>
      </c>
      <c r="AU732" s="271">
        <f t="shared" si="13906"/>
        <v>0</v>
      </c>
      <c r="AV732" s="268">
        <f t="shared" si="13906"/>
        <v>0</v>
      </c>
      <c r="AW732" s="269">
        <f t="shared" si="13906"/>
        <v>0</v>
      </c>
      <c r="AX732" s="270">
        <f t="shared" si="13906"/>
        <v>0</v>
      </c>
      <c r="AY732" s="271">
        <f t="shared" si="13906"/>
        <v>0</v>
      </c>
      <c r="AZ732" s="268">
        <f t="shared" si="13906"/>
        <v>0</v>
      </c>
      <c r="BA732" s="269">
        <f t="shared" si="13906"/>
        <v>0</v>
      </c>
      <c r="BB732" s="270">
        <f t="shared" si="13906"/>
        <v>0</v>
      </c>
      <c r="BC732" s="271">
        <f t="shared" si="13906"/>
        <v>0</v>
      </c>
      <c r="BD732" s="268">
        <f t="shared" si="13906"/>
        <v>0</v>
      </c>
      <c r="BE732" s="270">
        <f t="shared" si="13906"/>
        <v>0</v>
      </c>
      <c r="BF732" s="266">
        <f>SUM(AF732,AH732,AJ732,AL732,AN732,AP732,AR732,AT732,AV732,AX732,AZ732,BB732,BD732)</f>
        <v>0</v>
      </c>
      <c r="BG732" s="16">
        <f>SUM(AG732,AI732,AK732,AM732,AO732,AQ732,AS732,AU732,AW732,AY732,BA732,BC732,BE732)</f>
        <v>0</v>
      </c>
      <c r="BI732" s="142" t="s">
        <v>29</v>
      </c>
      <c r="BJ732" s="125">
        <f>B732/B746</f>
        <v>5.4324857364231878E-2</v>
      </c>
      <c r="BK732" s="126">
        <f t="shared" ref="BK732" si="13961">C732/C746</f>
        <v>4.126421978965443E-2</v>
      </c>
      <c r="BL732" s="127">
        <f t="shared" ref="BL732" si="13962">D732/D746</f>
        <v>5.4237857352755971E-2</v>
      </c>
      <c r="BM732" s="128">
        <f t="shared" ref="BM732" si="13963">E732/E746</f>
        <v>5.3697621180451877E-2</v>
      </c>
      <c r="BN732" s="125">
        <f t="shared" ref="BN732" si="13964">F732/F746</f>
        <v>5.8963093145869949E-2</v>
      </c>
      <c r="BO732" s="126">
        <f t="shared" ref="BO732" si="13965">G732/G746</f>
        <v>6.0339562721387567E-2</v>
      </c>
      <c r="BP732" s="127">
        <f t="shared" ref="BP732" si="13966">H732/H746</f>
        <v>6.7336867117528787E-2</v>
      </c>
      <c r="BQ732" s="128">
        <f t="shared" ref="BQ732" si="13967">I732/I746</f>
        <v>5.7748059478163284E-2</v>
      </c>
      <c r="BR732" s="125">
        <f t="shared" ref="BR732" si="13968">J732/J746</f>
        <v>5.1162131519274373E-2</v>
      </c>
      <c r="BS732" s="126">
        <f t="shared" ref="BS732" si="13969">K732/K746</f>
        <v>5.9937694704049846E-2</v>
      </c>
      <c r="BT732" s="127">
        <f t="shared" ref="BT732" si="13970">L732/L746</f>
        <v>4.8410795762122032E-2</v>
      </c>
      <c r="BU732" s="125">
        <f t="shared" ref="BU732" si="13971">M732/M746</f>
        <v>7.2985581000848176E-2</v>
      </c>
      <c r="BV732" s="129">
        <f t="shared" ref="BV732" si="13972">N732/N746</f>
        <v>5.6923580547775798E-2</v>
      </c>
      <c r="BW732" s="130">
        <f t="shared" ref="BW732" si="13973">O732/O746</f>
        <v>5.5918545137754544E-2</v>
      </c>
      <c r="BX732" s="125">
        <f t="shared" ref="BX732" si="13974">P732/P746</f>
        <v>5.0695767654021597E-2</v>
      </c>
      <c r="BY732" s="126">
        <f t="shared" ref="BY732" si="13975">Q732/Q746</f>
        <v>5.0715930709922898E-2</v>
      </c>
      <c r="BZ732" s="127">
        <f t="shared" ref="BZ732" si="13976">R732/R746</f>
        <v>6.1461415888914184E-2</v>
      </c>
      <c r="CA732" s="128">
        <f t="shared" ref="CA732" si="13977">S732/S746</f>
        <v>5.718834717500753E-2</v>
      </c>
      <c r="CB732" s="125">
        <f t="shared" ref="CB732" si="13978">T732/T746</f>
        <v>5.9432351685872811E-2</v>
      </c>
      <c r="CC732" s="126">
        <f t="shared" ref="CC732" si="13979">U732/U746</f>
        <v>5.2033386609838396E-2</v>
      </c>
      <c r="CD732" s="127">
        <f t="shared" ref="CD732" si="13980">V732/V746</f>
        <v>5.0075934819193035E-2</v>
      </c>
      <c r="CE732" s="128">
        <f t="shared" ref="CE732" si="13981">W732/W746</f>
        <v>6.3495346432264732E-2</v>
      </c>
      <c r="CF732" s="125">
        <f t="shared" ref="CF732" si="13982">X732/X746</f>
        <v>4.5715177282833405E-2</v>
      </c>
      <c r="CG732" s="126">
        <f t="shared" ref="CG732" si="13983">Y732/Y746</f>
        <v>4.7406022567937502E-2</v>
      </c>
      <c r="CH732" s="127">
        <f t="shared" ref="CH732" si="13984">Z732/Z746</f>
        <v>5.082345801796942E-2</v>
      </c>
      <c r="CI732" s="125">
        <f t="shared" ref="CI732" si="13985">AA732/AA746</f>
        <v>5.3664013063890591E-2</v>
      </c>
      <c r="CJ732" s="131">
        <f t="shared" ref="CJ732" si="13986">AB732/AB746</f>
        <v>5.4291370461479728E-2</v>
      </c>
      <c r="CK732" s="132">
        <f t="shared" ref="CK732" si="13987">AC732/AC746</f>
        <v>5.5369407060478722E-2</v>
      </c>
    </row>
    <row r="733" spans="1:89" ht="15" thickTop="1" thickBot="1">
      <c r="A733" s="133" t="s">
        <v>30</v>
      </c>
      <c r="B733" s="202">
        <v>2715</v>
      </c>
      <c r="C733" s="186">
        <v>1695</v>
      </c>
      <c r="D733" s="187">
        <v>1251</v>
      </c>
      <c r="E733" s="188">
        <v>1003</v>
      </c>
      <c r="F733" s="185">
        <v>682</v>
      </c>
      <c r="G733" s="189">
        <v>453</v>
      </c>
      <c r="H733" s="187">
        <v>1744</v>
      </c>
      <c r="I733" s="188">
        <v>2229</v>
      </c>
      <c r="J733" s="185">
        <v>445</v>
      </c>
      <c r="K733" s="186">
        <v>394</v>
      </c>
      <c r="L733" s="187">
        <v>685</v>
      </c>
      <c r="M733" s="185">
        <v>1220</v>
      </c>
      <c r="N733" s="190">
        <v>1539</v>
      </c>
      <c r="O733" s="203">
        <v>2115</v>
      </c>
      <c r="P733" s="185">
        <v>960</v>
      </c>
      <c r="Q733" s="186">
        <v>1011</v>
      </c>
      <c r="R733" s="187">
        <v>1169</v>
      </c>
      <c r="S733" s="188">
        <v>1376</v>
      </c>
      <c r="T733" s="185">
        <v>622</v>
      </c>
      <c r="U733" s="189">
        <v>578</v>
      </c>
      <c r="V733" s="187">
        <v>1535</v>
      </c>
      <c r="W733" s="204">
        <v>1864</v>
      </c>
      <c r="X733" s="185">
        <v>1427</v>
      </c>
      <c r="Y733" s="189">
        <v>780</v>
      </c>
      <c r="Z733" s="187">
        <v>3383</v>
      </c>
      <c r="AA733" s="185">
        <v>2751</v>
      </c>
      <c r="AB733" s="168">
        <f t="shared" si="13796"/>
        <v>18157</v>
      </c>
      <c r="AC733" s="169">
        <f t="shared" si="13713"/>
        <v>17469</v>
      </c>
      <c r="AE733" s="295" t="s">
        <v>42</v>
      </c>
      <c r="AF733" s="12">
        <f t="shared" ref="AF733:BG733" si="13988">SUM(AF730:AF732)</f>
        <v>5063</v>
      </c>
      <c r="AG733" s="1">
        <f t="shared" si="13988"/>
        <v>7540</v>
      </c>
      <c r="AH733" s="12">
        <f t="shared" si="13988"/>
        <v>4020</v>
      </c>
      <c r="AI733" s="1">
        <f t="shared" si="13988"/>
        <v>2975</v>
      </c>
      <c r="AJ733" s="12">
        <f t="shared" si="13988"/>
        <v>2218</v>
      </c>
      <c r="AK733" s="1">
        <f t="shared" si="13988"/>
        <v>970</v>
      </c>
      <c r="AL733" s="12">
        <f t="shared" si="13988"/>
        <v>4944</v>
      </c>
      <c r="AM733" s="1">
        <f t="shared" si="13988"/>
        <v>7126</v>
      </c>
      <c r="AN733" s="12">
        <f t="shared" si="13988"/>
        <v>1531</v>
      </c>
      <c r="AO733" s="1">
        <f t="shared" si="13988"/>
        <v>419</v>
      </c>
      <c r="AP733" s="12">
        <f t="shared" si="13988"/>
        <v>3166</v>
      </c>
      <c r="AQ733" s="1">
        <f t="shared" si="13988"/>
        <v>2213</v>
      </c>
      <c r="AR733" s="12">
        <f t="shared" si="13988"/>
        <v>4748</v>
      </c>
      <c r="AS733" s="1">
        <f t="shared" si="13988"/>
        <v>4261</v>
      </c>
      <c r="AT733" s="12">
        <f t="shared" si="13988"/>
        <v>2585</v>
      </c>
      <c r="AU733" s="1">
        <f t="shared" si="13988"/>
        <v>2612</v>
      </c>
      <c r="AV733" s="12">
        <f t="shared" si="13988"/>
        <v>2780</v>
      </c>
      <c r="AW733" s="1">
        <f t="shared" si="13988"/>
        <v>3712</v>
      </c>
      <c r="AX733" s="12">
        <f t="shared" si="13988"/>
        <v>1468</v>
      </c>
      <c r="AY733" s="1">
        <f t="shared" si="13988"/>
        <v>817</v>
      </c>
      <c r="AZ733" s="12">
        <f t="shared" si="13988"/>
        <v>3114</v>
      </c>
      <c r="BA733" s="1">
        <f t="shared" si="13988"/>
        <v>3009</v>
      </c>
      <c r="BB733" s="12">
        <f t="shared" si="13988"/>
        <v>4800</v>
      </c>
      <c r="BC733" s="1">
        <f t="shared" si="13988"/>
        <v>1399</v>
      </c>
      <c r="BD733" s="12">
        <f t="shared" si="13988"/>
        <v>8992</v>
      </c>
      <c r="BE733" s="1">
        <f t="shared" si="13988"/>
        <v>8604</v>
      </c>
      <c r="BF733" s="51">
        <f t="shared" si="13988"/>
        <v>49429</v>
      </c>
      <c r="BG733" s="47">
        <f t="shared" si="13988"/>
        <v>45657</v>
      </c>
      <c r="BI733" s="133" t="s">
        <v>30</v>
      </c>
      <c r="BJ733" s="125">
        <f>B733/B746</f>
        <v>4.7809396351341835E-2</v>
      </c>
      <c r="BK733" s="126">
        <f t="shared" ref="BK733" si="13989">C733/C746</f>
        <v>4.5476497102382482E-2</v>
      </c>
      <c r="BL733" s="127">
        <f t="shared" ref="BL733" si="13990">D733/D746</f>
        <v>5.2516686956886778E-2</v>
      </c>
      <c r="BM733" s="128">
        <f t="shared" ref="BM733" si="13991">E733/E746</f>
        <v>4.9915397631133673E-2</v>
      </c>
      <c r="BN733" s="125">
        <f t="shared" ref="BN733" si="13992">F733/F746</f>
        <v>5.992970123022847E-2</v>
      </c>
      <c r="BO733" s="126">
        <f t="shared" ref="BO733" si="13993">G733/G746</f>
        <v>5.5331623305240017E-2</v>
      </c>
      <c r="BP733" s="127">
        <f t="shared" ref="BP733" si="13994">H733/H746</f>
        <v>6.3754341071102172E-2</v>
      </c>
      <c r="BQ733" s="128">
        <f t="shared" ref="BQ733" si="13995">I733/I746</f>
        <v>5.2113532217338443E-2</v>
      </c>
      <c r="BR733" s="125">
        <f t="shared" ref="BR733" si="13996">J733/J746</f>
        <v>6.3066893424036277E-2</v>
      </c>
      <c r="BS733" s="126">
        <f t="shared" ref="BS733" si="13997">K733/K746</f>
        <v>4.9096573208722738E-2</v>
      </c>
      <c r="BT733" s="127">
        <f t="shared" ref="BT733" si="13998">L733/L746</f>
        <v>5.2973474595932254E-2</v>
      </c>
      <c r="BU733" s="125">
        <f t="shared" ref="BU733" si="13999">M733/M746</f>
        <v>5.1738761662425782E-2</v>
      </c>
      <c r="BV733" s="129">
        <f t="shared" ref="BV733" si="14000">N733/N746</f>
        <v>5.5977885279889429E-2</v>
      </c>
      <c r="BW733" s="130">
        <f t="shared" ref="BW733" si="14001">O733/O746</f>
        <v>5.7579222476314931E-2</v>
      </c>
      <c r="BX733" s="125">
        <f t="shared" ref="BX733" si="14002">P733/P746</f>
        <v>5.543045210462498E-2</v>
      </c>
      <c r="BY733" s="126">
        <f t="shared" ref="BY733" si="14003">Q733/Q746</f>
        <v>5.0615800540702915E-2</v>
      </c>
      <c r="BZ733" s="127">
        <f t="shared" ref="BZ733" si="14004">R733/R746</f>
        <v>5.3221033462326428E-2</v>
      </c>
      <c r="CA733" s="128">
        <f t="shared" ref="CA733" si="14005">S733/S746</f>
        <v>5.9210809415207198E-2</v>
      </c>
      <c r="CB733" s="125">
        <f t="shared" ref="CB733" si="14006">T733/T746</f>
        <v>6.6367904396073416E-2</v>
      </c>
      <c r="CC733" s="126">
        <f t="shared" ref="CC733" si="14007">U733/U746</f>
        <v>5.1323033209021492E-2</v>
      </c>
      <c r="CD733" s="127">
        <f t="shared" ref="CD733" si="14008">V733/V746</f>
        <v>6.3005377006115831E-2</v>
      </c>
      <c r="CE733" s="128">
        <f t="shared" ref="CE733" si="14009">W733/W746</f>
        <v>6.4253705618752155E-2</v>
      </c>
      <c r="CF733" s="125">
        <f t="shared" ref="CF733" si="14010">X733/X746</f>
        <v>5.5661738893006199E-2</v>
      </c>
      <c r="CG733" s="126">
        <f t="shared" ref="CG733" si="14011">Y733/Y746</f>
        <v>5.2079855778860921E-2</v>
      </c>
      <c r="CH733" s="127">
        <f t="shared" ref="CH733" si="14012">Z733/Z746</f>
        <v>5.7026785563777958E-2</v>
      </c>
      <c r="CI733" s="125">
        <f t="shared" ref="CI733" si="14013">AA733/AA746</f>
        <v>5.6154317207593389E-2</v>
      </c>
      <c r="CJ733" s="131">
        <f t="shared" ref="CJ733" si="14014">AB733/AB746</f>
        <v>5.5901577263756802E-2</v>
      </c>
      <c r="CK733" s="132">
        <f t="shared" ref="CK733" si="14015">AC733/AC746</f>
        <v>5.3897702660175122E-2</v>
      </c>
    </row>
    <row r="734" spans="1:89" ht="14.1" thickTop="1">
      <c r="A734" s="142" t="s">
        <v>31</v>
      </c>
      <c r="B734" s="199">
        <v>2159</v>
      </c>
      <c r="C734" s="193">
        <v>2370</v>
      </c>
      <c r="D734" s="194">
        <v>1202</v>
      </c>
      <c r="E734" s="195">
        <v>1083</v>
      </c>
      <c r="F734" s="192">
        <v>684</v>
      </c>
      <c r="G734" s="196">
        <v>498</v>
      </c>
      <c r="H734" s="194">
        <v>1895</v>
      </c>
      <c r="I734" s="195">
        <v>2753</v>
      </c>
      <c r="J734" s="192">
        <v>493</v>
      </c>
      <c r="K734" s="193">
        <v>364</v>
      </c>
      <c r="L734" s="194">
        <v>984</v>
      </c>
      <c r="M734" s="192">
        <v>1131</v>
      </c>
      <c r="N734" s="197">
        <v>1943</v>
      </c>
      <c r="O734" s="200">
        <v>1945</v>
      </c>
      <c r="P734" s="192">
        <v>1035</v>
      </c>
      <c r="Q734" s="193">
        <v>1147</v>
      </c>
      <c r="R734" s="194">
        <v>1203</v>
      </c>
      <c r="S734" s="195">
        <v>1421</v>
      </c>
      <c r="T734" s="192">
        <v>884</v>
      </c>
      <c r="U734" s="196">
        <v>492</v>
      </c>
      <c r="V734" s="194">
        <v>2041</v>
      </c>
      <c r="W734" s="201">
        <v>1445</v>
      </c>
      <c r="X734" s="192">
        <v>1610</v>
      </c>
      <c r="Y734" s="196">
        <v>641</v>
      </c>
      <c r="Z734" s="194">
        <v>3427</v>
      </c>
      <c r="AA734" s="192">
        <v>3130</v>
      </c>
      <c r="AB734" s="168">
        <f t="shared" si="13796"/>
        <v>19560</v>
      </c>
      <c r="AC734" s="169">
        <f t="shared" si="13713"/>
        <v>18420</v>
      </c>
      <c r="BI734" s="142" t="s">
        <v>31</v>
      </c>
      <c r="BJ734" s="125">
        <f>B734/B746</f>
        <v>3.8018595477917867E-2</v>
      </c>
      <c r="BK734" s="126">
        <f t="shared" ref="BK734" si="14016">C734/C746</f>
        <v>6.3586606567933038E-2</v>
      </c>
      <c r="BL734" s="127">
        <f t="shared" ref="BL734" si="14017">D734/D746</f>
        <v>5.0459678434994333E-2</v>
      </c>
      <c r="BM734" s="128">
        <f t="shared" ref="BM734" si="14018">E734/E746</f>
        <v>5.389668557778441E-2</v>
      </c>
      <c r="BN734" s="125">
        <f t="shared" ref="BN734" si="14019">F734/F746</f>
        <v>6.0105448154657293E-2</v>
      </c>
      <c r="BO734" s="126">
        <f t="shared" ref="BO734" si="14020">G734/G746</f>
        <v>6.0828142176621476E-2</v>
      </c>
      <c r="BP734" s="127">
        <f t="shared" ref="BP734" si="14021">H734/H746</f>
        <v>6.9274355693657461E-2</v>
      </c>
      <c r="BQ734" s="128">
        <f t="shared" ref="BQ734" si="14022">I734/I746</f>
        <v>6.4364537547928549E-2</v>
      </c>
      <c r="BR734" s="125">
        <f t="shared" ref="BR734" si="14023">J734/J746</f>
        <v>6.9869614512471659E-2</v>
      </c>
      <c r="BS734" s="126">
        <f t="shared" ref="BS734" si="14024">K734/K746</f>
        <v>4.5358255451713396E-2</v>
      </c>
      <c r="BT734" s="127">
        <f t="shared" ref="BT734" si="14025">L734/L746</f>
        <v>7.609620292320779E-2</v>
      </c>
      <c r="BU734" s="125">
        <f t="shared" ref="BU734" si="14026">M734/M746</f>
        <v>4.7964376590330787E-2</v>
      </c>
      <c r="BV734" s="129">
        <f t="shared" ref="BV734" si="14027">N734/N746</f>
        <v>7.0672534827046884E-2</v>
      </c>
      <c r="BW734" s="130">
        <f t="shared" ref="BW734" si="14028">O734/O746</f>
        <v>5.2951105303277797E-2</v>
      </c>
      <c r="BX734" s="125">
        <f t="shared" ref="BX734" si="14029">P734/P746</f>
        <v>5.9760956175298807E-2</v>
      </c>
      <c r="BY734" s="126">
        <f t="shared" ref="BY734" si="14030">Q734/Q746</f>
        <v>5.7424652047661957E-2</v>
      </c>
      <c r="BZ734" s="127">
        <f t="shared" ref="BZ734" si="14031">R734/R746</f>
        <v>5.4768950603232412E-2</v>
      </c>
      <c r="CA734" s="128">
        <f t="shared" ref="CA734" si="14032">S734/S746</f>
        <v>6.1147209432419643E-2</v>
      </c>
      <c r="CB734" s="125">
        <f t="shared" ref="CB734" si="14033">T734/T746</f>
        <v>9.4323516858728126E-2</v>
      </c>
      <c r="CC734" s="126">
        <f t="shared" ref="CC734" si="14034">U734/U746</f>
        <v>4.3686734150239742E-2</v>
      </c>
      <c r="CD734" s="127">
        <f t="shared" ref="CD734" si="14035">V734/V746</f>
        <v>8.3774576201617212E-2</v>
      </c>
      <c r="CE734" s="128">
        <f t="shared" ref="CE734" si="14036">W734/W746</f>
        <v>4.9810410203378147E-2</v>
      </c>
      <c r="CF734" s="125">
        <f t="shared" ref="CF734" si="14037">X734/X746</f>
        <v>6.279985957795374E-2</v>
      </c>
      <c r="CG734" s="126">
        <f t="shared" ref="CG734" si="14038">Y734/Y746</f>
        <v>4.2798958402884425E-2</v>
      </c>
      <c r="CH734" s="127">
        <f t="shared" ref="CH734" si="14039">Z734/Z746</f>
        <v>5.7768487770342027E-2</v>
      </c>
      <c r="CI734" s="125">
        <f t="shared" ref="CI734" si="14040">AA734/AA746</f>
        <v>6.3890589916309456E-2</v>
      </c>
      <c r="CJ734" s="131">
        <f t="shared" ref="CJ734" si="14041">AB734/AB746</f>
        <v>6.0221118647303132E-2</v>
      </c>
      <c r="CK734" s="132">
        <f t="shared" ref="CK734" si="14042">AC734/AC746</f>
        <v>5.6831855458264684E-2</v>
      </c>
    </row>
    <row r="735" spans="1:89">
      <c r="A735" s="133" t="s">
        <v>32</v>
      </c>
      <c r="B735" s="202">
        <v>2033</v>
      </c>
      <c r="C735" s="186">
        <v>2863</v>
      </c>
      <c r="D735" s="187">
        <v>1642</v>
      </c>
      <c r="E735" s="188">
        <v>1241</v>
      </c>
      <c r="F735" s="185">
        <v>968</v>
      </c>
      <c r="G735" s="189">
        <v>404</v>
      </c>
      <c r="H735" s="187">
        <v>1879</v>
      </c>
      <c r="I735" s="188">
        <v>3172</v>
      </c>
      <c r="J735" s="185">
        <v>573</v>
      </c>
      <c r="K735" s="186">
        <v>322</v>
      </c>
      <c r="L735" s="187">
        <v>1121</v>
      </c>
      <c r="M735" s="185">
        <v>1099</v>
      </c>
      <c r="N735" s="190">
        <v>2050</v>
      </c>
      <c r="O735" s="203">
        <v>1956</v>
      </c>
      <c r="P735" s="185">
        <v>1220</v>
      </c>
      <c r="Q735" s="186">
        <v>1172</v>
      </c>
      <c r="R735" s="187">
        <v>1452</v>
      </c>
      <c r="S735" s="188">
        <v>1471</v>
      </c>
      <c r="T735" s="185">
        <v>902</v>
      </c>
      <c r="U735" s="189">
        <v>358</v>
      </c>
      <c r="V735" s="187">
        <v>2172</v>
      </c>
      <c r="W735" s="204">
        <v>1299</v>
      </c>
      <c r="X735" s="185">
        <v>2130</v>
      </c>
      <c r="Y735" s="189">
        <v>623</v>
      </c>
      <c r="Z735" s="187">
        <v>4174</v>
      </c>
      <c r="AA735" s="185">
        <v>3541</v>
      </c>
      <c r="AB735" s="168">
        <f t="shared" si="13796"/>
        <v>22316</v>
      </c>
      <c r="AC735" s="169">
        <f t="shared" si="13713"/>
        <v>19521</v>
      </c>
      <c r="BI735" s="133" t="s">
        <v>32</v>
      </c>
      <c r="BJ735" s="125">
        <f>B735/B746</f>
        <v>3.5799816862717479E-2</v>
      </c>
      <c r="BK735" s="126">
        <f t="shared" ref="BK735" si="14043">C735/C746</f>
        <v>7.681369392573513E-2</v>
      </c>
      <c r="BL735" s="127">
        <f t="shared" ref="BL735" si="14044">D735/D746</f>
        <v>6.8930775366273456E-2</v>
      </c>
      <c r="BM735" s="128">
        <f t="shared" ref="BM735" si="14045">E735/E746</f>
        <v>6.1759729272419628E-2</v>
      </c>
      <c r="BN735" s="125">
        <f t="shared" ref="BN735" si="14046">F735/F746</f>
        <v>8.506151142355009E-2</v>
      </c>
      <c r="BO735" s="126">
        <f t="shared" ref="BO735" si="14047">G735/G746</f>
        <v>4.9346524978624649E-2</v>
      </c>
      <c r="BP735" s="127">
        <f t="shared" ref="BP735" si="14048">H735/H746</f>
        <v>6.8689453481995982E-2</v>
      </c>
      <c r="BQ735" s="128">
        <f t="shared" ref="BQ735" si="14049">I735/I746</f>
        <v>7.4160665856167582E-2</v>
      </c>
      <c r="BR735" s="125">
        <f t="shared" ref="BR735" si="14050">J735/J746</f>
        <v>8.1207482993197286E-2</v>
      </c>
      <c r="BS735" s="126">
        <f t="shared" ref="BS735" si="14051">K735/K746</f>
        <v>4.0124610591900312E-2</v>
      </c>
      <c r="BT735" s="127">
        <f t="shared" ref="BT735" si="14052">L735/L746</f>
        <v>8.6690897842394241E-2</v>
      </c>
      <c r="BU735" s="125">
        <f t="shared" ref="BU735" si="14053">M735/M746</f>
        <v>4.6607294317217982E-2</v>
      </c>
      <c r="BV735" s="129">
        <f t="shared" ref="BV735" si="14054">N735/N746</f>
        <v>7.4564434583348493E-2</v>
      </c>
      <c r="BW735" s="130">
        <f t="shared" ref="BW735" si="14055">O735/O746</f>
        <v>5.3250571708591966E-2</v>
      </c>
      <c r="BX735" s="125">
        <f t="shared" ref="BX735" si="14056">P735/P746</f>
        <v>7.0442866216294239E-2</v>
      </c>
      <c r="BY735" s="126">
        <f t="shared" ref="BY735" si="14057">Q735/Q746</f>
        <v>5.8676279162911786E-2</v>
      </c>
      <c r="BZ735" s="127">
        <f t="shared" ref="BZ735" si="14058">R735/R746</f>
        <v>6.6105167311632143E-2</v>
      </c>
      <c r="CA735" s="128">
        <f t="shared" ref="CA735" si="14059">S735/S746</f>
        <v>6.3298765007100133E-2</v>
      </c>
      <c r="CB735" s="125">
        <f t="shared" ref="CB735" si="14060">T735/T746</f>
        <v>9.6244131455399062E-2</v>
      </c>
      <c r="CC735" s="126">
        <f t="shared" ref="CC735" si="14061">U735/U746</f>
        <v>3.178831468655656E-2</v>
      </c>
      <c r="CD735" s="127">
        <f t="shared" ref="CD735" si="14062">V735/V746</f>
        <v>8.9151582317448588E-2</v>
      </c>
      <c r="CE735" s="128">
        <f t="shared" ref="CE735" si="14063">W735/W746</f>
        <v>4.4777662874870734E-2</v>
      </c>
      <c r="CF735" s="125">
        <f t="shared" ref="CF735" si="14064">X735/X746</f>
        <v>8.3083044037913958E-2</v>
      </c>
      <c r="CG735" s="126">
        <f t="shared" ref="CG735" si="14065">Y735/Y746</f>
        <v>4.1597115577218402E-2</v>
      </c>
      <c r="CH735" s="127">
        <f t="shared" ref="CH735" si="14066">Z735/Z746</f>
        <v>7.0360568413600125E-2</v>
      </c>
      <c r="CI735" s="125">
        <f t="shared" ref="CI735" si="14067">AA735/AA746</f>
        <v>7.2280057154521335E-2</v>
      </c>
      <c r="CJ735" s="131">
        <f t="shared" ref="CJ735" si="14068">AB735/AB746</f>
        <v>6.8706261949550956E-2</v>
      </c>
      <c r="CK735" s="132">
        <f t="shared" ref="CK735" si="14069">AC735/AC746</f>
        <v>6.0228808382235877E-2</v>
      </c>
    </row>
    <row r="736" spans="1:89">
      <c r="A736" s="142" t="s">
        <v>33</v>
      </c>
      <c r="B736" s="199">
        <v>2531</v>
      </c>
      <c r="C736" s="193">
        <v>3661</v>
      </c>
      <c r="D736" s="194">
        <v>2073</v>
      </c>
      <c r="E736" s="195">
        <v>1461</v>
      </c>
      <c r="F736" s="192">
        <v>1227</v>
      </c>
      <c r="G736" s="196">
        <v>512</v>
      </c>
      <c r="H736" s="194">
        <v>2474</v>
      </c>
      <c r="I736" s="195">
        <v>3360</v>
      </c>
      <c r="J736" s="192">
        <v>795</v>
      </c>
      <c r="K736" s="193">
        <v>234</v>
      </c>
      <c r="L736" s="194">
        <v>1429</v>
      </c>
      <c r="M736" s="192">
        <v>1169</v>
      </c>
      <c r="N736" s="197">
        <v>2334</v>
      </c>
      <c r="O736" s="200">
        <v>2171</v>
      </c>
      <c r="P736" s="192">
        <v>1216</v>
      </c>
      <c r="Q736" s="193">
        <v>1142</v>
      </c>
      <c r="R736" s="194">
        <v>1506</v>
      </c>
      <c r="S736" s="195">
        <v>1865</v>
      </c>
      <c r="T736" s="192">
        <v>757</v>
      </c>
      <c r="U736" s="196">
        <v>371</v>
      </c>
      <c r="V736" s="194">
        <v>1470</v>
      </c>
      <c r="W736" s="201">
        <v>1421</v>
      </c>
      <c r="X736" s="192">
        <v>2245</v>
      </c>
      <c r="Y736" s="196">
        <v>652</v>
      </c>
      <c r="Z736" s="194">
        <v>4445</v>
      </c>
      <c r="AA736" s="192">
        <v>3805</v>
      </c>
      <c r="AB736" s="168">
        <f t="shared" si="13796"/>
        <v>24502</v>
      </c>
      <c r="AC736" s="169">
        <f t="shared" si="13713"/>
        <v>21824</v>
      </c>
      <c r="BI736" s="142" t="s">
        <v>33</v>
      </c>
      <c r="BJ736" s="125">
        <f>B736/B746</f>
        <v>4.4569275198985701E-2</v>
      </c>
      <c r="BK736" s="126">
        <f t="shared" ref="BK736" si="14070">C736/C746</f>
        <v>9.8223867782786009E-2</v>
      </c>
      <c r="BL736" s="127">
        <f t="shared" ref="BL736" si="14071">D736/D746</f>
        <v>8.7024054405776416E-2</v>
      </c>
      <c r="BM736" s="128">
        <f t="shared" ref="BM736" si="14072">E736/E746</f>
        <v>7.270827112570917E-2</v>
      </c>
      <c r="BN736" s="125">
        <f t="shared" ref="BN736" si="14073">F736/F746</f>
        <v>0.10782073813708259</v>
      </c>
      <c r="BO736" s="126">
        <f t="shared" ref="BO736" si="14074">G736/G746</f>
        <v>6.2538170269940144E-2</v>
      </c>
      <c r="BP736" s="127">
        <f t="shared" ref="BP736" si="14075">H736/H746</f>
        <v>9.044050447815756E-2</v>
      </c>
      <c r="BQ736" s="128">
        <f t="shared" ref="BQ736" si="14076">I736/I746</f>
        <v>7.8556064715234269E-2</v>
      </c>
      <c r="BR736" s="125">
        <f t="shared" ref="BR736" si="14077">J736/J746</f>
        <v>0.11267006802721088</v>
      </c>
      <c r="BS736" s="126">
        <f t="shared" ref="BS736" si="14078">K736/K746</f>
        <v>2.9158878504672896E-2</v>
      </c>
      <c r="BT736" s="127">
        <f t="shared" ref="BT736" si="14079">L736/L746</f>
        <v>0.11050962802567474</v>
      </c>
      <c r="BU736" s="125">
        <f t="shared" ref="BU736" si="14080">M736/M746</f>
        <v>4.9575911789652247E-2</v>
      </c>
      <c r="BV736" s="129">
        <f t="shared" ref="BV736" si="14081">N736/N746</f>
        <v>8.4894336740261159E-2</v>
      </c>
      <c r="BW736" s="130">
        <f t="shared" ref="BW736" si="14082">O736/O746</f>
        <v>5.910377872155069E-2</v>
      </c>
      <c r="BX736" s="125">
        <f t="shared" ref="BX736" si="14083">P736/P746</f>
        <v>7.0211905999191637E-2</v>
      </c>
      <c r="BY736" s="126">
        <f t="shared" ref="BY736" si="14084">Q736/Q746</f>
        <v>5.7174326624611999E-2</v>
      </c>
      <c r="BZ736" s="127">
        <f t="shared" ref="BZ736" si="14085">R736/R746</f>
        <v>6.8563623947188707E-2</v>
      </c>
      <c r="CA736" s="128">
        <f t="shared" ref="CA736" si="14086">S736/S746</f>
        <v>8.0253022935582424E-2</v>
      </c>
      <c r="CB736" s="125">
        <f t="shared" ref="CB736" si="14087">T736/T746</f>
        <v>8.0772513871105414E-2</v>
      </c>
      <c r="CC736" s="126">
        <f t="shared" ref="CC736" si="14088">U736/U746</f>
        <v>3.2942638962884033E-2</v>
      </c>
      <c r="CD736" s="127">
        <f t="shared" ref="CD736" si="14089">V736/V746</f>
        <v>6.0337396872306368E-2</v>
      </c>
      <c r="CE736" s="128">
        <f t="shared" ref="CE736" si="14090">W736/W746</f>
        <v>4.8983109272664596E-2</v>
      </c>
      <c r="CF736" s="125">
        <f t="shared" ref="CF736" si="14091">X736/X746</f>
        <v>8.7568748293482074E-2</v>
      </c>
      <c r="CG736" s="126">
        <f t="shared" ref="CG736" si="14092">Y736/Y746</f>
        <v>4.35334179074581E-2</v>
      </c>
      <c r="CH736" s="127">
        <f t="shared" ref="CH736" si="14093">Z736/Z746</f>
        <v>7.492877973130152E-2</v>
      </c>
      <c r="CI736" s="125">
        <f t="shared" ref="CI736" si="14094">AA736/AA746</f>
        <v>7.7668912022861802E-2</v>
      </c>
      <c r="CJ736" s="131">
        <f t="shared" ref="CJ736" si="14095">AB736/AB746</f>
        <v>7.5436495352567551E-2</v>
      </c>
      <c r="CK736" s="132">
        <f t="shared" ref="CK736" si="14096">AC736/AC746</f>
        <v>6.7334332981605238E-2</v>
      </c>
    </row>
    <row r="737" spans="1:89">
      <c r="A737" s="133" t="s">
        <v>34</v>
      </c>
      <c r="B737" s="202">
        <v>2532</v>
      </c>
      <c r="C737" s="186">
        <v>3879</v>
      </c>
      <c r="D737" s="187">
        <v>1947</v>
      </c>
      <c r="E737" s="188">
        <v>1514</v>
      </c>
      <c r="F737" s="185">
        <v>991</v>
      </c>
      <c r="G737" s="189">
        <v>458</v>
      </c>
      <c r="H737" s="187">
        <v>2470</v>
      </c>
      <c r="I737" s="188">
        <v>3766</v>
      </c>
      <c r="J737" s="185">
        <v>736</v>
      </c>
      <c r="K737" s="186">
        <v>185</v>
      </c>
      <c r="L737" s="187">
        <v>1737</v>
      </c>
      <c r="M737" s="185">
        <v>1044</v>
      </c>
      <c r="N737" s="190">
        <v>2414</v>
      </c>
      <c r="O737" s="203">
        <v>2090</v>
      </c>
      <c r="P737" s="185">
        <v>1369</v>
      </c>
      <c r="Q737" s="186">
        <v>1470</v>
      </c>
      <c r="R737" s="187">
        <v>1274</v>
      </c>
      <c r="S737" s="188">
        <v>1847</v>
      </c>
      <c r="T737" s="185">
        <v>711</v>
      </c>
      <c r="U737" s="189">
        <v>446</v>
      </c>
      <c r="V737" s="187">
        <v>1644</v>
      </c>
      <c r="W737" s="204">
        <v>1588</v>
      </c>
      <c r="X737" s="185">
        <v>2555</v>
      </c>
      <c r="Y737" s="189">
        <v>747</v>
      </c>
      <c r="Z737" s="187">
        <v>4547</v>
      </c>
      <c r="AA737" s="185">
        <v>4799</v>
      </c>
      <c r="AB737" s="168">
        <f t="shared" si="13796"/>
        <v>24927</v>
      </c>
      <c r="AC737" s="169">
        <f t="shared" si="13713"/>
        <v>23833</v>
      </c>
      <c r="BI737" s="133" t="s">
        <v>34</v>
      </c>
      <c r="BJ737" s="125">
        <f>B737/B746</f>
        <v>4.4586884553074593E-2</v>
      </c>
      <c r="BK737" s="126">
        <f t="shared" ref="BK737" si="14097">C737/C746</f>
        <v>0.10407276239536381</v>
      </c>
      <c r="BL737" s="127">
        <f t="shared" ref="BL737" si="14098">D737/D746</f>
        <v>8.1734603920910115E-2</v>
      </c>
      <c r="BM737" s="128">
        <f t="shared" ref="BM737" si="14099">E737/E746</f>
        <v>7.5345874390365289E-2</v>
      </c>
      <c r="BN737" s="125">
        <f t="shared" ref="BN737" si="14100">F737/F746</f>
        <v>8.708260105448154E-2</v>
      </c>
      <c r="BO737" s="126">
        <f t="shared" ref="BO737" si="14101">G737/G746</f>
        <v>5.59423476242824E-2</v>
      </c>
      <c r="BP737" s="127">
        <f t="shared" ref="BP737" si="14102">H737/H746</f>
        <v>9.029427892524218E-2</v>
      </c>
      <c r="BQ737" s="128">
        <f t="shared" ref="BQ737" si="14103">I737/I746</f>
        <v>8.804825586832507E-2</v>
      </c>
      <c r="BR737" s="125">
        <f t="shared" ref="BR737" si="14104">J737/J746</f>
        <v>0.10430839002267574</v>
      </c>
      <c r="BS737" s="126">
        <f t="shared" ref="BS737" si="14105">K737/K746</f>
        <v>2.3052959501557634E-2</v>
      </c>
      <c r="BT737" s="127">
        <f t="shared" ref="BT737" si="14106">L737/L746</f>
        <v>0.13432835820895522</v>
      </c>
      <c r="BU737" s="125">
        <f t="shared" ref="BU737" si="14107">M737/M746</f>
        <v>4.4274809160305344E-2</v>
      </c>
      <c r="BV737" s="129">
        <f t="shared" ref="BV737" si="14108">N737/N746</f>
        <v>8.780416833375769E-2</v>
      </c>
      <c r="BW737" s="130">
        <f t="shared" ref="BW737" si="14109">O737/O746</f>
        <v>5.6898617009691822E-2</v>
      </c>
      <c r="BX737" s="125">
        <f t="shared" ref="BX737" si="14110">P737/P746</f>
        <v>7.9046134303366239E-2</v>
      </c>
      <c r="BY737" s="126">
        <f t="shared" ref="BY737" si="14111">Q737/Q746</f>
        <v>7.3595674376689693E-2</v>
      </c>
      <c r="BZ737" s="127">
        <f t="shared" ref="BZ737" si="14112">R737/R746</f>
        <v>5.8001365809241978E-2</v>
      </c>
      <c r="CA737" s="128">
        <f t="shared" ref="CA737" si="14113">S737/S746</f>
        <v>7.9478462928697452E-2</v>
      </c>
      <c r="CB737" s="125">
        <f t="shared" ref="CB737" si="14114">T737/T746</f>
        <v>7.586427656850192E-2</v>
      </c>
      <c r="CC737" s="126">
        <f t="shared" ref="CC737" si="14115">U737/U746</f>
        <v>3.9602202095542535E-2</v>
      </c>
      <c r="CD737" s="127">
        <f t="shared" ref="CD737" si="14116">V737/V746</f>
        <v>6.7479374461273237E-2</v>
      </c>
      <c r="CE737" s="128">
        <f t="shared" ref="CE737" si="14117">W737/W746</f>
        <v>5.4739744915546361E-2</v>
      </c>
      <c r="CF737" s="125">
        <f t="shared" ref="CF737" si="14118">X737/X746</f>
        <v>9.9660646721535281E-2</v>
      </c>
      <c r="CG737" s="126">
        <f t="shared" ref="CG737" si="14119">Y737/Y746</f>
        <v>4.9876477265139878E-2</v>
      </c>
      <c r="CH737" s="127">
        <f t="shared" ref="CH737" si="14120">Z737/Z746</f>
        <v>7.664818030106367E-2</v>
      </c>
      <c r="CI737" s="125">
        <f t="shared" ref="CI737" si="14121">AA737/AA746</f>
        <v>9.7958767095325583E-2</v>
      </c>
      <c r="CJ737" s="131">
        <f t="shared" ref="CJ737" si="14122">AB737/AB746</f>
        <v>7.6744980803748739E-2</v>
      </c>
      <c r="CK737" s="132">
        <f t="shared" ref="CK737" si="14123">AC737/AC746</f>
        <v>7.3532769334246587E-2</v>
      </c>
    </row>
    <row r="738" spans="1:89">
      <c r="A738" s="142" t="s">
        <v>35</v>
      </c>
      <c r="B738" s="199">
        <v>2896</v>
      </c>
      <c r="C738" s="193">
        <v>4363</v>
      </c>
      <c r="D738" s="194">
        <v>1353</v>
      </c>
      <c r="E738" s="195">
        <v>1817</v>
      </c>
      <c r="F738" s="192">
        <v>688</v>
      </c>
      <c r="G738" s="196">
        <v>642</v>
      </c>
      <c r="H738" s="194">
        <v>2265</v>
      </c>
      <c r="I738" s="195">
        <v>4596</v>
      </c>
      <c r="J738" s="192">
        <v>578</v>
      </c>
      <c r="K738" s="193">
        <v>319</v>
      </c>
      <c r="L738" s="194">
        <v>1512</v>
      </c>
      <c r="M738" s="192">
        <v>1003</v>
      </c>
      <c r="N738" s="197">
        <v>2339</v>
      </c>
      <c r="O738" s="200">
        <v>2265</v>
      </c>
      <c r="P738" s="192">
        <v>1504</v>
      </c>
      <c r="Q738" s="193">
        <v>1524</v>
      </c>
      <c r="R738" s="194">
        <v>1514</v>
      </c>
      <c r="S738" s="195">
        <v>1859</v>
      </c>
      <c r="T738" s="192">
        <v>1122</v>
      </c>
      <c r="U738" s="196">
        <v>485</v>
      </c>
      <c r="V738" s="194">
        <v>2935</v>
      </c>
      <c r="W738" s="201">
        <v>1553</v>
      </c>
      <c r="X738" s="192">
        <v>2701</v>
      </c>
      <c r="Y738" s="196">
        <v>939</v>
      </c>
      <c r="Z738" s="194">
        <v>4220</v>
      </c>
      <c r="AA738" s="192">
        <v>5317</v>
      </c>
      <c r="AB738" s="168">
        <f t="shared" si="13796"/>
        <v>25627</v>
      </c>
      <c r="AC738" s="169">
        <f t="shared" si="13713"/>
        <v>26682</v>
      </c>
      <c r="BI738" s="142" t="s">
        <v>35</v>
      </c>
      <c r="BJ738" s="125">
        <f>B738/B746</f>
        <v>5.0996689441431285E-2</v>
      </c>
      <c r="BK738" s="126">
        <f t="shared" ref="BK738" si="14124">C738/C746</f>
        <v>0.11705838162695857</v>
      </c>
      <c r="BL738" s="127">
        <f t="shared" ref="BL738" si="14125">D738/D746</f>
        <v>5.6798623063683308E-2</v>
      </c>
      <c r="BM738" s="128">
        <f t="shared" ref="BM738" si="14126">E738/E746</f>
        <v>9.042500248830497E-2</v>
      </c>
      <c r="BN738" s="125">
        <f t="shared" ref="BN738" si="14127">F738/F746</f>
        <v>6.0456942003514938E-2</v>
      </c>
      <c r="BO738" s="126">
        <f t="shared" ref="BO738" si="14128">G738/G746</f>
        <v>7.8417002565042138E-2</v>
      </c>
      <c r="BP738" s="127">
        <f t="shared" ref="BP738" si="14129">H738/H746</f>
        <v>8.2800219338329373E-2</v>
      </c>
      <c r="BQ738" s="128">
        <f t="shared" ref="BQ738" si="14130">I738/I746</f>
        <v>0.10745347423548116</v>
      </c>
      <c r="BR738" s="125">
        <f t="shared" ref="BR738" si="14131">J738/J746</f>
        <v>8.1916099773242629E-2</v>
      </c>
      <c r="BS738" s="126">
        <f t="shared" ref="BS738" si="14132">K738/K746</f>
        <v>3.9750778816199379E-2</v>
      </c>
      <c r="BT738" s="127">
        <f t="shared" ref="BT738" si="14133">L738/L746</f>
        <v>0.11692831180883149</v>
      </c>
      <c r="BU738" s="125">
        <f t="shared" ref="BU738" si="14134">M738/M746</f>
        <v>4.2536047497879557E-2</v>
      </c>
      <c r="BV738" s="129">
        <f t="shared" ref="BV738" si="14135">N738/N746</f>
        <v>8.5076201214854694E-2</v>
      </c>
      <c r="BW738" s="130">
        <f t="shared" ref="BW738" si="14136">O738/O746</f>
        <v>6.1662855276053578E-2</v>
      </c>
      <c r="BX738" s="125">
        <f t="shared" ref="BX738" si="14137">P738/P746</f>
        <v>8.6841041630579138E-2</v>
      </c>
      <c r="BY738" s="126">
        <f t="shared" ref="BY738" si="14138">Q738/Q746</f>
        <v>7.6299188945629315E-2</v>
      </c>
      <c r="BZ738" s="127">
        <f t="shared" ref="BZ738" si="14139">R738/R746</f>
        <v>6.8927839745048944E-2</v>
      </c>
      <c r="CA738" s="128">
        <f t="shared" ref="CA738" si="14140">S738/S746</f>
        <v>7.9994836266620767E-2</v>
      </c>
      <c r="CB738" s="125">
        <f t="shared" ref="CB738" si="14141">T738/T746</f>
        <v>0.11971830985915492</v>
      </c>
      <c r="CC738" s="126">
        <f t="shared" ref="CC738" si="14142">U738/U746</f>
        <v>4.3065174924524954E-2</v>
      </c>
      <c r="CD738" s="127">
        <f t="shared" ref="CD738" si="14143">V738/V746</f>
        <v>0.12046956450355047</v>
      </c>
      <c r="CE738" s="128">
        <f t="shared" ref="CE738" si="14144">W738/W746</f>
        <v>5.3533264391589105E-2</v>
      </c>
      <c r="CF738" s="125">
        <f t="shared" ref="CF738" si="14145">X738/X746</f>
        <v>0.10535554081990872</v>
      </c>
      <c r="CG738" s="126">
        <f t="shared" ref="CG738" si="14146">Y738/Y746</f>
        <v>6.2696134072244114E-2</v>
      </c>
      <c r="CH738" s="127">
        <f t="shared" ref="CH738" si="14147">Z738/Z746</f>
        <v>7.1135984356826193E-2</v>
      </c>
      <c r="CI738" s="125">
        <f t="shared" ref="CI738" si="14148">AA738/AA746</f>
        <v>0.10853235354153909</v>
      </c>
      <c r="CJ738" s="131">
        <f t="shared" ref="CJ738" si="14149">AB738/AB746</f>
        <v>7.8900133311576554E-2</v>
      </c>
      <c r="CK738" s="132">
        <f t="shared" ref="CK738" si="14150">AC738/AC746</f>
        <v>8.2322886391825098E-2</v>
      </c>
    </row>
    <row r="739" spans="1:89">
      <c r="A739" s="133" t="s">
        <v>36</v>
      </c>
      <c r="B739" s="202">
        <v>2267</v>
      </c>
      <c r="C739" s="186">
        <v>4200</v>
      </c>
      <c r="D739" s="187">
        <v>987</v>
      </c>
      <c r="E739" s="188">
        <v>1868</v>
      </c>
      <c r="F739" s="185">
        <v>398</v>
      </c>
      <c r="G739" s="189">
        <v>559</v>
      </c>
      <c r="H739" s="187">
        <v>1855</v>
      </c>
      <c r="I739" s="188">
        <v>3839</v>
      </c>
      <c r="J739" s="185">
        <v>337</v>
      </c>
      <c r="K739" s="186">
        <v>222</v>
      </c>
      <c r="L739" s="187">
        <v>1216</v>
      </c>
      <c r="M739" s="185">
        <v>945</v>
      </c>
      <c r="N739" s="190">
        <v>1966</v>
      </c>
      <c r="O739" s="203">
        <v>2028</v>
      </c>
      <c r="P739" s="185">
        <v>923</v>
      </c>
      <c r="Q739" s="186">
        <v>1554</v>
      </c>
      <c r="R739" s="187">
        <v>1168</v>
      </c>
      <c r="S739" s="188">
        <v>1786</v>
      </c>
      <c r="T739" s="185">
        <v>629</v>
      </c>
      <c r="U739" s="189">
        <v>458</v>
      </c>
      <c r="V739" s="187">
        <v>2264</v>
      </c>
      <c r="W739" s="204">
        <v>1442</v>
      </c>
      <c r="X739" s="185">
        <v>2136</v>
      </c>
      <c r="Y739" s="189">
        <v>744</v>
      </c>
      <c r="Z739" s="187">
        <v>3460</v>
      </c>
      <c r="AA739" s="185">
        <v>4224</v>
      </c>
      <c r="AB739" s="168">
        <f t="shared" si="13796"/>
        <v>19606</v>
      </c>
      <c r="AC739" s="169">
        <f t="shared" si="13713"/>
        <v>23869</v>
      </c>
      <c r="BI739" s="133" t="s">
        <v>36</v>
      </c>
      <c r="BJ739" s="125">
        <f>B739/B746</f>
        <v>3.9920405719518208E-2</v>
      </c>
      <c r="BK739" s="126">
        <f t="shared" ref="BK739" si="14151">C739/C746</f>
        <v>0.11268512556342562</v>
      </c>
      <c r="BL739" s="127">
        <f t="shared" ref="BL739" si="14152">D739/D746</f>
        <v>4.1434028798119305E-2</v>
      </c>
      <c r="BM739" s="128">
        <f t="shared" ref="BM739" si="14153">E739/E746</f>
        <v>9.2963073554294812E-2</v>
      </c>
      <c r="BN739" s="125">
        <f t="shared" ref="BN739" si="14154">F739/F746</f>
        <v>3.497363796133568E-2</v>
      </c>
      <c r="BO739" s="126">
        <f t="shared" ref="BO739" si="14155">G739/G746</f>
        <v>6.8278978868938564E-2</v>
      </c>
      <c r="BP739" s="127">
        <f t="shared" ref="BP739" si="14156">H739/H746</f>
        <v>6.7812100164503744E-2</v>
      </c>
      <c r="BQ739" s="128">
        <f t="shared" ref="BQ739" si="14157">I739/I746</f>
        <v>8.9754979893388195E-2</v>
      </c>
      <c r="BR739" s="125">
        <f t="shared" ref="BR739" si="14158">J739/J746</f>
        <v>4.7760770975056689E-2</v>
      </c>
      <c r="BS739" s="126">
        <f t="shared" ref="BS739" si="14159">K739/K746</f>
        <v>2.7663551401869158E-2</v>
      </c>
      <c r="BT739" s="127">
        <f t="shared" ref="BT739" si="14160">L739/L746</f>
        <v>9.4037584100224267E-2</v>
      </c>
      <c r="BU739" s="125">
        <f t="shared" ref="BU739" si="14161">M739/M746</f>
        <v>4.0076335877862593E-2</v>
      </c>
      <c r="BV739" s="129">
        <f t="shared" ref="BV739" si="14162">N739/N746</f>
        <v>7.1509111410177142E-2</v>
      </c>
      <c r="BW739" s="130">
        <f t="shared" ref="BW739" si="14163">O739/O746</f>
        <v>5.5210715452466516E-2</v>
      </c>
      <c r="BX739" s="125">
        <f t="shared" ref="BX739" si="14164">P739/P746</f>
        <v>5.3294070096425894E-2</v>
      </c>
      <c r="BY739" s="126">
        <f t="shared" ref="BY739" si="14165">Q739/Q746</f>
        <v>7.7801141483929109E-2</v>
      </c>
      <c r="BZ739" s="127">
        <f t="shared" ref="BZ739" si="14166">R739/R746</f>
        <v>5.31755064875939E-2</v>
      </c>
      <c r="CA739" s="128">
        <f t="shared" ref="CA739" si="14167">S739/S746</f>
        <v>7.6853565127587245E-2</v>
      </c>
      <c r="CB739" s="125">
        <f t="shared" ref="CB739" si="14168">T739/T746</f>
        <v>6.7114810072556555E-2</v>
      </c>
      <c r="CC739" s="126">
        <f t="shared" ref="CC739" si="14169">U739/U746</f>
        <v>4.0667732196767892E-2</v>
      </c>
      <c r="CD739" s="127">
        <f t="shared" ref="CD739" si="14170">V739/V746</f>
        <v>9.2927800352994291E-2</v>
      </c>
      <c r="CE739" s="128">
        <f t="shared" ref="CE739" si="14171">W739/W746</f>
        <v>4.9706997587038955E-2</v>
      </c>
      <c r="CF739" s="125">
        <f t="shared" ref="CF739" si="14172">X739/X746</f>
        <v>8.331708078168272E-2</v>
      </c>
      <c r="CG739" s="126">
        <f t="shared" ref="CG739" si="14173">Y739/Y746</f>
        <v>4.9676170127528875E-2</v>
      </c>
      <c r="CH739" s="127">
        <f t="shared" ref="CH739" si="14174">Z739/Z746</f>
        <v>5.8324764425265074E-2</v>
      </c>
      <c r="CI739" s="125">
        <f t="shared" ref="CI739" si="14175">AA739/AA746</f>
        <v>8.6221677893447646E-2</v>
      </c>
      <c r="CJ739" s="131">
        <f t="shared" ref="CJ739" si="14176">AB739/AB746</f>
        <v>6.0362742954960392E-2</v>
      </c>
      <c r="CK739" s="132">
        <f t="shared" ref="CK739" si="14177">AC739/AC746</f>
        <v>7.3643841364458187E-2</v>
      </c>
    </row>
    <row r="740" spans="1:89">
      <c r="A740" s="142" t="s">
        <v>37</v>
      </c>
      <c r="B740" s="199">
        <v>317</v>
      </c>
      <c r="C740" s="193">
        <v>3378</v>
      </c>
      <c r="D740" s="194">
        <v>223</v>
      </c>
      <c r="E740" s="195">
        <v>1480</v>
      </c>
      <c r="F740" s="192">
        <v>112</v>
      </c>
      <c r="G740" s="196">
        <v>539</v>
      </c>
      <c r="H740" s="194">
        <v>656</v>
      </c>
      <c r="I740" s="195">
        <v>3147</v>
      </c>
      <c r="J740" s="192">
        <v>158</v>
      </c>
      <c r="K740" s="193">
        <v>178</v>
      </c>
      <c r="L740" s="194">
        <v>527</v>
      </c>
      <c r="M740" s="192">
        <v>659</v>
      </c>
      <c r="N740" s="197">
        <v>991</v>
      </c>
      <c r="O740" s="200">
        <v>1777</v>
      </c>
      <c r="P740" s="192">
        <v>645</v>
      </c>
      <c r="Q740" s="193">
        <v>1194</v>
      </c>
      <c r="R740" s="194">
        <v>837</v>
      </c>
      <c r="S740" s="195">
        <v>1069</v>
      </c>
      <c r="T740" s="192">
        <v>528</v>
      </c>
      <c r="U740" s="196">
        <v>326</v>
      </c>
      <c r="V740" s="194">
        <v>2429</v>
      </c>
      <c r="W740" s="201">
        <v>1102</v>
      </c>
      <c r="X740" s="192">
        <v>1484</v>
      </c>
      <c r="Y740" s="196">
        <v>615</v>
      </c>
      <c r="Z740" s="194">
        <v>2337</v>
      </c>
      <c r="AA740" s="192">
        <v>2771</v>
      </c>
      <c r="AB740" s="168">
        <f t="shared" si="13796"/>
        <v>11244</v>
      </c>
      <c r="AC740" s="169">
        <f t="shared" si="13713"/>
        <v>18235</v>
      </c>
      <c r="BI740" s="142" t="s">
        <v>37</v>
      </c>
      <c r="BJ740" s="125">
        <f>B740/B746</f>
        <v>5.5821652461787701E-3</v>
      </c>
      <c r="BK740" s="126">
        <f t="shared" ref="BK740" si="14178">C740/C746</f>
        <v>9.0631036703155185E-2</v>
      </c>
      <c r="BL740" s="127">
        <f t="shared" ref="BL740" si="14179">D740/D746</f>
        <v>9.3614877628982827E-3</v>
      </c>
      <c r="BM740" s="128">
        <f t="shared" ref="BM740" si="14180">E740/E746</f>
        <v>7.3653827013038714E-2</v>
      </c>
      <c r="BN740" s="125">
        <f t="shared" ref="BN740" si="14181">F740/F746</f>
        <v>9.8418277680140595E-3</v>
      </c>
      <c r="BO740" s="126">
        <f t="shared" ref="BO740" si="14182">G740/G746</f>
        <v>6.5836081592769019E-2</v>
      </c>
      <c r="BP740" s="127">
        <f t="shared" ref="BP740" si="14183">H740/H746</f>
        <v>2.3980990678121001E-2</v>
      </c>
      <c r="BQ740" s="128">
        <f t="shared" ref="BQ740" si="14184">I740/I746</f>
        <v>7.357617132703638E-2</v>
      </c>
      <c r="BR740" s="125">
        <f t="shared" ref="BR740" si="14185">J740/J746</f>
        <v>2.2392290249433108E-2</v>
      </c>
      <c r="BS740" s="126">
        <f t="shared" ref="BS740" si="14186">K740/K746</f>
        <v>2.2180685358255452E-2</v>
      </c>
      <c r="BT740" s="127">
        <f t="shared" ref="BT740" si="14187">L740/L746</f>
        <v>4.0754775346067591E-2</v>
      </c>
      <c r="BU740" s="125">
        <f t="shared" ref="BU740" si="14188">M740/M746</f>
        <v>2.7947413061916879E-2</v>
      </c>
      <c r="BV740" s="129">
        <f t="shared" ref="BV740" si="14189">N740/N746</f>
        <v>3.6045538864438217E-2</v>
      </c>
      <c r="BW740" s="130">
        <f t="shared" ref="BW740" si="14190">O740/O746</f>
        <v>4.8377436567570507E-2</v>
      </c>
      <c r="BX740" s="125">
        <f t="shared" ref="BX740" si="14191">P740/P746</f>
        <v>3.7242335007794905E-2</v>
      </c>
      <c r="BY740" s="126">
        <f t="shared" ref="BY740" si="14192">Q740/Q746</f>
        <v>5.9777711024331631E-2</v>
      </c>
      <c r="BZ740" s="127">
        <f t="shared" ref="BZ740" si="14193">R740/R746</f>
        <v>3.8106077851126789E-2</v>
      </c>
      <c r="CA740" s="128">
        <f t="shared" ref="CA740" si="14194">S740/S746</f>
        <v>4.600025818666896E-2</v>
      </c>
      <c r="CB740" s="125">
        <f t="shared" ref="CB740" si="14195">T740/T746</f>
        <v>5.6338028169014086E-2</v>
      </c>
      <c r="CC740" s="126">
        <f t="shared" ref="CC740" si="14196">U740/U746</f>
        <v>2.8946901083288935E-2</v>
      </c>
      <c r="CD740" s="127">
        <f t="shared" ref="CD740" si="14197">V740/V746</f>
        <v>9.9700365308049085E-2</v>
      </c>
      <c r="CE740" s="128">
        <f t="shared" ref="CE740" si="14198">W740/W746</f>
        <v>3.7986901068597034E-2</v>
      </c>
      <c r="CF740" s="125">
        <f t="shared" ref="CF740" si="14199">X740/X746</f>
        <v>5.7885087958809534E-2</v>
      </c>
      <c r="CG740" s="126">
        <f t="shared" ref="CG740" si="14200">Y740/Y746</f>
        <v>4.1062963210255723E-2</v>
      </c>
      <c r="CH740" s="127">
        <f t="shared" ref="CH740" si="14201">Z740/Z746</f>
        <v>3.9394501289550431E-2</v>
      </c>
      <c r="CI740" s="125">
        <f t="shared" ref="CI740" si="14202">AA740/AA746</f>
        <v>5.6562563788528274E-2</v>
      </c>
      <c r="CJ740" s="131">
        <f t="shared" ref="CJ740" si="14203">AB740/AB746</f>
        <v>3.4617906854308614E-2</v>
      </c>
      <c r="CK740" s="132">
        <f t="shared" ref="CK740" si="14204">AC740/AC746</f>
        <v>5.6261068636344003E-2</v>
      </c>
    </row>
    <row r="741" spans="1:89">
      <c r="A741" s="133" t="s">
        <v>38</v>
      </c>
      <c r="B741" s="202">
        <v>0</v>
      </c>
      <c r="C741" s="186">
        <v>1896</v>
      </c>
      <c r="D741" s="187">
        <v>14</v>
      </c>
      <c r="E741" s="188">
        <v>1025</v>
      </c>
      <c r="F741" s="185">
        <v>9</v>
      </c>
      <c r="G741" s="189">
        <v>316</v>
      </c>
      <c r="H741" s="187">
        <v>36</v>
      </c>
      <c r="I741" s="188">
        <v>1902</v>
      </c>
      <c r="J741" s="185">
        <v>63</v>
      </c>
      <c r="K741" s="186">
        <v>124</v>
      </c>
      <c r="L741" s="187">
        <v>95</v>
      </c>
      <c r="M741" s="185">
        <v>184</v>
      </c>
      <c r="N741" s="190">
        <v>243</v>
      </c>
      <c r="O741" s="203">
        <v>495</v>
      </c>
      <c r="P741" s="185">
        <v>172</v>
      </c>
      <c r="Q741" s="186">
        <v>273</v>
      </c>
      <c r="R741" s="187">
        <v>191</v>
      </c>
      <c r="S741" s="188">
        <v>252</v>
      </c>
      <c r="T741" s="185">
        <v>97</v>
      </c>
      <c r="U741" s="189">
        <v>17</v>
      </c>
      <c r="V741" s="187">
        <v>454</v>
      </c>
      <c r="W741" s="204">
        <v>71</v>
      </c>
      <c r="X741" s="185">
        <v>268</v>
      </c>
      <c r="Y741" s="189">
        <v>56</v>
      </c>
      <c r="Z741" s="187">
        <v>164</v>
      </c>
      <c r="AA741" s="185">
        <v>419</v>
      </c>
      <c r="AB741" s="168">
        <f t="shared" si="13796"/>
        <v>1806</v>
      </c>
      <c r="AC741" s="169">
        <f t="shared" si="13713"/>
        <v>7030</v>
      </c>
      <c r="BI741" s="133" t="s">
        <v>38</v>
      </c>
      <c r="BJ741" s="125">
        <f>B741/B746</f>
        <v>0</v>
      </c>
      <c r="BK741" s="126">
        <f t="shared" ref="BK741" si="14205">C741/C746</f>
        <v>5.0869285254346426E-2</v>
      </c>
      <c r="BL741" s="127">
        <f t="shared" ref="BL741" si="14206">D741/D746</f>
        <v>5.8771672054069943E-4</v>
      </c>
      <c r="BM741" s="128">
        <f t="shared" ref="BM741" si="14207">E741/E746</f>
        <v>5.1010251816462626E-2</v>
      </c>
      <c r="BN741" s="125">
        <f t="shared" ref="BN741" si="14208">F741/F746</f>
        <v>7.9086115992970123E-4</v>
      </c>
      <c r="BO741" s="126">
        <f t="shared" ref="BO741" si="14209">G741/G746</f>
        <v>3.8597776963478686E-2</v>
      </c>
      <c r="BP741" s="127">
        <f t="shared" ref="BP741" si="14210">H741/H746</f>
        <v>1.3160299762383476E-3</v>
      </c>
      <c r="BQ741" s="128">
        <f t="shared" ref="BQ741" si="14211">I741/I746</f>
        <v>4.4468343776302252E-2</v>
      </c>
      <c r="BR741" s="125">
        <f t="shared" ref="BR741" si="14212">J741/J746</f>
        <v>8.9285714285714281E-3</v>
      </c>
      <c r="BS741" s="126">
        <f t="shared" ref="BS741" si="14213">K741/K746</f>
        <v>1.545171339563863E-2</v>
      </c>
      <c r="BT741" s="127">
        <f t="shared" ref="BT741" si="14214">L741/L746</f>
        <v>7.3466862578300211E-3</v>
      </c>
      <c r="BU741" s="125">
        <f t="shared" ref="BU741" si="14215">M741/M746</f>
        <v>7.8032230703986433E-3</v>
      </c>
      <c r="BV741" s="129">
        <f t="shared" ref="BV741" si="14216">N741/N746</f>
        <v>8.8386134652456982E-3</v>
      </c>
      <c r="BW741" s="130">
        <f t="shared" ref="BW741" si="14217">O741/O746</f>
        <v>1.3475988239137537E-2</v>
      </c>
      <c r="BX741" s="125">
        <f t="shared" ref="BX741" si="14218">P741/P746</f>
        <v>9.9312893354119754E-3</v>
      </c>
      <c r="BY741" s="126">
        <f t="shared" ref="BY741" si="14219">Q741/Q746</f>
        <v>1.3667768098528087E-2</v>
      </c>
      <c r="BZ741" s="127">
        <f t="shared" ref="BZ741" si="14220">R741/R746</f>
        <v>8.6956521739130436E-3</v>
      </c>
      <c r="CA741" s="128">
        <f t="shared" ref="CA741" si="14221">S741/S746</f>
        <v>1.084384009638969E-2</v>
      </c>
      <c r="CB741" s="125">
        <f t="shared" ref="CB741" si="14222">T741/T746</f>
        <v>1.0349978659837816E-2</v>
      </c>
      <c r="CC741" s="126">
        <f t="shared" ref="CC741" si="14223">U741/U746</f>
        <v>1.5095009767359261E-3</v>
      </c>
      <c r="CD741" s="127">
        <f t="shared" ref="CD741" si="14224">V741/V746</f>
        <v>1.8634815088453802E-2</v>
      </c>
      <c r="CE741" s="128">
        <f t="shared" ref="CE741" si="14225">W741/W746</f>
        <v>2.4474319200275766E-3</v>
      </c>
      <c r="CF741" s="125">
        <f t="shared" ref="CF741" si="14226">X741/X746</f>
        <v>1.0453641221671802E-2</v>
      </c>
      <c r="CG741" s="126">
        <f t="shared" ref="CG741" si="14227">Y741/Y746</f>
        <v>3.7390665687387328E-3</v>
      </c>
      <c r="CH741" s="127">
        <f t="shared" ref="CH741" si="14228">Z741/Z746</f>
        <v>2.7645264062842404E-3</v>
      </c>
      <c r="CI741" s="125">
        <f t="shared" ref="CI741" si="14229">AA741/AA746</f>
        <v>8.5527658705858347E-3</v>
      </c>
      <c r="CJ741" s="131">
        <f t="shared" ref="CJ741" si="14230">AB741/AB746</f>
        <v>5.5602934701957799E-3</v>
      </c>
      <c r="CK741" s="132">
        <f t="shared" ref="CK741" si="14231">AC741/AC746</f>
        <v>2.1689899232985924E-2</v>
      </c>
    </row>
    <row r="742" spans="1:89">
      <c r="A742" s="142" t="s">
        <v>39</v>
      </c>
      <c r="B742" s="199">
        <v>0</v>
      </c>
      <c r="C742" s="193">
        <v>91</v>
      </c>
      <c r="D742" s="194">
        <v>0</v>
      </c>
      <c r="E742" s="195">
        <v>0</v>
      </c>
      <c r="F742" s="192">
        <v>0</v>
      </c>
      <c r="G742" s="196">
        <v>0</v>
      </c>
      <c r="H742" s="194">
        <v>0</v>
      </c>
      <c r="I742" s="195">
        <v>0</v>
      </c>
      <c r="J742" s="192">
        <v>0</v>
      </c>
      <c r="K742" s="196">
        <v>0</v>
      </c>
      <c r="L742" s="194">
        <v>0</v>
      </c>
      <c r="M742" s="192">
        <v>0</v>
      </c>
      <c r="N742" s="197">
        <v>0</v>
      </c>
      <c r="O742" s="200">
        <v>0</v>
      </c>
      <c r="P742" s="192">
        <v>0</v>
      </c>
      <c r="Q742" s="196">
        <v>0</v>
      </c>
      <c r="R742" s="194">
        <v>0</v>
      </c>
      <c r="S742" s="195">
        <v>0</v>
      </c>
      <c r="T742" s="192">
        <v>0</v>
      </c>
      <c r="U742" s="196">
        <v>0</v>
      </c>
      <c r="V742" s="194">
        <v>0</v>
      </c>
      <c r="W742" s="195">
        <v>0</v>
      </c>
      <c r="X742" s="192">
        <v>0</v>
      </c>
      <c r="Y742" s="196">
        <v>0</v>
      </c>
      <c r="Z742" s="194">
        <v>0</v>
      </c>
      <c r="AA742" s="192">
        <v>0</v>
      </c>
      <c r="AB742" s="168">
        <f t="shared" si="13796"/>
        <v>0</v>
      </c>
      <c r="AC742" s="169">
        <f t="shared" si="13713"/>
        <v>91</v>
      </c>
      <c r="BI742" s="142" t="s">
        <v>39</v>
      </c>
      <c r="BJ742" s="125">
        <f>B742/B746</f>
        <v>0</v>
      </c>
      <c r="BK742" s="126">
        <f t="shared" ref="BK742" si="14232">C742/C746</f>
        <v>2.4415110538742219E-3</v>
      </c>
      <c r="BL742" s="127">
        <f t="shared" ref="BL742" si="14233">D742/D746</f>
        <v>0</v>
      </c>
      <c r="BM742" s="128">
        <f t="shared" ref="BM742" si="14234">E742/E746</f>
        <v>0</v>
      </c>
      <c r="BN742" s="125">
        <f t="shared" ref="BN742" si="14235">F742/F746</f>
        <v>0</v>
      </c>
      <c r="BO742" s="126">
        <f t="shared" ref="BO742" si="14236">G742/G746</f>
        <v>0</v>
      </c>
      <c r="BP742" s="127">
        <f t="shared" ref="BP742" si="14237">H742/H746</f>
        <v>0</v>
      </c>
      <c r="BQ742" s="128">
        <f t="shared" ref="BQ742" si="14238">I742/I746</f>
        <v>0</v>
      </c>
      <c r="BR742" s="125">
        <f t="shared" ref="BR742" si="14239">J742/J746</f>
        <v>0</v>
      </c>
      <c r="BS742" s="126">
        <f t="shared" ref="BS742" si="14240">K742/K746</f>
        <v>0</v>
      </c>
      <c r="BT742" s="127">
        <f t="shared" ref="BT742" si="14241">L742/L746</f>
        <v>0</v>
      </c>
      <c r="BU742" s="125">
        <f t="shared" ref="BU742" si="14242">M742/M746</f>
        <v>0</v>
      </c>
      <c r="BV742" s="129">
        <f t="shared" ref="BV742" si="14243">N742/N746</f>
        <v>0</v>
      </c>
      <c r="BW742" s="130">
        <f t="shared" ref="BW742" si="14244">O742/O746</f>
        <v>0</v>
      </c>
      <c r="BX742" s="125">
        <f t="shared" ref="BX742" si="14245">P742/P746</f>
        <v>0</v>
      </c>
      <c r="BY742" s="126">
        <f t="shared" ref="BY742" si="14246">Q742/Q746</f>
        <v>0</v>
      </c>
      <c r="BZ742" s="127">
        <f t="shared" ref="BZ742" si="14247">R742/R746</f>
        <v>0</v>
      </c>
      <c r="CA742" s="128">
        <f t="shared" ref="CA742" si="14248">S742/S746</f>
        <v>0</v>
      </c>
      <c r="CB742" s="125">
        <f t="shared" ref="CB742" si="14249">T742/T746</f>
        <v>0</v>
      </c>
      <c r="CC742" s="126">
        <f t="shared" ref="CC742" si="14250">U742/U746</f>
        <v>0</v>
      </c>
      <c r="CD742" s="127">
        <f t="shared" ref="CD742" si="14251">V742/V746</f>
        <v>0</v>
      </c>
      <c r="CE742" s="128">
        <f t="shared" ref="CE742" si="14252">W742/W746</f>
        <v>0</v>
      </c>
      <c r="CF742" s="125">
        <f t="shared" ref="CF742" si="14253">X742/X746</f>
        <v>0</v>
      </c>
      <c r="CG742" s="126">
        <f t="shared" ref="CG742" si="14254">Y742/Y746</f>
        <v>0</v>
      </c>
      <c r="CH742" s="127">
        <f t="shared" ref="CH742" si="14255">Z742/Z746</f>
        <v>0</v>
      </c>
      <c r="CI742" s="125">
        <f t="shared" ref="CI742" si="14256">AA742/AA746</f>
        <v>0</v>
      </c>
      <c r="CJ742" s="131">
        <f t="shared" ref="CJ742" si="14257">AB742/AB746</f>
        <v>0</v>
      </c>
      <c r="CK742" s="132">
        <f t="shared" ref="CK742" si="14258">AC742/AC746</f>
        <v>2.8076540970152475E-4</v>
      </c>
    </row>
    <row r="743" spans="1:89">
      <c r="A743" s="133" t="s">
        <v>40</v>
      </c>
      <c r="B743" s="57"/>
      <c r="C743" s="58"/>
      <c r="D743" s="135"/>
      <c r="E743" s="136"/>
      <c r="F743" s="134"/>
      <c r="G743" s="137"/>
      <c r="H743" s="135"/>
      <c r="I743" s="136"/>
      <c r="J743" s="134"/>
      <c r="K743" s="137"/>
      <c r="L743" s="135"/>
      <c r="M743" s="134"/>
      <c r="N743" s="138"/>
      <c r="O743" s="139"/>
      <c r="P743" s="134"/>
      <c r="Q743" s="137"/>
      <c r="R743" s="135"/>
      <c r="S743" s="136"/>
      <c r="T743" s="134"/>
      <c r="U743" s="137"/>
      <c r="V743" s="135"/>
      <c r="W743" s="136"/>
      <c r="X743" s="134"/>
      <c r="Y743" s="137"/>
      <c r="Z743" s="140"/>
      <c r="AA743" s="141"/>
      <c r="AB743" s="168"/>
      <c r="AC743" s="169"/>
      <c r="BI743" s="133" t="s">
        <v>40</v>
      </c>
      <c r="BJ743" s="125">
        <f>B743/B746</f>
        <v>0</v>
      </c>
      <c r="BK743" s="126">
        <f t="shared" ref="BK743" si="14259">C743/C746</f>
        <v>0</v>
      </c>
      <c r="BL743" s="127">
        <f t="shared" ref="BL743" si="14260">D743/D746</f>
        <v>0</v>
      </c>
      <c r="BM743" s="128">
        <f t="shared" ref="BM743" si="14261">E743/E746</f>
        <v>0</v>
      </c>
      <c r="BN743" s="125">
        <f t="shared" ref="BN743" si="14262">F743/F746</f>
        <v>0</v>
      </c>
      <c r="BO743" s="126">
        <f t="shared" ref="BO743" si="14263">G743/G746</f>
        <v>0</v>
      </c>
      <c r="BP743" s="127">
        <f t="shared" ref="BP743" si="14264">H743/H746</f>
        <v>0</v>
      </c>
      <c r="BQ743" s="128">
        <f t="shared" ref="BQ743" si="14265">I743/I746</f>
        <v>0</v>
      </c>
      <c r="BR743" s="125">
        <f t="shared" ref="BR743" si="14266">J743/J746</f>
        <v>0</v>
      </c>
      <c r="BS743" s="126">
        <f t="shared" ref="BS743" si="14267">K743/K746</f>
        <v>0</v>
      </c>
      <c r="BT743" s="127">
        <f t="shared" ref="BT743" si="14268">L743/L746</f>
        <v>0</v>
      </c>
      <c r="BU743" s="125">
        <f t="shared" ref="BU743" si="14269">M743/M746</f>
        <v>0</v>
      </c>
      <c r="BV743" s="129">
        <f t="shared" ref="BV743" si="14270">N743/N746</f>
        <v>0</v>
      </c>
      <c r="BW743" s="130">
        <f t="shared" ref="BW743" si="14271">O743/O746</f>
        <v>0</v>
      </c>
      <c r="BX743" s="125">
        <f t="shared" ref="BX743" si="14272">P743/P746</f>
        <v>0</v>
      </c>
      <c r="BY743" s="126">
        <f t="shared" ref="BY743" si="14273">Q743/Q746</f>
        <v>0</v>
      </c>
      <c r="BZ743" s="127">
        <f t="shared" ref="BZ743" si="14274">R743/R746</f>
        <v>0</v>
      </c>
      <c r="CA743" s="128">
        <f t="shared" ref="CA743" si="14275">S743/S746</f>
        <v>0</v>
      </c>
      <c r="CB743" s="125">
        <f t="shared" ref="CB743" si="14276">T743/T746</f>
        <v>0</v>
      </c>
      <c r="CC743" s="126">
        <f t="shared" ref="CC743" si="14277">U743/U746</f>
        <v>0</v>
      </c>
      <c r="CD743" s="127">
        <f t="shared" ref="CD743" si="14278">V743/V746</f>
        <v>0</v>
      </c>
      <c r="CE743" s="128">
        <f t="shared" ref="CE743" si="14279">W743/W746</f>
        <v>0</v>
      </c>
      <c r="CF743" s="125">
        <f t="shared" ref="CF743" si="14280">X743/X746</f>
        <v>0</v>
      </c>
      <c r="CG743" s="126">
        <f t="shared" ref="CG743" si="14281">Y743/Y746</f>
        <v>0</v>
      </c>
      <c r="CH743" s="127">
        <f t="shared" ref="CH743" si="14282">Z743/Z746</f>
        <v>0</v>
      </c>
      <c r="CI743" s="125">
        <f t="shared" ref="CI743" si="14283">AA743/AA746</f>
        <v>0</v>
      </c>
      <c r="CJ743" s="131">
        <f t="shared" ref="CJ743" si="14284">AB743/AB746</f>
        <v>0</v>
      </c>
      <c r="CK743" s="132">
        <f t="shared" ref="CK743" si="14285">AC743/AC746</f>
        <v>0</v>
      </c>
    </row>
    <row r="744" spans="1:89">
      <c r="A744" s="142" t="s">
        <v>41</v>
      </c>
      <c r="B744" s="55"/>
      <c r="C744" s="56"/>
      <c r="D744" s="148"/>
      <c r="E744" s="145"/>
      <c r="F744" s="146"/>
      <c r="G744" s="147"/>
      <c r="H744" s="148"/>
      <c r="I744" s="145"/>
      <c r="J744" s="146"/>
      <c r="K744" s="147"/>
      <c r="L744" s="148"/>
      <c r="M744" s="146"/>
      <c r="N744" s="150"/>
      <c r="O744" s="149"/>
      <c r="P744" s="146"/>
      <c r="Q744" s="147"/>
      <c r="R744" s="148"/>
      <c r="S744" s="145"/>
      <c r="T744" s="146"/>
      <c r="U744" s="147"/>
      <c r="V744" s="148"/>
      <c r="W744" s="145"/>
      <c r="X744" s="146"/>
      <c r="Y744" s="147"/>
      <c r="Z744" s="144"/>
      <c r="AA744" s="143"/>
      <c r="AB744" s="168"/>
      <c r="AC744" s="169"/>
      <c r="BI744" s="142" t="s">
        <v>41</v>
      </c>
      <c r="BJ744" s="125">
        <f>B744/B746</f>
        <v>0</v>
      </c>
      <c r="BK744" s="126">
        <f t="shared" ref="BK744" si="14286">C744/C746</f>
        <v>0</v>
      </c>
      <c r="BL744" s="127">
        <f t="shared" ref="BL744" si="14287">D744/D746</f>
        <v>0</v>
      </c>
      <c r="BM744" s="128">
        <f t="shared" ref="BM744" si="14288">E744/E746</f>
        <v>0</v>
      </c>
      <c r="BN744" s="125">
        <f t="shared" ref="BN744" si="14289">F744/F746</f>
        <v>0</v>
      </c>
      <c r="BO744" s="126">
        <f t="shared" ref="BO744" si="14290">G744/G746</f>
        <v>0</v>
      </c>
      <c r="BP744" s="127">
        <f t="shared" ref="BP744" si="14291">H744/H746</f>
        <v>0</v>
      </c>
      <c r="BQ744" s="128">
        <f t="shared" ref="BQ744" si="14292">I744/I746</f>
        <v>0</v>
      </c>
      <c r="BR744" s="125">
        <f t="shared" ref="BR744" si="14293">J744/J746</f>
        <v>0</v>
      </c>
      <c r="BS744" s="126">
        <f t="shared" ref="BS744" si="14294">K744/K746</f>
        <v>0</v>
      </c>
      <c r="BT744" s="127">
        <f t="shared" ref="BT744" si="14295">L744/L746</f>
        <v>0</v>
      </c>
      <c r="BU744" s="125">
        <f t="shared" ref="BU744" si="14296">M744/M746</f>
        <v>0</v>
      </c>
      <c r="BV744" s="129">
        <f t="shared" ref="BV744" si="14297">N744/N746</f>
        <v>0</v>
      </c>
      <c r="BW744" s="130">
        <f t="shared" ref="BW744" si="14298">O744/O746</f>
        <v>0</v>
      </c>
      <c r="BX744" s="125">
        <f t="shared" ref="BX744" si="14299">P744/P746</f>
        <v>0</v>
      </c>
      <c r="BY744" s="126">
        <f t="shared" ref="BY744" si="14300">Q744/Q746</f>
        <v>0</v>
      </c>
      <c r="BZ744" s="127">
        <f t="shared" ref="BZ744" si="14301">R744/R746</f>
        <v>0</v>
      </c>
      <c r="CA744" s="128">
        <f t="shared" ref="CA744" si="14302">S744/S746</f>
        <v>0</v>
      </c>
      <c r="CB744" s="125">
        <f t="shared" ref="CB744" si="14303">T744/T746</f>
        <v>0</v>
      </c>
      <c r="CC744" s="126">
        <f t="shared" ref="CC744" si="14304">U744/U746</f>
        <v>0</v>
      </c>
      <c r="CD744" s="127">
        <f t="shared" ref="CD744" si="14305">V744/V746</f>
        <v>0</v>
      </c>
      <c r="CE744" s="128">
        <f t="shared" ref="CE744" si="14306">W744/W746</f>
        <v>0</v>
      </c>
      <c r="CF744" s="125">
        <f t="shared" ref="CF744" si="14307">X744/X746</f>
        <v>0</v>
      </c>
      <c r="CG744" s="126">
        <f t="shared" ref="CG744" si="14308">Y744/Y746</f>
        <v>0</v>
      </c>
      <c r="CH744" s="127">
        <f t="shared" ref="CH744" si="14309">Z744/Z746</f>
        <v>0</v>
      </c>
      <c r="CI744" s="125">
        <f t="shared" ref="CI744" si="14310">AA744/AA746</f>
        <v>0</v>
      </c>
      <c r="CJ744" s="131">
        <f t="shared" ref="CJ744" si="14311">AB744/AB746</f>
        <v>0</v>
      </c>
      <c r="CK744" s="132">
        <f t="shared" ref="CK744" si="14312">AC744/AC746</f>
        <v>0</v>
      </c>
    </row>
    <row r="745" spans="1:89" ht="14.1" thickBot="1">
      <c r="A745" s="133" t="s">
        <v>45</v>
      </c>
      <c r="B745" s="57"/>
      <c r="C745" s="58"/>
      <c r="D745" s="135"/>
      <c r="E745" s="136"/>
      <c r="F745" s="134"/>
      <c r="G745" s="137"/>
      <c r="H745" s="135"/>
      <c r="I745" s="136"/>
      <c r="J745" s="134"/>
      <c r="K745" s="137"/>
      <c r="L745" s="135"/>
      <c r="M745" s="134"/>
      <c r="N745" s="138"/>
      <c r="O745" s="139"/>
      <c r="P745" s="134"/>
      <c r="Q745" s="137"/>
      <c r="R745" s="135"/>
      <c r="S745" s="136"/>
      <c r="T745" s="134"/>
      <c r="U745" s="137"/>
      <c r="V745" s="135"/>
      <c r="W745" s="136"/>
      <c r="X745" s="134"/>
      <c r="Y745" s="137"/>
      <c r="Z745" s="140"/>
      <c r="AA745" s="141"/>
      <c r="AB745" s="168"/>
      <c r="AC745" s="169"/>
      <c r="BI745" s="133" t="s">
        <v>45</v>
      </c>
      <c r="BJ745" s="125">
        <f>B745/B746</f>
        <v>0</v>
      </c>
      <c r="BK745" s="126">
        <f t="shared" ref="BK745" si="14313">C745/C746</f>
        <v>0</v>
      </c>
      <c r="BL745" s="127">
        <f t="shared" ref="BL745" si="14314">D745/D746</f>
        <v>0</v>
      </c>
      <c r="BM745" s="128">
        <f t="shared" ref="BM745" si="14315">E745/E746</f>
        <v>0</v>
      </c>
      <c r="BN745" s="125">
        <f t="shared" ref="BN745" si="14316">F745/F746</f>
        <v>0</v>
      </c>
      <c r="BO745" s="126">
        <f t="shared" ref="BO745" si="14317">G745/G746</f>
        <v>0</v>
      </c>
      <c r="BP745" s="127">
        <f t="shared" ref="BP745" si="14318">H745/H746</f>
        <v>0</v>
      </c>
      <c r="BQ745" s="128">
        <f t="shared" ref="BQ745" si="14319">I745/I746</f>
        <v>0</v>
      </c>
      <c r="BR745" s="125">
        <f t="shared" ref="BR745" si="14320">J745/J746</f>
        <v>0</v>
      </c>
      <c r="BS745" s="126">
        <f t="shared" ref="BS745" si="14321">K745/K746</f>
        <v>0</v>
      </c>
      <c r="BT745" s="127">
        <f t="shared" ref="BT745" si="14322">L745/L746</f>
        <v>0</v>
      </c>
      <c r="BU745" s="125">
        <f t="shared" ref="BU745" si="14323">M745/M746</f>
        <v>0</v>
      </c>
      <c r="BV745" s="129">
        <f t="shared" ref="BV745" si="14324">N745/N746</f>
        <v>0</v>
      </c>
      <c r="BW745" s="130">
        <f t="shared" ref="BW745" si="14325">O745/O746</f>
        <v>0</v>
      </c>
      <c r="BX745" s="125">
        <f t="shared" ref="BX745" si="14326">P745/P746</f>
        <v>0</v>
      </c>
      <c r="BY745" s="126">
        <f t="shared" ref="BY745" si="14327">Q745/Q746</f>
        <v>0</v>
      </c>
      <c r="BZ745" s="127">
        <f t="shared" ref="BZ745" si="14328">R745/R746</f>
        <v>0</v>
      </c>
      <c r="CA745" s="128">
        <f t="shared" ref="CA745" si="14329">S745/S746</f>
        <v>0</v>
      </c>
      <c r="CB745" s="125">
        <f t="shared" ref="CB745" si="14330">T745/T746</f>
        <v>0</v>
      </c>
      <c r="CC745" s="126">
        <f t="shared" ref="CC745" si="14331">U745/U746</f>
        <v>0</v>
      </c>
      <c r="CD745" s="127">
        <f t="shared" ref="CD745" si="14332">V745/V746</f>
        <v>0</v>
      </c>
      <c r="CE745" s="128">
        <f t="shared" ref="CE745" si="14333">W745/W746</f>
        <v>0</v>
      </c>
      <c r="CF745" s="125">
        <f t="shared" ref="CF745" si="14334">X745/X746</f>
        <v>0</v>
      </c>
      <c r="CG745" s="126">
        <f t="shared" ref="CG745" si="14335">Y745/Y746</f>
        <v>0</v>
      </c>
      <c r="CH745" s="127">
        <f t="shared" ref="CH745" si="14336">Z745/Z746</f>
        <v>0</v>
      </c>
      <c r="CI745" s="125">
        <f t="shared" ref="CI745" si="14337">AA745/AA746</f>
        <v>0</v>
      </c>
      <c r="CJ745" s="131">
        <f t="shared" ref="CJ745" si="14338">AB745/AB746</f>
        <v>0</v>
      </c>
      <c r="CK745" s="132">
        <f t="shared" ref="CK745" si="14339">AC745/AC746</f>
        <v>0</v>
      </c>
    </row>
    <row r="746" spans="1:89" ht="15" thickTop="1" thickBot="1">
      <c r="A746" s="294" t="s">
        <v>42</v>
      </c>
      <c r="B746" s="17">
        <f t="shared" ref="B746:AA746" si="14340">SUM(B723:B745)</f>
        <v>56788</v>
      </c>
      <c r="C746" s="18">
        <f t="shared" si="14340"/>
        <v>37272</v>
      </c>
      <c r="D746" s="17">
        <f t="shared" si="14340"/>
        <v>23821</v>
      </c>
      <c r="E746" s="18">
        <f t="shared" si="14340"/>
        <v>20094</v>
      </c>
      <c r="F746" s="17">
        <f t="shared" si="14340"/>
        <v>11380</v>
      </c>
      <c r="G746" s="18">
        <f t="shared" si="14340"/>
        <v>8187</v>
      </c>
      <c r="H746" s="17">
        <f t="shared" si="14340"/>
        <v>27355</v>
      </c>
      <c r="I746" s="18">
        <f t="shared" si="14340"/>
        <v>42772</v>
      </c>
      <c r="J746" s="17">
        <f t="shared" si="14340"/>
        <v>7056</v>
      </c>
      <c r="K746" s="18">
        <f t="shared" si="14340"/>
        <v>8025</v>
      </c>
      <c r="L746" s="17">
        <f t="shared" si="14340"/>
        <v>12931</v>
      </c>
      <c r="M746" s="18">
        <f t="shared" si="14340"/>
        <v>23580</v>
      </c>
      <c r="N746" s="17">
        <f t="shared" si="14340"/>
        <v>27493</v>
      </c>
      <c r="O746" s="18">
        <f t="shared" si="14340"/>
        <v>36732</v>
      </c>
      <c r="P746" s="17">
        <f t="shared" si="14340"/>
        <v>17319</v>
      </c>
      <c r="Q746" s="18">
        <f t="shared" si="14340"/>
        <v>19974</v>
      </c>
      <c r="R746" s="17">
        <f t="shared" si="14340"/>
        <v>21965</v>
      </c>
      <c r="S746" s="18">
        <f t="shared" si="14340"/>
        <v>23239</v>
      </c>
      <c r="T746" s="17">
        <f t="shared" si="14340"/>
        <v>9372</v>
      </c>
      <c r="U746" s="18">
        <f t="shared" si="14340"/>
        <v>11262</v>
      </c>
      <c r="V746" s="17">
        <f t="shared" si="14340"/>
        <v>24363</v>
      </c>
      <c r="W746" s="18">
        <f t="shared" si="14340"/>
        <v>29010</v>
      </c>
      <c r="X746" s="17">
        <f t="shared" si="14340"/>
        <v>25637</v>
      </c>
      <c r="Y746" s="18">
        <f t="shared" si="14340"/>
        <v>14977</v>
      </c>
      <c r="Z746" s="17">
        <f t="shared" si="14340"/>
        <v>59323</v>
      </c>
      <c r="AA746" s="18">
        <f t="shared" si="14340"/>
        <v>48990</v>
      </c>
      <c r="AB746" s="170">
        <f>SUM(AB722:AB745)</f>
        <v>324803</v>
      </c>
      <c r="AC746" s="171">
        <f t="shared" ref="AC746" si="14341">SUM(AC722:AC745)</f>
        <v>324114</v>
      </c>
      <c r="BI746" s="294" t="s">
        <v>42</v>
      </c>
      <c r="BJ746" s="151">
        <f>SUM(BJ722:BJ745)</f>
        <v>1</v>
      </c>
      <c r="BK746" s="152">
        <f t="shared" ref="BK746:CK746" si="14342">SUM(BK722:BK745)</f>
        <v>0.99999999999999989</v>
      </c>
      <c r="BL746" s="151">
        <f t="shared" si="14342"/>
        <v>1</v>
      </c>
      <c r="BM746" s="152">
        <f t="shared" si="14342"/>
        <v>1</v>
      </c>
      <c r="BN746" s="151">
        <f t="shared" si="14342"/>
        <v>0.99999999999999978</v>
      </c>
      <c r="BO746" s="152">
        <f t="shared" si="14342"/>
        <v>0.99999999999999989</v>
      </c>
      <c r="BP746" s="151">
        <f t="shared" si="14342"/>
        <v>1</v>
      </c>
      <c r="BQ746" s="152">
        <f t="shared" si="14342"/>
        <v>1</v>
      </c>
      <c r="BR746" s="151">
        <f t="shared" si="14342"/>
        <v>1</v>
      </c>
      <c r="BS746" s="152">
        <f t="shared" si="14342"/>
        <v>1</v>
      </c>
      <c r="BT746" s="151">
        <f t="shared" si="14342"/>
        <v>0.99999999999999989</v>
      </c>
      <c r="BU746" s="152">
        <f t="shared" si="14342"/>
        <v>1</v>
      </c>
      <c r="BV746" s="151">
        <f t="shared" si="14342"/>
        <v>1</v>
      </c>
      <c r="BW746" s="152">
        <f t="shared" si="14342"/>
        <v>1</v>
      </c>
      <c r="BX746" s="151">
        <f t="shared" si="14342"/>
        <v>0.99999999999999989</v>
      </c>
      <c r="BY746" s="152">
        <f t="shared" si="14342"/>
        <v>1</v>
      </c>
      <c r="BZ746" s="151">
        <f t="shared" si="14342"/>
        <v>1</v>
      </c>
      <c r="CA746" s="152">
        <f t="shared" si="14342"/>
        <v>1</v>
      </c>
      <c r="CB746" s="151">
        <f t="shared" si="14342"/>
        <v>1</v>
      </c>
      <c r="CC746" s="152">
        <f t="shared" si="14342"/>
        <v>1</v>
      </c>
      <c r="CD746" s="151">
        <f t="shared" si="14342"/>
        <v>0.99999999999999989</v>
      </c>
      <c r="CE746" s="152">
        <f t="shared" si="14342"/>
        <v>1</v>
      </c>
      <c r="CF746" s="151">
        <f t="shared" si="14342"/>
        <v>1</v>
      </c>
      <c r="CG746" s="152">
        <f t="shared" si="14342"/>
        <v>0.99999999999999989</v>
      </c>
      <c r="CH746" s="151">
        <f t="shared" si="14342"/>
        <v>1.0000000000000002</v>
      </c>
      <c r="CI746" s="152">
        <f t="shared" si="14342"/>
        <v>1</v>
      </c>
      <c r="CJ746" s="151">
        <f t="shared" si="14342"/>
        <v>1</v>
      </c>
      <c r="CK746" s="152">
        <f t="shared" si="14342"/>
        <v>0.99999999999999989</v>
      </c>
    </row>
    <row r="747" spans="1:89" ht="14.1" thickTop="1">
      <c r="A747" s="183"/>
    </row>
    <row r="749" spans="1:89">
      <c r="A749" s="318">
        <f>+A718+1</f>
        <v>43855</v>
      </c>
      <c r="B749" s="318"/>
      <c r="C749" s="318"/>
      <c r="D749" s="318"/>
      <c r="BI749" s="313">
        <f>+BI687+2</f>
        <v>43855</v>
      </c>
      <c r="BJ749" s="313"/>
      <c r="BK749" s="313"/>
      <c r="BL749" s="313"/>
    </row>
    <row r="750" spans="1:89" ht="14.1" thickBot="1">
      <c r="AE750" t="s">
        <v>49</v>
      </c>
    </row>
    <row r="751" spans="1:89" ht="15" thickTop="1" thickBot="1">
      <c r="A751" s="314" t="s">
        <v>2</v>
      </c>
      <c r="B751" s="311" t="s">
        <v>3</v>
      </c>
      <c r="C751" s="312"/>
      <c r="D751" s="311" t="s">
        <v>4</v>
      </c>
      <c r="E751" s="312"/>
      <c r="F751" s="311" t="s">
        <v>5</v>
      </c>
      <c r="G751" s="312"/>
      <c r="H751" s="311" t="s">
        <v>6</v>
      </c>
      <c r="I751" s="312"/>
      <c r="J751" s="311" t="s">
        <v>7</v>
      </c>
      <c r="K751" s="312"/>
      <c r="L751" s="311" t="s">
        <v>8</v>
      </c>
      <c r="M751" s="312"/>
      <c r="N751" s="311" t="s">
        <v>9</v>
      </c>
      <c r="O751" s="312"/>
      <c r="P751" s="311" t="s">
        <v>10</v>
      </c>
      <c r="Q751" s="312"/>
      <c r="R751" s="311" t="s">
        <v>11</v>
      </c>
      <c r="S751" s="312"/>
      <c r="T751" s="311" t="s">
        <v>12</v>
      </c>
      <c r="U751" s="312"/>
      <c r="V751" s="311" t="s">
        <v>13</v>
      </c>
      <c r="W751" s="312"/>
      <c r="X751" s="311" t="s">
        <v>14</v>
      </c>
      <c r="Y751" s="312"/>
      <c r="Z751" s="297" t="s">
        <v>15</v>
      </c>
      <c r="AA751" s="298"/>
      <c r="AB751" s="316" t="s">
        <v>16</v>
      </c>
      <c r="AC751" s="317"/>
      <c r="AE751" s="309" t="s">
        <v>2</v>
      </c>
      <c r="AF751" s="303" t="s">
        <v>3</v>
      </c>
      <c r="AG751" s="304"/>
      <c r="AH751" s="303" t="s">
        <v>4</v>
      </c>
      <c r="AI751" s="304"/>
      <c r="AJ751" s="303" t="s">
        <v>5</v>
      </c>
      <c r="AK751" s="304"/>
      <c r="AL751" s="303" t="s">
        <v>6</v>
      </c>
      <c r="AM751" s="304"/>
      <c r="AN751" s="303" t="s">
        <v>7</v>
      </c>
      <c r="AO751" s="304"/>
      <c r="AP751" s="303" t="s">
        <v>8</v>
      </c>
      <c r="AQ751" s="304"/>
      <c r="AR751" s="303" t="s">
        <v>9</v>
      </c>
      <c r="AS751" s="304"/>
      <c r="AT751" s="303" t="s">
        <v>10</v>
      </c>
      <c r="AU751" s="304"/>
      <c r="AV751" s="303" t="s">
        <v>11</v>
      </c>
      <c r="AW751" s="304"/>
      <c r="AX751" s="303" t="s">
        <v>12</v>
      </c>
      <c r="AY751" s="304"/>
      <c r="AZ751" s="303" t="s">
        <v>13</v>
      </c>
      <c r="BA751" s="304"/>
      <c r="BB751" s="303" t="s">
        <v>14</v>
      </c>
      <c r="BC751" s="304"/>
      <c r="BD751" s="305" t="s">
        <v>15</v>
      </c>
      <c r="BE751" s="306"/>
      <c r="BF751" s="307" t="s">
        <v>16</v>
      </c>
      <c r="BG751" s="308"/>
      <c r="BI751" s="314" t="s">
        <v>2</v>
      </c>
      <c r="BJ751" s="311" t="s">
        <v>3</v>
      </c>
      <c r="BK751" s="312"/>
      <c r="BL751" s="311" t="s">
        <v>4</v>
      </c>
      <c r="BM751" s="312"/>
      <c r="BN751" s="311" t="s">
        <v>5</v>
      </c>
      <c r="BO751" s="312"/>
      <c r="BP751" s="311" t="s">
        <v>6</v>
      </c>
      <c r="BQ751" s="312"/>
      <c r="BR751" s="311" t="s">
        <v>7</v>
      </c>
      <c r="BS751" s="312"/>
      <c r="BT751" s="311" t="s">
        <v>8</v>
      </c>
      <c r="BU751" s="312"/>
      <c r="BV751" s="311" t="s">
        <v>9</v>
      </c>
      <c r="BW751" s="312"/>
      <c r="BX751" s="311" t="s">
        <v>10</v>
      </c>
      <c r="BY751" s="312"/>
      <c r="BZ751" s="311" t="s">
        <v>11</v>
      </c>
      <c r="CA751" s="312"/>
      <c r="CB751" s="311" t="s">
        <v>12</v>
      </c>
      <c r="CC751" s="312"/>
      <c r="CD751" s="311" t="s">
        <v>13</v>
      </c>
      <c r="CE751" s="312"/>
      <c r="CF751" s="311" t="s">
        <v>14</v>
      </c>
      <c r="CG751" s="312"/>
      <c r="CH751" s="297" t="s">
        <v>15</v>
      </c>
      <c r="CI751" s="298"/>
      <c r="CJ751" s="311" t="s">
        <v>16</v>
      </c>
      <c r="CK751" s="312"/>
    </row>
    <row r="752" spans="1:89" ht="15" thickTop="1" thickBot="1">
      <c r="A752" s="315"/>
      <c r="B752" s="112" t="s">
        <v>17</v>
      </c>
      <c r="C752" s="113" t="s">
        <v>18</v>
      </c>
      <c r="D752" s="114" t="s">
        <v>17</v>
      </c>
      <c r="E752" s="115" t="s">
        <v>18</v>
      </c>
      <c r="F752" s="112" t="s">
        <v>17</v>
      </c>
      <c r="G752" s="113" t="s">
        <v>18</v>
      </c>
      <c r="H752" s="114" t="s">
        <v>17</v>
      </c>
      <c r="I752" s="115" t="s">
        <v>18</v>
      </c>
      <c r="J752" s="112" t="s">
        <v>17</v>
      </c>
      <c r="K752" s="113" t="s">
        <v>18</v>
      </c>
      <c r="L752" s="114" t="s">
        <v>17</v>
      </c>
      <c r="M752" s="112" t="s">
        <v>18</v>
      </c>
      <c r="N752" s="116" t="s">
        <v>17</v>
      </c>
      <c r="O752" s="117" t="s">
        <v>18</v>
      </c>
      <c r="P752" s="112" t="s">
        <v>17</v>
      </c>
      <c r="Q752" s="113" t="s">
        <v>18</v>
      </c>
      <c r="R752" s="114" t="s">
        <v>17</v>
      </c>
      <c r="S752" s="115" t="s">
        <v>18</v>
      </c>
      <c r="T752" s="112" t="s">
        <v>17</v>
      </c>
      <c r="U752" s="113" t="s">
        <v>18</v>
      </c>
      <c r="V752" s="114" t="s">
        <v>17</v>
      </c>
      <c r="W752" s="115" t="s">
        <v>18</v>
      </c>
      <c r="X752" s="112" t="s">
        <v>17</v>
      </c>
      <c r="Y752" s="113" t="s">
        <v>18</v>
      </c>
      <c r="Z752" s="25" t="s">
        <v>17</v>
      </c>
      <c r="AA752" s="118" t="s">
        <v>18</v>
      </c>
      <c r="AB752" s="172" t="s">
        <v>17</v>
      </c>
      <c r="AC752" s="173" t="s">
        <v>18</v>
      </c>
      <c r="AE752" s="310"/>
      <c r="AF752" s="235" t="s">
        <v>17</v>
      </c>
      <c r="AG752" s="236" t="s">
        <v>18</v>
      </c>
      <c r="AH752" s="237" t="s">
        <v>17</v>
      </c>
      <c r="AI752" s="238" t="s">
        <v>18</v>
      </c>
      <c r="AJ752" s="235" t="s">
        <v>17</v>
      </c>
      <c r="AK752" s="236" t="s">
        <v>18</v>
      </c>
      <c r="AL752" s="237" t="s">
        <v>17</v>
      </c>
      <c r="AM752" s="238" t="s">
        <v>18</v>
      </c>
      <c r="AN752" s="235" t="s">
        <v>17</v>
      </c>
      <c r="AO752" s="236" t="s">
        <v>18</v>
      </c>
      <c r="AP752" s="237" t="s">
        <v>17</v>
      </c>
      <c r="AQ752" s="235" t="s">
        <v>18</v>
      </c>
      <c r="AR752" s="239" t="s">
        <v>17</v>
      </c>
      <c r="AS752" s="240" t="s">
        <v>18</v>
      </c>
      <c r="AT752" s="235" t="s">
        <v>17</v>
      </c>
      <c r="AU752" s="236" t="s">
        <v>18</v>
      </c>
      <c r="AV752" s="237" t="s">
        <v>17</v>
      </c>
      <c r="AW752" s="238" t="s">
        <v>18</v>
      </c>
      <c r="AX752" s="235" t="s">
        <v>17</v>
      </c>
      <c r="AY752" s="236" t="s">
        <v>18</v>
      </c>
      <c r="AZ752" s="237" t="s">
        <v>17</v>
      </c>
      <c r="BA752" s="238" t="s">
        <v>18</v>
      </c>
      <c r="BB752" s="235" t="s">
        <v>17</v>
      </c>
      <c r="BC752" s="236" t="s">
        <v>18</v>
      </c>
      <c r="BD752" s="241" t="s">
        <v>17</v>
      </c>
      <c r="BE752" s="242" t="s">
        <v>18</v>
      </c>
      <c r="BF752" s="243" t="s">
        <v>17</v>
      </c>
      <c r="BG752" s="244" t="s">
        <v>18</v>
      </c>
      <c r="BI752" s="315"/>
      <c r="BJ752" s="112" t="s">
        <v>17</v>
      </c>
      <c r="BK752" s="113" t="s">
        <v>18</v>
      </c>
      <c r="BL752" s="114" t="s">
        <v>17</v>
      </c>
      <c r="BM752" s="115" t="s">
        <v>18</v>
      </c>
      <c r="BN752" s="112" t="s">
        <v>17</v>
      </c>
      <c r="BO752" s="113" t="s">
        <v>18</v>
      </c>
      <c r="BP752" s="114" t="s">
        <v>17</v>
      </c>
      <c r="BQ752" s="115" t="s">
        <v>18</v>
      </c>
      <c r="BR752" s="112" t="s">
        <v>17</v>
      </c>
      <c r="BS752" s="113" t="s">
        <v>18</v>
      </c>
      <c r="BT752" s="114" t="s">
        <v>17</v>
      </c>
      <c r="BU752" s="112" t="s">
        <v>18</v>
      </c>
      <c r="BV752" s="116" t="s">
        <v>17</v>
      </c>
      <c r="BW752" s="117" t="s">
        <v>18</v>
      </c>
      <c r="BX752" s="112" t="s">
        <v>17</v>
      </c>
      <c r="BY752" s="113" t="s">
        <v>18</v>
      </c>
      <c r="BZ752" s="114" t="s">
        <v>17</v>
      </c>
      <c r="CA752" s="115" t="s">
        <v>18</v>
      </c>
      <c r="CB752" s="112" t="s">
        <v>17</v>
      </c>
      <c r="CC752" s="113" t="s">
        <v>18</v>
      </c>
      <c r="CD752" s="114" t="s">
        <v>17</v>
      </c>
      <c r="CE752" s="115" t="s">
        <v>18</v>
      </c>
      <c r="CF752" s="112" t="s">
        <v>17</v>
      </c>
      <c r="CG752" s="113" t="s">
        <v>18</v>
      </c>
      <c r="CH752" s="25" t="s">
        <v>17</v>
      </c>
      <c r="CI752" s="118" t="s">
        <v>18</v>
      </c>
      <c r="CJ752" s="116" t="s">
        <v>17</v>
      </c>
      <c r="CK752" s="117" t="s">
        <v>18</v>
      </c>
    </row>
    <row r="753" spans="1:89" ht="14.1" thickTop="1">
      <c r="A753" s="121" t="s">
        <v>19</v>
      </c>
      <c r="B753" s="122"/>
      <c r="C753" s="182"/>
      <c r="D753" s="123"/>
      <c r="E753" s="176"/>
      <c r="F753" s="122"/>
      <c r="G753" s="124"/>
      <c r="H753" s="123"/>
      <c r="I753" s="176"/>
      <c r="J753" s="122"/>
      <c r="K753" s="124"/>
      <c r="L753" s="123"/>
      <c r="M753" s="122"/>
      <c r="N753" s="175"/>
      <c r="O753" s="177"/>
      <c r="P753" s="122"/>
      <c r="Q753" s="124"/>
      <c r="R753" s="123"/>
      <c r="S753" s="176"/>
      <c r="T753" s="122"/>
      <c r="U753" s="124"/>
      <c r="V753" s="123"/>
      <c r="W753" s="176"/>
      <c r="X753" s="122"/>
      <c r="Y753" s="124"/>
      <c r="Z753" s="180"/>
      <c r="AA753" s="181"/>
      <c r="AB753" s="166">
        <f>B753+D753+F753+H753+J753+L753+N753+P753+R753+T753+V753+X753+Z753</f>
        <v>0</v>
      </c>
      <c r="AC753" s="167">
        <f>C753+E753+G753+I753+K753+M753+O753+Q753+S753+U753+W753+Y753+AA753</f>
        <v>0</v>
      </c>
      <c r="AE753" s="246" t="str">
        <f>$AE$9</f>
        <v>07:00 - 07:59</v>
      </c>
      <c r="AF753" s="247">
        <f>SUMIF($A$9:$A$32,$AE753,B$753:B$776)</f>
        <v>2086</v>
      </c>
      <c r="AG753" s="248">
        <f t="shared" ref="AG753:AV755" si="14343">SUMIF($A$9:$A$32,$AE753,C$753:C$776)</f>
        <v>692</v>
      </c>
      <c r="AH753" s="249">
        <f t="shared" si="14343"/>
        <v>818</v>
      </c>
      <c r="AI753" s="250">
        <f t="shared" si="14343"/>
        <v>441</v>
      </c>
      <c r="AJ753" s="247">
        <f t="shared" si="14343"/>
        <v>246</v>
      </c>
      <c r="AK753" s="251">
        <f t="shared" si="14343"/>
        <v>183</v>
      </c>
      <c r="AL753" s="249">
        <f t="shared" si="14343"/>
        <v>826</v>
      </c>
      <c r="AM753" s="250">
        <f t="shared" si="14343"/>
        <v>1171</v>
      </c>
      <c r="AN753" s="247">
        <f t="shared" si="14343"/>
        <v>95</v>
      </c>
      <c r="AO753" s="251">
        <f t="shared" si="14343"/>
        <v>233</v>
      </c>
      <c r="AP753" s="249">
        <f t="shared" si="14343"/>
        <v>148</v>
      </c>
      <c r="AQ753" s="247">
        <f t="shared" si="14343"/>
        <v>565</v>
      </c>
      <c r="AR753" s="252">
        <f t="shared" si="14343"/>
        <v>912</v>
      </c>
      <c r="AS753" s="253">
        <f t="shared" si="14343"/>
        <v>1068</v>
      </c>
      <c r="AT753" s="247">
        <f t="shared" si="14343"/>
        <v>534</v>
      </c>
      <c r="AU753" s="251">
        <f t="shared" si="14343"/>
        <v>454</v>
      </c>
      <c r="AV753" s="249">
        <f t="shared" si="14343"/>
        <v>920</v>
      </c>
      <c r="AW753" s="250">
        <f t="shared" ref="AW753:BE755" si="14344">SUMIF($A$9:$A$32,$AE753,S$753:S$776)</f>
        <v>615</v>
      </c>
      <c r="AX753" s="247">
        <f t="shared" si="14344"/>
        <v>180</v>
      </c>
      <c r="AY753" s="251">
        <f t="shared" si="14344"/>
        <v>265</v>
      </c>
      <c r="AZ753" s="249">
        <f t="shared" si="14344"/>
        <v>758</v>
      </c>
      <c r="BA753" s="250">
        <f t="shared" si="14344"/>
        <v>672</v>
      </c>
      <c r="BB753" s="247">
        <f t="shared" si="14344"/>
        <v>748</v>
      </c>
      <c r="BC753" s="251">
        <f t="shared" si="14344"/>
        <v>433</v>
      </c>
      <c r="BD753" s="20">
        <f t="shared" si="14344"/>
        <v>1671</v>
      </c>
      <c r="BE753" s="254">
        <f t="shared" si="14344"/>
        <v>1555</v>
      </c>
      <c r="BF753" s="255">
        <f>AF753+AH753+AJ753+AL753+AN753+AP753+AR753+AT753+AV753+AX753+AZ753+BB753+BD753</f>
        <v>9942</v>
      </c>
      <c r="BG753" s="256">
        <f>AG753+AI753+AK753+AM753+AO753+AQ753+AS753+AU753+AW753+AY753+BA753+BC753+BE753</f>
        <v>8347</v>
      </c>
      <c r="BI753" s="121" t="s">
        <v>19</v>
      </c>
      <c r="BJ753" s="125">
        <f>B753/B777</f>
        <v>0</v>
      </c>
      <c r="BK753" s="126">
        <f t="shared" ref="BK753" si="14345">C753/C777</f>
        <v>0</v>
      </c>
      <c r="BL753" s="127">
        <f t="shared" ref="BL753" si="14346">D753/D777</f>
        <v>0</v>
      </c>
      <c r="BM753" s="128">
        <f t="shared" ref="BM753" si="14347">E753/E777</f>
        <v>0</v>
      </c>
      <c r="BN753" s="125">
        <f t="shared" ref="BN753" si="14348">F753/F777</f>
        <v>0</v>
      </c>
      <c r="BO753" s="126">
        <f t="shared" ref="BO753" si="14349">G753/G777</f>
        <v>0</v>
      </c>
      <c r="BP753" s="127">
        <f t="shared" ref="BP753" si="14350">H753/H777</f>
        <v>0</v>
      </c>
      <c r="BQ753" s="128">
        <f t="shared" ref="BQ753" si="14351">I753/I777</f>
        <v>0</v>
      </c>
      <c r="BR753" s="125">
        <f t="shared" ref="BR753" si="14352">J753/J777</f>
        <v>0</v>
      </c>
      <c r="BS753" s="126">
        <f t="shared" ref="BS753" si="14353">K753/K777</f>
        <v>0</v>
      </c>
      <c r="BT753" s="127">
        <f t="shared" ref="BT753" si="14354">L753/L777</f>
        <v>0</v>
      </c>
      <c r="BU753" s="125">
        <f t="shared" ref="BU753" si="14355">M753/M777</f>
        <v>0</v>
      </c>
      <c r="BV753" s="129">
        <f t="shared" ref="BV753" si="14356">N753/N777</f>
        <v>0</v>
      </c>
      <c r="BW753" s="130">
        <f t="shared" ref="BW753" si="14357">O753/O777</f>
        <v>0</v>
      </c>
      <c r="BX753" s="125">
        <f t="shared" ref="BX753" si="14358">P753/P777</f>
        <v>0</v>
      </c>
      <c r="BY753" s="126">
        <f t="shared" ref="BY753" si="14359">Q753/Q777</f>
        <v>0</v>
      </c>
      <c r="BZ753" s="127">
        <f t="shared" ref="BZ753" si="14360">R753/R777</f>
        <v>0</v>
      </c>
      <c r="CA753" s="128">
        <f t="shared" ref="CA753" si="14361">S753/S777</f>
        <v>0</v>
      </c>
      <c r="CB753" s="125">
        <f t="shared" ref="CB753" si="14362">T753/T777</f>
        <v>0</v>
      </c>
      <c r="CC753" s="126">
        <f t="shared" ref="CC753" si="14363">U753/U777</f>
        <v>0</v>
      </c>
      <c r="CD753" s="127">
        <f t="shared" ref="CD753" si="14364">V753/V777</f>
        <v>0</v>
      </c>
      <c r="CE753" s="128">
        <f t="shared" ref="CE753" si="14365">W753/W777</f>
        <v>0</v>
      </c>
      <c r="CF753" s="125">
        <f t="shared" ref="CF753" si="14366">X753/X777</f>
        <v>0</v>
      </c>
      <c r="CG753" s="126">
        <f t="shared" ref="CG753" si="14367">Y753/Y777</f>
        <v>0</v>
      </c>
      <c r="CH753" s="127">
        <f t="shared" ref="CH753" si="14368">Z753/Z777</f>
        <v>0</v>
      </c>
      <c r="CI753" s="125">
        <f t="shared" ref="CI753" si="14369">AA753/AA777</f>
        <v>0</v>
      </c>
      <c r="CJ753" s="131">
        <f t="shared" ref="CJ753" si="14370">AB753/AB777</f>
        <v>0</v>
      </c>
      <c r="CK753" s="132">
        <f t="shared" ref="CK753" si="14371">AC753/AC777</f>
        <v>0</v>
      </c>
    </row>
    <row r="754" spans="1:89">
      <c r="A754" s="133" t="s">
        <v>20</v>
      </c>
      <c r="B754" s="185">
        <v>158</v>
      </c>
      <c r="C754" s="186">
        <v>0</v>
      </c>
      <c r="D754" s="187">
        <v>64</v>
      </c>
      <c r="E754" s="188">
        <v>0</v>
      </c>
      <c r="F754" s="185">
        <v>17</v>
      </c>
      <c r="G754" s="189">
        <v>0</v>
      </c>
      <c r="H754" s="187">
        <v>82</v>
      </c>
      <c r="I754" s="188">
        <v>2</v>
      </c>
      <c r="J754" s="185">
        <v>4</v>
      </c>
      <c r="K754" s="189">
        <v>1</v>
      </c>
      <c r="L754" s="187">
        <v>1</v>
      </c>
      <c r="M754" s="185">
        <v>1</v>
      </c>
      <c r="N754" s="190">
        <v>17</v>
      </c>
      <c r="O754" s="191">
        <v>0</v>
      </c>
      <c r="P754" s="185">
        <v>6</v>
      </c>
      <c r="Q754" s="189">
        <v>0</v>
      </c>
      <c r="R754" s="187">
        <v>0</v>
      </c>
      <c r="S754" s="188">
        <v>0</v>
      </c>
      <c r="T754" s="185">
        <v>0</v>
      </c>
      <c r="U754" s="189">
        <v>0</v>
      </c>
      <c r="V754" s="187">
        <v>0</v>
      </c>
      <c r="W754" s="188">
        <v>0</v>
      </c>
      <c r="X754" s="185">
        <v>0</v>
      </c>
      <c r="Y754" s="189">
        <v>0</v>
      </c>
      <c r="Z754" s="187">
        <v>0</v>
      </c>
      <c r="AA754" s="185">
        <v>0</v>
      </c>
      <c r="AB754" s="168">
        <f t="shared" ref="AB754:AB755" si="14372">B754+D754+F754+H754+J754+L754+N754+P754+R754+T754+V754+X754+Z754</f>
        <v>349</v>
      </c>
      <c r="AC754" s="169">
        <f t="shared" ref="AC754:AC773" si="14373">C754+E754+G754+I754+K754+M754+O754+Q754+S754+U754+W754+Y754+AA754</f>
        <v>4</v>
      </c>
      <c r="AE754" s="258" t="str">
        <f>$AE$10</f>
        <v>08:00 - 08:59</v>
      </c>
      <c r="AF754" s="247">
        <f>SUMIF($A$9:$A$32,$AE754,B$753:B$776)</f>
        <v>2632</v>
      </c>
      <c r="AG754" s="259">
        <f t="shared" si="14343"/>
        <v>1016</v>
      </c>
      <c r="AH754" s="260">
        <f t="shared" si="14343"/>
        <v>936</v>
      </c>
      <c r="AI754" s="261">
        <f t="shared" si="14343"/>
        <v>542</v>
      </c>
      <c r="AJ754" s="262">
        <f t="shared" si="14343"/>
        <v>285</v>
      </c>
      <c r="AK754" s="263">
        <f t="shared" si="14343"/>
        <v>254</v>
      </c>
      <c r="AL754" s="260">
        <f t="shared" si="14343"/>
        <v>1108</v>
      </c>
      <c r="AM754" s="261">
        <f t="shared" si="14343"/>
        <v>1668</v>
      </c>
      <c r="AN754" s="262">
        <f t="shared" si="14343"/>
        <v>105</v>
      </c>
      <c r="AO754" s="263">
        <f t="shared" si="14343"/>
        <v>283</v>
      </c>
      <c r="AP754" s="260">
        <f t="shared" si="14343"/>
        <v>161</v>
      </c>
      <c r="AQ754" s="262">
        <f t="shared" si="14343"/>
        <v>764</v>
      </c>
      <c r="AR754" s="264">
        <f t="shared" si="14343"/>
        <v>963</v>
      </c>
      <c r="AS754" s="265">
        <f t="shared" si="14343"/>
        <v>1395</v>
      </c>
      <c r="AT754" s="262">
        <f t="shared" si="14343"/>
        <v>587</v>
      </c>
      <c r="AU754" s="263">
        <f t="shared" si="14343"/>
        <v>620</v>
      </c>
      <c r="AV754" s="260">
        <f t="shared" si="14343"/>
        <v>1059</v>
      </c>
      <c r="AW754" s="261">
        <f t="shared" si="14344"/>
        <v>779</v>
      </c>
      <c r="AX754" s="262">
        <f t="shared" si="14344"/>
        <v>197</v>
      </c>
      <c r="AY754" s="263">
        <f t="shared" si="14344"/>
        <v>371</v>
      </c>
      <c r="AZ754" s="260">
        <f t="shared" si="14344"/>
        <v>657</v>
      </c>
      <c r="BA754" s="261">
        <f t="shared" si="14344"/>
        <v>974</v>
      </c>
      <c r="BB754" s="262">
        <f t="shared" si="14344"/>
        <v>714</v>
      </c>
      <c r="BC754" s="263">
        <f t="shared" si="14344"/>
        <v>492</v>
      </c>
      <c r="BD754" s="260">
        <f t="shared" si="14344"/>
        <v>2172</v>
      </c>
      <c r="BE754" s="262">
        <f t="shared" si="14344"/>
        <v>1709</v>
      </c>
      <c r="BF754" s="266">
        <f>SUM(AF754,AH754,AJ754,AL754,AN754,AP754,AR754,AT754,AV754,AX754,AZ754,BB754,BD754)</f>
        <v>11576</v>
      </c>
      <c r="BG754" s="16">
        <f>SUM(AG754,AI754,AK754,AM754,AO754,AQ754,AS754,AU754,AW754,AY754,BA754,BC754,BE754)</f>
        <v>10867</v>
      </c>
      <c r="BI754" s="133" t="s">
        <v>20</v>
      </c>
      <c r="BJ754" s="125">
        <f>B754/B777</f>
        <v>4.7623353528046539E-3</v>
      </c>
      <c r="BK754" s="126">
        <f t="shared" ref="BK754" si="14374">C754/C777</f>
        <v>0</v>
      </c>
      <c r="BL754" s="127">
        <f t="shared" ref="BL754" si="14375">D754/D777</f>
        <v>4.7228986790642758E-3</v>
      </c>
      <c r="BM754" s="128">
        <f t="shared" ref="BM754" si="14376">E754/E777</f>
        <v>0</v>
      </c>
      <c r="BN754" s="125">
        <f t="shared" ref="BN754" si="14377">F754/F777</f>
        <v>3.4524776604386675E-3</v>
      </c>
      <c r="BO754" s="126">
        <f t="shared" ref="BO754" si="14378">G754/G777</f>
        <v>0</v>
      </c>
      <c r="BP754" s="127">
        <f t="shared" ref="BP754" si="14379">H754/H777</f>
        <v>3.7628487518355362E-3</v>
      </c>
      <c r="BQ754" s="128">
        <f t="shared" ref="BQ754" si="14380">I754/I777</f>
        <v>6.4501564162930956E-5</v>
      </c>
      <c r="BR754" s="125">
        <f t="shared" ref="BR754" si="14381">J754/J777</f>
        <v>1.536688436419516E-3</v>
      </c>
      <c r="BS754" s="126">
        <f t="shared" ref="BS754" si="14382">K754/K777</f>
        <v>2.7878449958182325E-4</v>
      </c>
      <c r="BT754" s="127">
        <f t="shared" ref="BT754" si="14383">L754/L777</f>
        <v>2.025931928687196E-4</v>
      </c>
      <c r="BU754" s="125">
        <f t="shared" ref="BU754" si="14384">M754/M777</f>
        <v>8.4068936527952921E-5</v>
      </c>
      <c r="BV754" s="129">
        <f t="shared" ref="BV754" si="14385">N754/N777</f>
        <v>9.6344573533578917E-4</v>
      </c>
      <c r="BW754" s="130">
        <f t="shared" ref="BW754" si="14386">O754/O777</f>
        <v>0</v>
      </c>
      <c r="BX754" s="125">
        <f t="shared" ref="BX754" si="14387">P754/P777</f>
        <v>5.7388809182209468E-4</v>
      </c>
      <c r="BY754" s="126">
        <f t="shared" ref="BY754" si="14388">Q754/Q777</f>
        <v>0</v>
      </c>
      <c r="BZ754" s="127">
        <f t="shared" ref="BZ754" si="14389">R754/R777</f>
        <v>0</v>
      </c>
      <c r="CA754" s="128">
        <f t="shared" ref="CA754" si="14390">S754/S777</f>
        <v>0</v>
      </c>
      <c r="CB754" s="125">
        <f t="shared" ref="CB754" si="14391">T754/T777</f>
        <v>0</v>
      </c>
      <c r="CC754" s="126">
        <f t="shared" ref="CC754" si="14392">U754/U777</f>
        <v>0</v>
      </c>
      <c r="CD754" s="127">
        <f t="shared" ref="CD754" si="14393">V754/V777</f>
        <v>0</v>
      </c>
      <c r="CE754" s="128">
        <f t="shared" ref="CE754" si="14394">W754/W777</f>
        <v>0</v>
      </c>
      <c r="CF754" s="125">
        <f t="shared" ref="CF754" si="14395">X754/X777</f>
        <v>0</v>
      </c>
      <c r="CG754" s="126">
        <f t="shared" ref="CG754" si="14396">Y754/Y777</f>
        <v>0</v>
      </c>
      <c r="CH754" s="127">
        <f t="shared" ref="CH754" si="14397">Z754/Z777</f>
        <v>0</v>
      </c>
      <c r="CI754" s="125">
        <f t="shared" ref="CI754" si="14398">AA754/AA777</f>
        <v>0</v>
      </c>
      <c r="CJ754" s="131">
        <f t="shared" ref="CJ754" si="14399">AB754/AB777</f>
        <v>1.7969960816217245E-3</v>
      </c>
      <c r="CK754" s="132">
        <f t="shared" ref="CK754" si="14400">AC754/AC777</f>
        <v>2.0647079470608883E-5</v>
      </c>
    </row>
    <row r="755" spans="1:89" ht="14.1" thickBot="1">
      <c r="A755" s="142" t="s">
        <v>21</v>
      </c>
      <c r="B755" s="192">
        <v>1011</v>
      </c>
      <c r="C755" s="193">
        <v>0</v>
      </c>
      <c r="D755" s="194">
        <v>359</v>
      </c>
      <c r="E755" s="195">
        <v>0</v>
      </c>
      <c r="F755" s="192">
        <v>123</v>
      </c>
      <c r="G755" s="196">
        <v>3</v>
      </c>
      <c r="H755" s="194">
        <v>561</v>
      </c>
      <c r="I755" s="195">
        <v>59</v>
      </c>
      <c r="J755" s="192">
        <v>38</v>
      </c>
      <c r="K755" s="196">
        <v>26</v>
      </c>
      <c r="L755" s="194">
        <v>25</v>
      </c>
      <c r="M755" s="192">
        <v>134</v>
      </c>
      <c r="N755" s="197">
        <v>197</v>
      </c>
      <c r="O755" s="198">
        <v>211</v>
      </c>
      <c r="P755" s="192">
        <v>129</v>
      </c>
      <c r="Q755" s="196">
        <v>151</v>
      </c>
      <c r="R755" s="194">
        <v>192</v>
      </c>
      <c r="S755" s="195">
        <v>151</v>
      </c>
      <c r="T755" s="192">
        <v>25</v>
      </c>
      <c r="U755" s="196">
        <v>95</v>
      </c>
      <c r="V755" s="194">
        <v>148</v>
      </c>
      <c r="W755" s="195">
        <v>178</v>
      </c>
      <c r="X755" s="192">
        <v>153</v>
      </c>
      <c r="Y755" s="196">
        <v>144</v>
      </c>
      <c r="Z755" s="194">
        <v>500</v>
      </c>
      <c r="AA755" s="192">
        <v>289</v>
      </c>
      <c r="AB755" s="168">
        <f t="shared" si="14372"/>
        <v>3461</v>
      </c>
      <c r="AC755" s="169">
        <f t="shared" si="14373"/>
        <v>1441</v>
      </c>
      <c r="AE755" s="246" t="str">
        <f>$AE$11</f>
        <v>-</v>
      </c>
      <c r="AF755" s="247">
        <f>SUMIF($A$9:$A$32,$AE755,B$753:B$776)</f>
        <v>0</v>
      </c>
      <c r="AG755" s="267">
        <f t="shared" si="14343"/>
        <v>0</v>
      </c>
      <c r="AH755" s="268">
        <f t="shared" si="14343"/>
        <v>0</v>
      </c>
      <c r="AI755" s="269">
        <f t="shared" si="14343"/>
        <v>0</v>
      </c>
      <c r="AJ755" s="270">
        <f t="shared" si="14343"/>
        <v>0</v>
      </c>
      <c r="AK755" s="271">
        <f t="shared" si="14343"/>
        <v>0</v>
      </c>
      <c r="AL755" s="268">
        <f t="shared" si="14343"/>
        <v>0</v>
      </c>
      <c r="AM755" s="269">
        <f t="shared" si="14343"/>
        <v>0</v>
      </c>
      <c r="AN755" s="270">
        <f t="shared" si="14343"/>
        <v>0</v>
      </c>
      <c r="AO755" s="271">
        <f t="shared" si="14343"/>
        <v>0</v>
      </c>
      <c r="AP755" s="268">
        <f t="shared" si="14343"/>
        <v>0</v>
      </c>
      <c r="AQ755" s="270">
        <f t="shared" si="14343"/>
        <v>0</v>
      </c>
      <c r="AR755" s="272">
        <f t="shared" si="14343"/>
        <v>0</v>
      </c>
      <c r="AS755" s="273">
        <f t="shared" si="14343"/>
        <v>0</v>
      </c>
      <c r="AT755" s="270">
        <f t="shared" si="14343"/>
        <v>0</v>
      </c>
      <c r="AU755" s="271">
        <f t="shared" si="14343"/>
        <v>0</v>
      </c>
      <c r="AV755" s="268">
        <f t="shared" si="14343"/>
        <v>0</v>
      </c>
      <c r="AW755" s="269">
        <f t="shared" si="14344"/>
        <v>0</v>
      </c>
      <c r="AX755" s="270">
        <f t="shared" si="14344"/>
        <v>0</v>
      </c>
      <c r="AY755" s="271">
        <f t="shared" si="14344"/>
        <v>0</v>
      </c>
      <c r="AZ755" s="268">
        <f t="shared" si="14344"/>
        <v>0</v>
      </c>
      <c r="BA755" s="269">
        <f t="shared" si="14344"/>
        <v>0</v>
      </c>
      <c r="BB755" s="270">
        <f t="shared" si="14344"/>
        <v>0</v>
      </c>
      <c r="BC755" s="271">
        <f t="shared" si="14344"/>
        <v>0</v>
      </c>
      <c r="BD755" s="268">
        <f t="shared" si="14344"/>
        <v>0</v>
      </c>
      <c r="BE755" s="270">
        <f t="shared" si="14344"/>
        <v>0</v>
      </c>
      <c r="BF755" s="266">
        <f>SUM(AF755,AH755,AJ755,AL755,AN755,AP755,AR755,AT755,AV755,AX755,AZ755,BB755,BD755)</f>
        <v>0</v>
      </c>
      <c r="BG755" s="16">
        <f>SUM(AG755,AI755,AK755,AM755,AO755,AQ755,AS755,AU755,AW755,AY755,BA755,BC755,BE755)</f>
        <v>0</v>
      </c>
      <c r="BI755" s="142" t="s">
        <v>21</v>
      </c>
      <c r="BJ755" s="125">
        <f>B755/B777</f>
        <v>3.0472917985351299E-2</v>
      </c>
      <c r="BK755" s="126">
        <f t="shared" ref="BK755" si="14401">C755/C777</f>
        <v>0</v>
      </c>
      <c r="BL755" s="127">
        <f t="shared" ref="BL755" si="14402">D755/D777</f>
        <v>2.6492509777876171E-2</v>
      </c>
      <c r="BM755" s="128">
        <f t="shared" ref="BM755" si="14403">E755/E777</f>
        <v>0</v>
      </c>
      <c r="BN755" s="125">
        <f t="shared" ref="BN755" si="14404">F755/F777</f>
        <v>2.4979691307879772E-2</v>
      </c>
      <c r="BO755" s="126">
        <f t="shared" ref="BO755" si="14405">G755/G777</f>
        <v>7.4552683896620276E-4</v>
      </c>
      <c r="BP755" s="127">
        <f t="shared" ref="BP755" si="14406">H755/H777</f>
        <v>2.574339207048458E-2</v>
      </c>
      <c r="BQ755" s="128">
        <f t="shared" ref="BQ755" si="14407">I755/I777</f>
        <v>1.9027961428064631E-3</v>
      </c>
      <c r="BR755" s="125">
        <f t="shared" ref="BR755" si="14408">J755/J777</f>
        <v>1.4598540145985401E-2</v>
      </c>
      <c r="BS755" s="126">
        <f t="shared" ref="BS755" si="14409">K755/K777</f>
        <v>7.2483969891274048E-3</v>
      </c>
      <c r="BT755" s="127">
        <f t="shared" ref="BT755" si="14410">L755/L777</f>
        <v>5.0648298217179904E-3</v>
      </c>
      <c r="BU755" s="125">
        <f t="shared" ref="BU755" si="14411">M755/M777</f>
        <v>1.1265237494745691E-2</v>
      </c>
      <c r="BV755" s="129">
        <f t="shared" ref="BV755" si="14412">N755/N777</f>
        <v>1.1164635874185322E-2</v>
      </c>
      <c r="BW755" s="130">
        <f t="shared" ref="BW755" si="14413">O755/O777</f>
        <v>9.4504411698839962E-3</v>
      </c>
      <c r="BX755" s="125">
        <f t="shared" ref="BX755" si="14414">P755/P777</f>
        <v>1.2338593974175036E-2</v>
      </c>
      <c r="BY755" s="126">
        <f t="shared" ref="BY755" si="14415">Q755/Q777</f>
        <v>1.4585144402588622E-2</v>
      </c>
      <c r="BZ755" s="127">
        <f t="shared" ref="BZ755" si="14416">R755/R777</f>
        <v>1.1414303549135009E-2</v>
      </c>
      <c r="CA755" s="128">
        <f t="shared" ref="CA755" si="14417">S755/S777</f>
        <v>9.9525441602952812E-3</v>
      </c>
      <c r="CB755" s="125">
        <f t="shared" ref="CB755" si="14418">T755/T777</f>
        <v>7.2484778196578717E-3</v>
      </c>
      <c r="CC755" s="126">
        <f t="shared" ref="CC755" si="14419">U755/U777</f>
        <v>2.6965654271927333E-2</v>
      </c>
      <c r="CD755" s="127">
        <f t="shared" ref="CD755" si="14420">V755/V777</f>
        <v>9.8502495840266224E-3</v>
      </c>
      <c r="CE755" s="128">
        <f t="shared" ref="CE755" si="14421">W755/W777</f>
        <v>1.1629426368744283E-2</v>
      </c>
      <c r="CF755" s="125">
        <f t="shared" ref="CF755" si="14422">X755/X777</f>
        <v>1.2027356339910384E-2</v>
      </c>
      <c r="CG755" s="126">
        <f t="shared" ref="CG755" si="14423">Y755/Y777</f>
        <v>2.0884699057287889E-2</v>
      </c>
      <c r="CH755" s="127">
        <f t="shared" ref="CH755" si="14424">Z755/Z777</f>
        <v>1.3472005173249986E-2</v>
      </c>
      <c r="CI755" s="125">
        <f t="shared" ref="CI755" si="14425">AA755/AA777</f>
        <v>8.5703270958749737E-3</v>
      </c>
      <c r="CJ755" s="131">
        <f t="shared" ref="CJ755" si="14426">AB755/AB777</f>
        <v>1.7820640224907706E-2</v>
      </c>
      <c r="CK755" s="132">
        <f t="shared" ref="CK755" si="14427">AC755/AC777</f>
        <v>7.4381103792868497E-3</v>
      </c>
    </row>
    <row r="756" spans="1:89" ht="15" thickTop="1" thickBot="1">
      <c r="A756" s="133" t="s">
        <v>22</v>
      </c>
      <c r="B756" s="185">
        <v>1446</v>
      </c>
      <c r="C756" s="186">
        <v>310</v>
      </c>
      <c r="D756" s="187">
        <v>678</v>
      </c>
      <c r="E756" s="188">
        <v>282</v>
      </c>
      <c r="F756" s="185">
        <v>176</v>
      </c>
      <c r="G756" s="189">
        <v>101</v>
      </c>
      <c r="H756" s="187">
        <v>692</v>
      </c>
      <c r="I756" s="188">
        <v>738</v>
      </c>
      <c r="J756" s="185">
        <v>64</v>
      </c>
      <c r="K756" s="189">
        <v>159</v>
      </c>
      <c r="L756" s="187">
        <v>120</v>
      </c>
      <c r="M756" s="185">
        <v>333</v>
      </c>
      <c r="N756" s="190">
        <v>511</v>
      </c>
      <c r="O756" s="191">
        <v>768</v>
      </c>
      <c r="P756" s="185">
        <v>393</v>
      </c>
      <c r="Q756" s="189">
        <v>382</v>
      </c>
      <c r="R756" s="187">
        <v>613</v>
      </c>
      <c r="S756" s="188">
        <v>448</v>
      </c>
      <c r="T756" s="185">
        <v>177</v>
      </c>
      <c r="U756" s="189">
        <v>181</v>
      </c>
      <c r="V756" s="187">
        <v>521</v>
      </c>
      <c r="W756" s="188">
        <v>540</v>
      </c>
      <c r="X756" s="185">
        <v>585</v>
      </c>
      <c r="Y756" s="189">
        <v>326</v>
      </c>
      <c r="Z756" s="187">
        <v>1162</v>
      </c>
      <c r="AA756" s="185">
        <v>1043</v>
      </c>
      <c r="AB756" s="168">
        <f>B756+D756+F756+H756+J756+L756+N756+P756+R756+T756+V756+X756+Z756</f>
        <v>7138</v>
      </c>
      <c r="AC756" s="169">
        <f t="shared" si="14373"/>
        <v>5611</v>
      </c>
      <c r="AE756" s="295" t="s">
        <v>42</v>
      </c>
      <c r="AF756" s="12">
        <f t="shared" ref="AF756:BG756" si="14428">SUM(AF753:AF755)</f>
        <v>4718</v>
      </c>
      <c r="AG756" s="1">
        <f t="shared" si="14428"/>
        <v>1708</v>
      </c>
      <c r="AH756" s="12">
        <f t="shared" si="14428"/>
        <v>1754</v>
      </c>
      <c r="AI756" s="1">
        <f t="shared" si="14428"/>
        <v>983</v>
      </c>
      <c r="AJ756" s="12">
        <f t="shared" si="14428"/>
        <v>531</v>
      </c>
      <c r="AK756" s="1">
        <f t="shared" si="14428"/>
        <v>437</v>
      </c>
      <c r="AL756" s="12">
        <f t="shared" si="14428"/>
        <v>1934</v>
      </c>
      <c r="AM756" s="1">
        <f t="shared" si="14428"/>
        <v>2839</v>
      </c>
      <c r="AN756" s="12">
        <f t="shared" si="14428"/>
        <v>200</v>
      </c>
      <c r="AO756" s="1">
        <f t="shared" si="14428"/>
        <v>516</v>
      </c>
      <c r="AP756" s="12">
        <f t="shared" si="14428"/>
        <v>309</v>
      </c>
      <c r="AQ756" s="1">
        <f t="shared" si="14428"/>
        <v>1329</v>
      </c>
      <c r="AR756" s="12">
        <f t="shared" si="14428"/>
        <v>1875</v>
      </c>
      <c r="AS756" s="1">
        <f t="shared" si="14428"/>
        <v>2463</v>
      </c>
      <c r="AT756" s="12">
        <f t="shared" si="14428"/>
        <v>1121</v>
      </c>
      <c r="AU756" s="1">
        <f t="shared" si="14428"/>
        <v>1074</v>
      </c>
      <c r="AV756" s="12">
        <f t="shared" si="14428"/>
        <v>1979</v>
      </c>
      <c r="AW756" s="1">
        <f t="shared" si="14428"/>
        <v>1394</v>
      </c>
      <c r="AX756" s="12">
        <f t="shared" si="14428"/>
        <v>377</v>
      </c>
      <c r="AY756" s="1">
        <f t="shared" si="14428"/>
        <v>636</v>
      </c>
      <c r="AZ756" s="12">
        <f t="shared" si="14428"/>
        <v>1415</v>
      </c>
      <c r="BA756" s="1">
        <f t="shared" si="14428"/>
        <v>1646</v>
      </c>
      <c r="BB756" s="12">
        <f t="shared" si="14428"/>
        <v>1462</v>
      </c>
      <c r="BC756" s="1">
        <f t="shared" si="14428"/>
        <v>925</v>
      </c>
      <c r="BD756" s="12">
        <f t="shared" si="14428"/>
        <v>3843</v>
      </c>
      <c r="BE756" s="1">
        <f t="shared" si="14428"/>
        <v>3264</v>
      </c>
      <c r="BF756" s="51">
        <f t="shared" si="14428"/>
        <v>21518</v>
      </c>
      <c r="BG756" s="47">
        <f t="shared" si="14428"/>
        <v>19214</v>
      </c>
      <c r="BI756" s="133" t="s">
        <v>22</v>
      </c>
      <c r="BJ756" s="125">
        <f>B756/B777</f>
        <v>4.3584410887060311E-2</v>
      </c>
      <c r="BK756" s="126">
        <f t="shared" ref="BK756" si="14429">C756/C777</f>
        <v>1.2542990086991706E-2</v>
      </c>
      <c r="BL756" s="127">
        <f t="shared" ref="BL756" si="14430">D756/D777</f>
        <v>5.0033207881337173E-2</v>
      </c>
      <c r="BM756" s="128">
        <f t="shared" ref="BM756" si="14431">E756/E777</f>
        <v>2.5162844650664762E-2</v>
      </c>
      <c r="BN756" s="125">
        <f t="shared" ref="BN756" si="14432">F756/F777</f>
        <v>3.5743298131600328E-2</v>
      </c>
      <c r="BO756" s="126">
        <f t="shared" ref="BO756" si="14433">G756/G777</f>
        <v>2.5099403578528828E-2</v>
      </c>
      <c r="BP756" s="127">
        <f t="shared" ref="BP756" si="14434">H756/H777</f>
        <v>3.175477239353891E-2</v>
      </c>
      <c r="BQ756" s="128">
        <f t="shared" ref="BQ756" si="14435">I756/I777</f>
        <v>2.380107717612152E-2</v>
      </c>
      <c r="BR756" s="125">
        <f t="shared" ref="BR756" si="14436">J756/J777</f>
        <v>2.4587014982712256E-2</v>
      </c>
      <c r="BS756" s="126">
        <f t="shared" ref="BS756" si="14437">K756/K777</f>
        <v>4.4326735433509894E-2</v>
      </c>
      <c r="BT756" s="127">
        <f t="shared" ref="BT756" si="14438">L756/L777</f>
        <v>2.4311183144246355E-2</v>
      </c>
      <c r="BU756" s="125">
        <f t="shared" ref="BU756" si="14439">M756/M777</f>
        <v>2.7994955863808322E-2</v>
      </c>
      <c r="BV756" s="129">
        <f t="shared" ref="BV756" si="14440">N756/N777</f>
        <v>2.8960045338622838E-2</v>
      </c>
      <c r="BW756" s="130">
        <f t="shared" ref="BW756" si="14441">O756/O777</f>
        <v>3.4397814305549335E-2</v>
      </c>
      <c r="BX756" s="125">
        <f t="shared" ref="BX756" si="14442">P756/P777</f>
        <v>3.7589670014347203E-2</v>
      </c>
      <c r="BY756" s="126">
        <f t="shared" ref="BY756" si="14443">Q756/Q777</f>
        <v>3.6897517627740753E-2</v>
      </c>
      <c r="BZ756" s="127">
        <f t="shared" ref="BZ756" si="14444">R756/R777</f>
        <v>3.6442542060519591E-2</v>
      </c>
      <c r="CA756" s="128">
        <f t="shared" ref="CA756" si="14445">S756/S777</f>
        <v>2.9528078038491959E-2</v>
      </c>
      <c r="CB756" s="125">
        <f t="shared" ref="CB756" si="14446">T756/T777</f>
        <v>5.131922296317773E-2</v>
      </c>
      <c r="CC756" s="126">
        <f t="shared" ref="CC756" si="14447">U756/U777</f>
        <v>5.1376667612829975E-2</v>
      </c>
      <c r="CD756" s="127">
        <f t="shared" ref="CD756" si="14448">V756/V777</f>
        <v>3.4675540765391012E-2</v>
      </c>
      <c r="CE756" s="128">
        <f t="shared" ref="CE756" si="14449">W756/W777</f>
        <v>3.5280282242257939E-2</v>
      </c>
      <c r="CF756" s="125">
        <f t="shared" ref="CF756" si="14450">X756/X777</f>
        <v>4.5986950711422059E-2</v>
      </c>
      <c r="CG756" s="126">
        <f t="shared" ref="CG756" si="14451">Y756/Y777</f>
        <v>4.7280638143582306E-2</v>
      </c>
      <c r="CH756" s="127">
        <f t="shared" ref="CH756" si="14452">Z756/Z777</f>
        <v>3.1308940022632965E-2</v>
      </c>
      <c r="CI756" s="125">
        <f t="shared" ref="CI756" si="14453">AA756/AA777</f>
        <v>3.0930280833901723E-2</v>
      </c>
      <c r="CJ756" s="131">
        <f t="shared" ref="CJ756" si="14454">AB756/AB777</f>
        <v>3.6753461405776129E-2</v>
      </c>
      <c r="CK756" s="132">
        <f t="shared" ref="CK756" si="14455">AC756/AC777</f>
        <v>2.8962690727396611E-2</v>
      </c>
    </row>
    <row r="757" spans="1:89" ht="14.1" thickTop="1">
      <c r="A757" s="142" t="s">
        <v>23</v>
      </c>
      <c r="B757" s="192">
        <v>2086</v>
      </c>
      <c r="C757" s="193">
        <v>692</v>
      </c>
      <c r="D757" s="194">
        <v>818</v>
      </c>
      <c r="E757" s="195">
        <v>441</v>
      </c>
      <c r="F757" s="192">
        <v>246</v>
      </c>
      <c r="G757" s="196">
        <v>183</v>
      </c>
      <c r="H757" s="194">
        <v>826</v>
      </c>
      <c r="I757" s="195">
        <v>1171</v>
      </c>
      <c r="J757" s="192">
        <v>95</v>
      </c>
      <c r="K757" s="196">
        <v>233</v>
      </c>
      <c r="L757" s="194">
        <v>148</v>
      </c>
      <c r="M757" s="192">
        <v>565</v>
      </c>
      <c r="N757" s="197">
        <v>912</v>
      </c>
      <c r="O757" s="198">
        <v>1068</v>
      </c>
      <c r="P757" s="192">
        <v>534</v>
      </c>
      <c r="Q757" s="196">
        <v>454</v>
      </c>
      <c r="R757" s="194">
        <v>920</v>
      </c>
      <c r="S757" s="195">
        <v>615</v>
      </c>
      <c r="T757" s="192">
        <v>180</v>
      </c>
      <c r="U757" s="196">
        <v>265</v>
      </c>
      <c r="V757" s="194">
        <v>758</v>
      </c>
      <c r="W757" s="195">
        <v>672</v>
      </c>
      <c r="X757" s="192">
        <v>748</v>
      </c>
      <c r="Y757" s="196">
        <v>433</v>
      </c>
      <c r="Z757" s="194">
        <v>1671</v>
      </c>
      <c r="AA757" s="192">
        <v>1555</v>
      </c>
      <c r="AB757" s="168">
        <f t="shared" ref="AB757:AB773" si="14456">B757+D757+F757+H757+J757+L757+N757+P757+R757+T757+V757+X757+Z757</f>
        <v>9942</v>
      </c>
      <c r="AC757" s="169">
        <f t="shared" si="14373"/>
        <v>8347</v>
      </c>
      <c r="BI757" s="142" t="s">
        <v>23</v>
      </c>
      <c r="BJ757" s="125">
        <f>B757/B777</f>
        <v>6.2874883202218401E-2</v>
      </c>
      <c r="BK757" s="126">
        <f t="shared" ref="BK757" si="14457">C757/C777</f>
        <v>2.7999190774833097E-2</v>
      </c>
      <c r="BL757" s="127">
        <f t="shared" ref="BL757" si="14458">D757/D777</f>
        <v>6.0364548741790272E-2</v>
      </c>
      <c r="BM757" s="128">
        <f t="shared" ref="BM757" si="14459">E757/E777</f>
        <v>3.9350405996252343E-2</v>
      </c>
      <c r="BN757" s="125">
        <f t="shared" ref="BN757" si="14460">F757/F777</f>
        <v>4.9959382615759544E-2</v>
      </c>
      <c r="BO757" s="126">
        <f t="shared" ref="BO757" si="14461">G757/G777</f>
        <v>4.5477137176938368E-2</v>
      </c>
      <c r="BP757" s="127">
        <f t="shared" ref="BP757" si="14462">H757/H777</f>
        <v>3.7903817914831134E-2</v>
      </c>
      <c r="BQ757" s="128">
        <f t="shared" ref="BQ757" si="14463">I757/I777</f>
        <v>3.7765665817396071E-2</v>
      </c>
      <c r="BR757" s="125">
        <f t="shared" ref="BR757" si="14464">J757/J777</f>
        <v>3.6496350364963501E-2</v>
      </c>
      <c r="BS757" s="126">
        <f t="shared" ref="BS757" si="14465">K757/K777</f>
        <v>6.4956788402564816E-2</v>
      </c>
      <c r="BT757" s="127">
        <f t="shared" ref="BT757" si="14466">L757/L777</f>
        <v>2.9983792544570502E-2</v>
      </c>
      <c r="BU757" s="125">
        <f t="shared" ref="BU757" si="14467">M757/M777</f>
        <v>4.7498949138293403E-2</v>
      </c>
      <c r="BV757" s="129">
        <f t="shared" ref="BV757" si="14468">N757/N777</f>
        <v>5.1686030036837631E-2</v>
      </c>
      <c r="BW757" s="130">
        <f t="shared" ref="BW757" si="14469">O757/O777</f>
        <v>4.7834460518654545E-2</v>
      </c>
      <c r="BX757" s="125">
        <f t="shared" ref="BX757" si="14470">P757/P777</f>
        <v>5.107604017216643E-2</v>
      </c>
      <c r="BY757" s="126">
        <f t="shared" ref="BY757" si="14471">Q757/Q777</f>
        <v>4.3852023568047911E-2</v>
      </c>
      <c r="BZ757" s="127">
        <f t="shared" ref="BZ757" si="14472">R757/R777</f>
        <v>5.4693537839605254E-2</v>
      </c>
      <c r="CA757" s="128">
        <f t="shared" ref="CA757" si="14473">S757/S777</f>
        <v>4.0535196414447666E-2</v>
      </c>
      <c r="CB757" s="125">
        <f t="shared" ref="CB757" si="14474">T757/T777</f>
        <v>5.2189040301536677E-2</v>
      </c>
      <c r="CC757" s="126">
        <f t="shared" ref="CC757" si="14475">U757/U777</f>
        <v>7.5219982969060462E-2</v>
      </c>
      <c r="CD757" s="127">
        <f t="shared" ref="CD757" si="14476">V757/V777</f>
        <v>5.0449251247920136E-2</v>
      </c>
      <c r="CE757" s="128">
        <f t="shared" ref="CE757" si="14477">W757/W777</f>
        <v>4.3904351234809881E-2</v>
      </c>
      <c r="CF757" s="125">
        <f t="shared" ref="CF757" si="14478">X757/X777</f>
        <v>5.8800408772895212E-2</v>
      </c>
      <c r="CG757" s="126">
        <f t="shared" ref="CG757" si="14479">Y757/Y777</f>
        <v>6.2799129804205947E-2</v>
      </c>
      <c r="CH757" s="127">
        <f t="shared" ref="CH757" si="14480">Z757/Z777</f>
        <v>4.5023441289001452E-2</v>
      </c>
      <c r="CI757" s="125">
        <f t="shared" ref="CI757" si="14481">AA757/AA777</f>
        <v>4.6113697695797873E-2</v>
      </c>
      <c r="CJ757" s="131">
        <f t="shared" ref="CJ757" si="14482">AB757/AB777</f>
        <v>5.1191217889636639E-2</v>
      </c>
      <c r="CK757" s="132">
        <f t="shared" ref="CK757" si="14483">AC757/AC777</f>
        <v>4.3085293085293082E-2</v>
      </c>
    </row>
    <row r="758" spans="1:89" ht="14.1" thickBot="1">
      <c r="A758" s="133" t="s">
        <v>24</v>
      </c>
      <c r="B758" s="185">
        <v>2632</v>
      </c>
      <c r="C758" s="186">
        <v>1016</v>
      </c>
      <c r="D758" s="187">
        <v>936</v>
      </c>
      <c r="E758" s="188">
        <v>542</v>
      </c>
      <c r="F758" s="185">
        <v>285</v>
      </c>
      <c r="G758" s="189">
        <v>254</v>
      </c>
      <c r="H758" s="187">
        <v>1108</v>
      </c>
      <c r="I758" s="188">
        <v>1668</v>
      </c>
      <c r="J758" s="185">
        <v>105</v>
      </c>
      <c r="K758" s="189">
        <v>283</v>
      </c>
      <c r="L758" s="187">
        <v>161</v>
      </c>
      <c r="M758" s="185">
        <v>764</v>
      </c>
      <c r="N758" s="190">
        <v>963</v>
      </c>
      <c r="O758" s="191">
        <v>1395</v>
      </c>
      <c r="P758" s="185">
        <v>587</v>
      </c>
      <c r="Q758" s="189">
        <v>620</v>
      </c>
      <c r="R758" s="187">
        <v>1059</v>
      </c>
      <c r="S758" s="188">
        <v>779</v>
      </c>
      <c r="T758" s="185">
        <v>197</v>
      </c>
      <c r="U758" s="189">
        <v>371</v>
      </c>
      <c r="V758" s="187">
        <v>657</v>
      </c>
      <c r="W758" s="188">
        <v>974</v>
      </c>
      <c r="X758" s="185">
        <v>714</v>
      </c>
      <c r="Y758" s="189">
        <v>492</v>
      </c>
      <c r="Z758" s="187">
        <v>2172</v>
      </c>
      <c r="AA758" s="185">
        <v>1709</v>
      </c>
      <c r="AB758" s="168">
        <f t="shared" si="14456"/>
        <v>11576</v>
      </c>
      <c r="AC758" s="169">
        <f t="shared" si="14373"/>
        <v>10867</v>
      </c>
      <c r="AE758" t="s">
        <v>51</v>
      </c>
      <c r="BI758" s="133" t="s">
        <v>24</v>
      </c>
      <c r="BJ758" s="125">
        <f>B758/B777</f>
        <v>7.9332067396087655E-2</v>
      </c>
      <c r="BK758" s="126">
        <f t="shared" ref="BK758" si="14484">C758/C777</f>
        <v>4.1108638478656687E-2</v>
      </c>
      <c r="BL758" s="127">
        <f t="shared" ref="BL758" si="14485">D758/D777</f>
        <v>6.9072393181315028E-2</v>
      </c>
      <c r="BM758" s="128">
        <f t="shared" ref="BM758" si="14486">E758/E777</f>
        <v>4.8362630498795398E-2</v>
      </c>
      <c r="BN758" s="125">
        <f t="shared" ref="BN758" si="14487">F758/F777</f>
        <v>5.7879772542648256E-2</v>
      </c>
      <c r="BO758" s="126">
        <f t="shared" ref="BO758" si="14488">G758/G777</f>
        <v>6.312127236580517E-2</v>
      </c>
      <c r="BP758" s="127">
        <f t="shared" ref="BP758" si="14489">H758/H777</f>
        <v>5.0844346549192364E-2</v>
      </c>
      <c r="BQ758" s="128">
        <f t="shared" ref="BQ758" si="14490">I758/I777</f>
        <v>5.3794304511884411E-2</v>
      </c>
      <c r="BR758" s="125">
        <f t="shared" ref="BR758" si="14491">J758/J777</f>
        <v>4.0338071456012294E-2</v>
      </c>
      <c r="BS758" s="126">
        <f t="shared" ref="BS758" si="14492">K758/K777</f>
        <v>7.8896013381655986E-2</v>
      </c>
      <c r="BT758" s="127">
        <f t="shared" ref="BT758" si="14493">L758/L777</f>
        <v>3.2617504051863859E-2</v>
      </c>
      <c r="BU758" s="125">
        <f t="shared" ref="BU758" si="14494">M758/M777</f>
        <v>6.4228667507356035E-2</v>
      </c>
      <c r="BV758" s="129">
        <f t="shared" ref="BV758" si="14495">N758/N777</f>
        <v>5.4576367242845002E-2</v>
      </c>
      <c r="BW758" s="130">
        <f t="shared" ref="BW758" si="14496">O758/O777</f>
        <v>6.2480404890939222E-2</v>
      </c>
      <c r="BX758" s="125">
        <f t="shared" ref="BX758" si="14497">P758/P777</f>
        <v>5.6145384983261597E-2</v>
      </c>
      <c r="BY758" s="126">
        <f t="shared" ref="BY758" si="14498">Q758/Q777</f>
        <v>5.9886023374867189E-2</v>
      </c>
      <c r="BZ758" s="127">
        <f t="shared" ref="BZ758" si="14499">R758/R777</f>
        <v>6.2957018013197794E-2</v>
      </c>
      <c r="CA758" s="128">
        <f t="shared" ref="CA758" si="14500">S758/S777</f>
        <v>5.1344582124967043E-2</v>
      </c>
      <c r="CB758" s="125">
        <f t="shared" ref="CB758" si="14501">T758/T777</f>
        <v>5.7118005218904033E-2</v>
      </c>
      <c r="CC758" s="126">
        <f t="shared" ref="CC758" si="14502">U758/U777</f>
        <v>0.10530797615668465</v>
      </c>
      <c r="CD758" s="127">
        <f t="shared" ref="CD758" si="14503">V758/V777</f>
        <v>4.372712146422629E-2</v>
      </c>
      <c r="CE758" s="128">
        <f t="shared" ref="CE758" si="14504">W758/W777</f>
        <v>6.3635175748072648E-2</v>
      </c>
      <c r="CF758" s="125">
        <f t="shared" ref="CF758" si="14505">X758/X777</f>
        <v>5.6127662919581794E-2</v>
      </c>
      <c r="CG758" s="126">
        <f t="shared" ref="CG758" si="14506">Y758/Y777</f>
        <v>7.1356055112400285E-2</v>
      </c>
      <c r="CH758" s="127">
        <f t="shared" ref="CH758" si="14507">Z758/Z777</f>
        <v>5.852239047259794E-2</v>
      </c>
      <c r="CI758" s="125">
        <f t="shared" ref="CI758" si="14508">AA758/AA777</f>
        <v>5.068058479879007E-2</v>
      </c>
      <c r="CJ758" s="131">
        <f t="shared" ref="CJ758" si="14509">AB758/AB777</f>
        <v>5.9604660862043218E-2</v>
      </c>
      <c r="CK758" s="132">
        <f t="shared" ref="CK758" si="14510">AC758/AC777</f>
        <v>5.6092953151776682E-2</v>
      </c>
    </row>
    <row r="759" spans="1:89" ht="15" thickTop="1" thickBot="1">
      <c r="A759" s="142" t="s">
        <v>25</v>
      </c>
      <c r="B759" s="192">
        <v>2469</v>
      </c>
      <c r="C759" s="193">
        <v>1150</v>
      </c>
      <c r="D759" s="194">
        <v>923</v>
      </c>
      <c r="E759" s="195">
        <v>624</v>
      </c>
      <c r="F759" s="192">
        <v>370</v>
      </c>
      <c r="G759" s="196">
        <v>199</v>
      </c>
      <c r="H759" s="194">
        <v>1099</v>
      </c>
      <c r="I759" s="195">
        <v>1601</v>
      </c>
      <c r="J759" s="192">
        <v>110</v>
      </c>
      <c r="K759" s="196">
        <v>378</v>
      </c>
      <c r="L759" s="194">
        <v>188</v>
      </c>
      <c r="M759" s="192">
        <v>996</v>
      </c>
      <c r="N759" s="197">
        <v>1055</v>
      </c>
      <c r="O759" s="198">
        <v>1634</v>
      </c>
      <c r="P759" s="192">
        <v>648</v>
      </c>
      <c r="Q759" s="196">
        <v>616</v>
      </c>
      <c r="R759" s="194">
        <v>1291</v>
      </c>
      <c r="S759" s="195">
        <v>912</v>
      </c>
      <c r="T759" s="192">
        <v>198</v>
      </c>
      <c r="U759" s="196">
        <v>242</v>
      </c>
      <c r="V759" s="194">
        <v>645</v>
      </c>
      <c r="W759" s="195">
        <v>1391</v>
      </c>
      <c r="X759" s="192">
        <v>715</v>
      </c>
      <c r="Y759" s="196">
        <v>531</v>
      </c>
      <c r="Z759" s="194">
        <v>2338</v>
      </c>
      <c r="AA759" s="192">
        <v>1659</v>
      </c>
      <c r="AB759" s="168">
        <f t="shared" si="14456"/>
        <v>12049</v>
      </c>
      <c r="AC759" s="169">
        <f t="shared" si="14373"/>
        <v>11933</v>
      </c>
      <c r="AE759" s="309" t="s">
        <v>2</v>
      </c>
      <c r="AF759" s="303" t="s">
        <v>3</v>
      </c>
      <c r="AG759" s="304"/>
      <c r="AH759" s="303" t="s">
        <v>4</v>
      </c>
      <c r="AI759" s="304"/>
      <c r="AJ759" s="303" t="s">
        <v>5</v>
      </c>
      <c r="AK759" s="304"/>
      <c r="AL759" s="303" t="s">
        <v>6</v>
      </c>
      <c r="AM759" s="304"/>
      <c r="AN759" s="303" t="s">
        <v>7</v>
      </c>
      <c r="AO759" s="304"/>
      <c r="AP759" s="303" t="s">
        <v>8</v>
      </c>
      <c r="AQ759" s="304"/>
      <c r="AR759" s="303" t="s">
        <v>9</v>
      </c>
      <c r="AS759" s="304"/>
      <c r="AT759" s="303" t="s">
        <v>10</v>
      </c>
      <c r="AU759" s="304"/>
      <c r="AV759" s="303" t="s">
        <v>11</v>
      </c>
      <c r="AW759" s="304"/>
      <c r="AX759" s="303" t="s">
        <v>12</v>
      </c>
      <c r="AY759" s="304"/>
      <c r="AZ759" s="303" t="s">
        <v>13</v>
      </c>
      <c r="BA759" s="304"/>
      <c r="BB759" s="303" t="s">
        <v>14</v>
      </c>
      <c r="BC759" s="304"/>
      <c r="BD759" s="305" t="s">
        <v>15</v>
      </c>
      <c r="BE759" s="306"/>
      <c r="BF759" s="307" t="s">
        <v>16</v>
      </c>
      <c r="BG759" s="308"/>
      <c r="BI759" s="142" t="s">
        <v>25</v>
      </c>
      <c r="BJ759" s="125">
        <f>B759/B777</f>
        <v>7.441902522832082E-2</v>
      </c>
      <c r="BK759" s="126">
        <f t="shared" ref="BK759" si="14511">C759/C777</f>
        <v>4.6530447096904716E-2</v>
      </c>
      <c r="BL759" s="127">
        <f t="shared" ref="BL759" si="14512">D759/D777</f>
        <v>6.8113054387130098E-2</v>
      </c>
      <c r="BM759" s="128">
        <f t="shared" ref="BM759" si="14513">E759/E777</f>
        <v>5.5679486035513516E-2</v>
      </c>
      <c r="BN759" s="125">
        <f t="shared" ref="BN759" si="14514">F759/F777</f>
        <v>7.5142160844841599E-2</v>
      </c>
      <c r="BO759" s="126">
        <f t="shared" ref="BO759" si="14515">G759/G777</f>
        <v>4.9453280318091451E-2</v>
      </c>
      <c r="BP759" s="127">
        <f t="shared" ref="BP759" si="14516">H759/H777</f>
        <v>5.0431350954478711E-2</v>
      </c>
      <c r="BQ759" s="128">
        <f t="shared" ref="BQ759" si="14517">I759/I777</f>
        <v>5.1633502112426226E-2</v>
      </c>
      <c r="BR759" s="125">
        <f t="shared" ref="BR759" si="14518">J759/J777</f>
        <v>4.2258932001536686E-2</v>
      </c>
      <c r="BS759" s="126">
        <f t="shared" ref="BS759" si="14519">K759/K777</f>
        <v>0.10538054084192919</v>
      </c>
      <c r="BT759" s="127">
        <f t="shared" ref="BT759" si="14520">L759/L777</f>
        <v>3.8087520259319288E-2</v>
      </c>
      <c r="BU759" s="125">
        <f t="shared" ref="BU759" si="14521">M759/M777</f>
        <v>8.3732660781841106E-2</v>
      </c>
      <c r="BV759" s="129">
        <f t="shared" ref="BV759" si="14522">N759/N777</f>
        <v>5.9790308869368092E-2</v>
      </c>
      <c r="BW759" s="130">
        <f t="shared" ref="BW759" si="14523">O759/O777</f>
        <v>7.3184933040713038E-2</v>
      </c>
      <c r="BX759" s="125">
        <f t="shared" ref="BX759" si="14524">P759/P777</f>
        <v>6.1979913916786228E-2</v>
      </c>
      <c r="BY759" s="126">
        <f t="shared" ref="BY759" si="14525">Q759/Q777</f>
        <v>5.9499661933739012E-2</v>
      </c>
      <c r="BZ759" s="127">
        <f t="shared" ref="BZ759" si="14526">R759/R777</f>
        <v>7.6749301468402586E-2</v>
      </c>
      <c r="CA759" s="128">
        <f t="shared" ref="CA759" si="14527">S759/S777</f>
        <v>6.0110730292644347E-2</v>
      </c>
      <c r="CB759" s="125">
        <f t="shared" ref="CB759" si="14528">T759/T777</f>
        <v>5.7407944331690344E-2</v>
      </c>
      <c r="CC759" s="126">
        <f t="shared" ref="CC759" si="14529">U759/U777</f>
        <v>6.869145614533069E-2</v>
      </c>
      <c r="CD759" s="127">
        <f t="shared" ref="CD759" si="14530">V759/V777</f>
        <v>4.2928452579034944E-2</v>
      </c>
      <c r="CE759" s="128">
        <f t="shared" ref="CE759" si="14531">W759/W777</f>
        <v>9.0879393701816275E-2</v>
      </c>
      <c r="CF759" s="125">
        <f t="shared" ref="CF759" si="14532">X759/X777</f>
        <v>5.620627309173807E-2</v>
      </c>
      <c r="CG759" s="126">
        <f t="shared" ref="CG759" si="14533">Y759/Y777</f>
        <v>7.7012327773749098E-2</v>
      </c>
      <c r="CH759" s="127">
        <f t="shared" ref="CH759" si="14534">Z759/Z777</f>
        <v>6.2995096190116937E-2</v>
      </c>
      <c r="CI759" s="125">
        <f t="shared" ref="CI759" si="14535">AA759/AA777</f>
        <v>4.9197829245870524E-2</v>
      </c>
      <c r="CJ759" s="131">
        <f t="shared" ref="CJ759" si="14536">AB759/AB777</f>
        <v>6.2040131196160919E-2</v>
      </c>
      <c r="CK759" s="132">
        <f t="shared" ref="CK759" si="14537">AC759/AC777</f>
        <v>6.1595399830693946E-2</v>
      </c>
    </row>
    <row r="760" spans="1:89" ht="15" thickTop="1" thickBot="1">
      <c r="A760" s="133" t="s">
        <v>26</v>
      </c>
      <c r="B760" s="185">
        <v>2430</v>
      </c>
      <c r="C760" s="186">
        <v>1298</v>
      </c>
      <c r="D760" s="187">
        <v>873</v>
      </c>
      <c r="E760" s="188">
        <v>675</v>
      </c>
      <c r="F760" s="185">
        <v>358</v>
      </c>
      <c r="G760" s="189">
        <v>240</v>
      </c>
      <c r="H760" s="187">
        <v>1335</v>
      </c>
      <c r="I760" s="188">
        <v>1773</v>
      </c>
      <c r="J760" s="185">
        <v>139</v>
      </c>
      <c r="K760" s="189">
        <v>361</v>
      </c>
      <c r="L760" s="187">
        <v>174</v>
      </c>
      <c r="M760" s="185">
        <v>904</v>
      </c>
      <c r="N760" s="190">
        <v>935</v>
      </c>
      <c r="O760" s="191">
        <v>1619</v>
      </c>
      <c r="P760" s="185">
        <v>734</v>
      </c>
      <c r="Q760" s="189">
        <v>499</v>
      </c>
      <c r="R760" s="187">
        <v>1166</v>
      </c>
      <c r="S760" s="188">
        <v>719</v>
      </c>
      <c r="T760" s="185">
        <v>192</v>
      </c>
      <c r="U760" s="189">
        <v>250</v>
      </c>
      <c r="V760" s="187">
        <v>726</v>
      </c>
      <c r="W760" s="188">
        <v>1109</v>
      </c>
      <c r="X760" s="185">
        <v>787</v>
      </c>
      <c r="Y760" s="189">
        <v>391</v>
      </c>
      <c r="Z760" s="187">
        <v>2206</v>
      </c>
      <c r="AA760" s="185">
        <v>2046</v>
      </c>
      <c r="AB760" s="168">
        <f t="shared" si="14456"/>
        <v>12055</v>
      </c>
      <c r="AC760" s="169">
        <f t="shared" si="14373"/>
        <v>11884</v>
      </c>
      <c r="AE760" s="310"/>
      <c r="AF760" s="235" t="s">
        <v>17</v>
      </c>
      <c r="AG760" s="236" t="s">
        <v>18</v>
      </c>
      <c r="AH760" s="237" t="s">
        <v>17</v>
      </c>
      <c r="AI760" s="238" t="s">
        <v>18</v>
      </c>
      <c r="AJ760" s="235" t="s">
        <v>17</v>
      </c>
      <c r="AK760" s="236" t="s">
        <v>18</v>
      </c>
      <c r="AL760" s="237" t="s">
        <v>17</v>
      </c>
      <c r="AM760" s="238" t="s">
        <v>18</v>
      </c>
      <c r="AN760" s="235" t="s">
        <v>17</v>
      </c>
      <c r="AO760" s="236" t="s">
        <v>18</v>
      </c>
      <c r="AP760" s="237" t="s">
        <v>17</v>
      </c>
      <c r="AQ760" s="235" t="s">
        <v>18</v>
      </c>
      <c r="AR760" s="239" t="s">
        <v>17</v>
      </c>
      <c r="AS760" s="240" t="s">
        <v>18</v>
      </c>
      <c r="AT760" s="235" t="s">
        <v>17</v>
      </c>
      <c r="AU760" s="236" t="s">
        <v>18</v>
      </c>
      <c r="AV760" s="237" t="s">
        <v>17</v>
      </c>
      <c r="AW760" s="238" t="s">
        <v>18</v>
      </c>
      <c r="AX760" s="235" t="s">
        <v>17</v>
      </c>
      <c r="AY760" s="236" t="s">
        <v>18</v>
      </c>
      <c r="AZ760" s="237" t="s">
        <v>17</v>
      </c>
      <c r="BA760" s="238" t="s">
        <v>18</v>
      </c>
      <c r="BB760" s="235" t="s">
        <v>17</v>
      </c>
      <c r="BC760" s="236" t="s">
        <v>18</v>
      </c>
      <c r="BD760" s="241" t="s">
        <v>17</v>
      </c>
      <c r="BE760" s="242" t="s">
        <v>18</v>
      </c>
      <c r="BF760" s="243" t="s">
        <v>17</v>
      </c>
      <c r="BG760" s="244" t="s">
        <v>18</v>
      </c>
      <c r="BI760" s="133" t="s">
        <v>26</v>
      </c>
      <c r="BJ760" s="125">
        <f>B760/B777</f>
        <v>7.3243512071615877E-2</v>
      </c>
      <c r="BK760" s="126">
        <f t="shared" ref="BK760" si="14538">C760/C777</f>
        <v>5.2518713331984622E-2</v>
      </c>
      <c r="BL760" s="127">
        <f t="shared" ref="BL760" si="14539">D760/D777</f>
        <v>6.4423289794111133E-2</v>
      </c>
      <c r="BM760" s="128">
        <f t="shared" ref="BM760" si="14540">E760/E777</f>
        <v>6.0230213259569912E-2</v>
      </c>
      <c r="BN760" s="125">
        <f t="shared" ref="BN760" si="14541">F760/F777</f>
        <v>7.2705117790414303E-2</v>
      </c>
      <c r="BO760" s="126">
        <f t="shared" ref="BO760" si="14542">G760/G777</f>
        <v>5.9642147117296221E-2</v>
      </c>
      <c r="BP760" s="127">
        <f t="shared" ref="BP760" si="14543">H760/H777</f>
        <v>6.1261013215859028E-2</v>
      </c>
      <c r="BQ760" s="128">
        <f t="shared" ref="BQ760" si="14544">I760/I777</f>
        <v>5.7180636630438285E-2</v>
      </c>
      <c r="BR760" s="125">
        <f t="shared" ref="BR760" si="14545">J760/J777</f>
        <v>5.3399923165578178E-2</v>
      </c>
      <c r="BS760" s="126">
        <f t="shared" ref="BS760" si="14546">K760/K777</f>
        <v>0.1006412043490382</v>
      </c>
      <c r="BT760" s="127">
        <f t="shared" ref="BT760" si="14547">L760/L777</f>
        <v>3.5251215559157209E-2</v>
      </c>
      <c r="BU760" s="125">
        <f t="shared" ref="BU760" si="14548">M760/M777</f>
        <v>7.5998318621269448E-2</v>
      </c>
      <c r="BV760" s="129">
        <f t="shared" ref="BV760" si="14549">N760/N777</f>
        <v>5.2989515443468402E-2</v>
      </c>
      <c r="BW760" s="130">
        <f t="shared" ref="BW760" si="14550">O760/O777</f>
        <v>7.2513100730057775E-2</v>
      </c>
      <c r="BX760" s="125">
        <f t="shared" ref="BX760" si="14551">P760/P777</f>
        <v>7.0205643232902917E-2</v>
      </c>
      <c r="BY760" s="126">
        <f t="shared" ref="BY760" si="14552">Q760/Q777</f>
        <v>4.8198589780739882E-2</v>
      </c>
      <c r="BZ760" s="127">
        <f t="shared" ref="BZ760" si="14553">R760/R777</f>
        <v>6.9318114261934488E-2</v>
      </c>
      <c r="CA760" s="128">
        <f t="shared" ref="CA760" si="14554">S760/S777</f>
        <v>4.7389928816240441E-2</v>
      </c>
      <c r="CB760" s="125">
        <f t="shared" ref="CB760" si="14555">T760/T777</f>
        <v>5.5668309654972457E-2</v>
      </c>
      <c r="CC760" s="126">
        <f t="shared" ref="CC760" si="14556">U760/U777</f>
        <v>7.0962248084019297E-2</v>
      </c>
      <c r="CD760" s="127">
        <f t="shared" ref="CD760" si="14557">V760/V777</f>
        <v>4.8319467554076539E-2</v>
      </c>
      <c r="CE760" s="128">
        <f t="shared" ref="CE760" si="14558">W760/W777</f>
        <v>7.2455246308637131E-2</v>
      </c>
      <c r="CF760" s="125">
        <f t="shared" ref="CF760" si="14559">X760/X777</f>
        <v>6.1866205486990018E-2</v>
      </c>
      <c r="CG760" s="126">
        <f t="shared" ref="CG760" si="14560">Y760/Y777</f>
        <v>5.6707759245830311E-2</v>
      </c>
      <c r="CH760" s="127">
        <f t="shared" ref="CH760" si="14561">Z760/Z777</f>
        <v>5.9438486824378939E-2</v>
      </c>
      <c r="CI760" s="125">
        <f t="shared" ref="CI760" si="14562">AA760/AA777</f>
        <v>6.0674357225467809E-2</v>
      </c>
      <c r="CJ760" s="131">
        <f t="shared" ref="CJ760" si="14563">AB760/AB777</f>
        <v>6.2071025111604269E-2</v>
      </c>
      <c r="CK760" s="132">
        <f t="shared" ref="CK760" si="14564">AC760/AC777</f>
        <v>6.1342473107178989E-2</v>
      </c>
    </row>
    <row r="761" spans="1:89" ht="14.1" thickTop="1">
      <c r="A761" s="142" t="s">
        <v>27</v>
      </c>
      <c r="B761" s="199">
        <v>2626</v>
      </c>
      <c r="C761" s="193">
        <v>1481</v>
      </c>
      <c r="D761" s="194">
        <v>1034</v>
      </c>
      <c r="E761" s="195">
        <v>692</v>
      </c>
      <c r="F761" s="192">
        <v>377</v>
      </c>
      <c r="G761" s="196">
        <v>213</v>
      </c>
      <c r="H761" s="194">
        <v>1533</v>
      </c>
      <c r="I761" s="195">
        <v>1695</v>
      </c>
      <c r="J761" s="192">
        <v>152</v>
      </c>
      <c r="K761" s="196">
        <v>315</v>
      </c>
      <c r="L761" s="194">
        <v>198</v>
      </c>
      <c r="M761" s="192">
        <v>1050</v>
      </c>
      <c r="N761" s="197">
        <v>1096</v>
      </c>
      <c r="O761" s="200">
        <v>1763</v>
      </c>
      <c r="P761" s="192">
        <v>763</v>
      </c>
      <c r="Q761" s="196">
        <v>515</v>
      </c>
      <c r="R761" s="194">
        <v>1327</v>
      </c>
      <c r="S761" s="195">
        <v>765</v>
      </c>
      <c r="T761" s="192">
        <v>166</v>
      </c>
      <c r="U761" s="196">
        <v>217</v>
      </c>
      <c r="V761" s="194">
        <v>687</v>
      </c>
      <c r="W761" s="201">
        <v>1270</v>
      </c>
      <c r="X761" s="192">
        <v>752</v>
      </c>
      <c r="Y761" s="196">
        <v>386</v>
      </c>
      <c r="Z761" s="194">
        <v>2408</v>
      </c>
      <c r="AA761" s="192">
        <v>2350</v>
      </c>
      <c r="AB761" s="168">
        <f t="shared" si="14456"/>
        <v>13119</v>
      </c>
      <c r="AC761" s="169">
        <f t="shared" si="14373"/>
        <v>12712</v>
      </c>
      <c r="AE761" s="246" t="str">
        <f>$AE$17</f>
        <v>17:00 - 17:59</v>
      </c>
      <c r="AF761" s="247">
        <f t="shared" ref="AF761:AU763" si="14565">SUMIF($A$9:$A$32,$AE761,B$753:B$776)</f>
        <v>1997</v>
      </c>
      <c r="AG761" s="248">
        <f t="shared" si="14565"/>
        <v>2259</v>
      </c>
      <c r="AH761" s="249">
        <f t="shared" si="14565"/>
        <v>987</v>
      </c>
      <c r="AI761" s="250">
        <f t="shared" si="14565"/>
        <v>979</v>
      </c>
      <c r="AJ761" s="247">
        <f t="shared" si="14565"/>
        <v>456</v>
      </c>
      <c r="AK761" s="251">
        <f t="shared" si="14565"/>
        <v>360</v>
      </c>
      <c r="AL761" s="249">
        <f t="shared" si="14565"/>
        <v>1746</v>
      </c>
      <c r="AM761" s="250">
        <f t="shared" si="14565"/>
        <v>2572</v>
      </c>
      <c r="AN761" s="247">
        <f t="shared" si="14565"/>
        <v>284</v>
      </c>
      <c r="AO761" s="251">
        <f t="shared" si="14565"/>
        <v>151</v>
      </c>
      <c r="AP761" s="249">
        <f t="shared" si="14565"/>
        <v>558</v>
      </c>
      <c r="AQ761" s="247">
        <f t="shared" si="14565"/>
        <v>721</v>
      </c>
      <c r="AR761" s="252">
        <f t="shared" si="14565"/>
        <v>1294</v>
      </c>
      <c r="AS761" s="253">
        <f t="shared" si="14565"/>
        <v>1556</v>
      </c>
      <c r="AT761" s="247">
        <f t="shared" si="14565"/>
        <v>733</v>
      </c>
      <c r="AU761" s="251">
        <f t="shared" si="14565"/>
        <v>839</v>
      </c>
      <c r="AV761" s="249">
        <f t="shared" ref="AP761:BE763" si="14566">SUMIF($A$9:$A$32,$AE761,R$753:R$776)</f>
        <v>1162</v>
      </c>
      <c r="AW761" s="250">
        <f t="shared" si="14566"/>
        <v>1270</v>
      </c>
      <c r="AX761" s="247">
        <f t="shared" si="14566"/>
        <v>268</v>
      </c>
      <c r="AY761" s="251">
        <f t="shared" si="14566"/>
        <v>232</v>
      </c>
      <c r="AZ761" s="249">
        <f t="shared" si="14566"/>
        <v>1208</v>
      </c>
      <c r="BA761" s="250">
        <f t="shared" si="14566"/>
        <v>979</v>
      </c>
      <c r="BB761" s="247">
        <f t="shared" si="14566"/>
        <v>1114</v>
      </c>
      <c r="BC761" s="251">
        <f t="shared" si="14566"/>
        <v>488</v>
      </c>
      <c r="BD761" s="20">
        <f t="shared" si="14566"/>
        <v>3144</v>
      </c>
      <c r="BE761" s="254">
        <f t="shared" si="14566"/>
        <v>2630</v>
      </c>
      <c r="BF761" s="255">
        <f>AF761+AH761+AJ761+AL761+AN761+AP761+AR761+AT761+AV761+AX761+AZ761+BB761+BD761</f>
        <v>14951</v>
      </c>
      <c r="BG761" s="256">
        <f>AG761+AI761+AK761+AM761+AO761+AQ761+AS761+AU761+AW761+AY761+BA761+BC761+BE761</f>
        <v>15036</v>
      </c>
      <c r="BI761" s="142" t="s">
        <v>27</v>
      </c>
      <c r="BJ761" s="125">
        <f>B761/B777</f>
        <v>7.9151219218133048E-2</v>
      </c>
      <c r="BK761" s="126">
        <f t="shared" ref="BK761" si="14567">C761/C777</f>
        <v>5.9923123609144244E-2</v>
      </c>
      <c r="BL761" s="127">
        <f t="shared" ref="BL761" si="14568">D761/D777</f>
        <v>7.6304331783632204E-2</v>
      </c>
      <c r="BM761" s="128">
        <f t="shared" ref="BM761" si="14569">E761/E777</f>
        <v>6.1747122334255375E-2</v>
      </c>
      <c r="BN761" s="125">
        <f t="shared" ref="BN761" si="14570">F761/F777</f>
        <v>7.6563769293257519E-2</v>
      </c>
      <c r="BO761" s="126">
        <f t="shared" ref="BO761" si="14571">G761/G777</f>
        <v>5.29324055666004E-2</v>
      </c>
      <c r="BP761" s="127">
        <f t="shared" ref="BP761" si="14572">H761/H777</f>
        <v>7.034691629955947E-2</v>
      </c>
      <c r="BQ761" s="128">
        <f t="shared" ref="BQ761" si="14573">I761/I777</f>
        <v>5.4665075628083981E-2</v>
      </c>
      <c r="BR761" s="125">
        <f t="shared" ref="BR761" si="14574">J761/J777</f>
        <v>5.8394160583941604E-2</v>
      </c>
      <c r="BS761" s="126">
        <f t="shared" ref="BS761" si="14575">K761/K777</f>
        <v>8.7817117368274328E-2</v>
      </c>
      <c r="BT761" s="127">
        <f t="shared" ref="BT761" si="14576">L761/L777</f>
        <v>4.0113452188006486E-2</v>
      </c>
      <c r="BU761" s="125">
        <f t="shared" ref="BU761" si="14577">M761/M777</f>
        <v>8.8272383354350573E-2</v>
      </c>
      <c r="BV761" s="129">
        <f t="shared" ref="BV761" si="14578">N761/N777</f>
        <v>6.2113913289883818E-2</v>
      </c>
      <c r="BW761" s="130">
        <f t="shared" ref="BW761" si="14579">O761/O777</f>
        <v>7.8962690912348282E-2</v>
      </c>
      <c r="BX761" s="125">
        <f t="shared" ref="BX761" si="14580">P761/P777</f>
        <v>7.2979435676709711E-2</v>
      </c>
      <c r="BY761" s="126">
        <f t="shared" ref="BY761" si="14581">Q761/Q777</f>
        <v>4.9744035545252585E-2</v>
      </c>
      <c r="BZ761" s="127">
        <f t="shared" ref="BZ761" si="14582">R761/R777</f>
        <v>7.8889483383865408E-2</v>
      </c>
      <c r="CA761" s="128">
        <f t="shared" ref="CA761" si="14583">S761/S777</f>
        <v>5.0421829686264172E-2</v>
      </c>
      <c r="CB761" s="125">
        <f t="shared" ref="CB761" si="14584">T761/T777</f>
        <v>4.8129892722528267E-2</v>
      </c>
      <c r="CC761" s="126">
        <f t="shared" ref="CC761" si="14585">U761/U777</f>
        <v>6.1595231336928756E-2</v>
      </c>
      <c r="CD761" s="127">
        <f t="shared" ref="CD761" si="14586">V761/V777</f>
        <v>4.5723793677204659E-2</v>
      </c>
      <c r="CE761" s="128">
        <f t="shared" ref="CE761" si="14587">W761/W777</f>
        <v>8.2973997125310339E-2</v>
      </c>
      <c r="CF761" s="125">
        <f t="shared" ref="CF761" si="14588">X761/X777</f>
        <v>5.9114849461520319E-2</v>
      </c>
      <c r="CG761" s="126">
        <f t="shared" ref="CG761" si="14589">Y761/Y777</f>
        <v>5.598259608411893E-2</v>
      </c>
      <c r="CH761" s="127">
        <f t="shared" ref="CH761" si="14590">Z761/Z777</f>
        <v>6.4881176914371938E-2</v>
      </c>
      <c r="CI761" s="125">
        <f t="shared" ref="CI761" si="14591">AA761/AA777</f>
        <v>6.968951098721865E-2</v>
      </c>
      <c r="CJ761" s="131">
        <f t="shared" ref="CJ761" si="14592">AB761/AB777</f>
        <v>6.7549546116892276E-2</v>
      </c>
      <c r="CK761" s="132">
        <f t="shared" ref="CK761" si="14593">AC761/AC777</f>
        <v>6.5616418557595022E-2</v>
      </c>
    </row>
    <row r="762" spans="1:89">
      <c r="A762" s="133" t="s">
        <v>28</v>
      </c>
      <c r="B762" s="202">
        <v>2835</v>
      </c>
      <c r="C762" s="186">
        <v>1606</v>
      </c>
      <c r="D762" s="187">
        <v>1161</v>
      </c>
      <c r="E762" s="188">
        <v>643</v>
      </c>
      <c r="F762" s="185">
        <v>382</v>
      </c>
      <c r="G762" s="189">
        <v>215</v>
      </c>
      <c r="H762" s="187">
        <v>1574</v>
      </c>
      <c r="I762" s="188">
        <v>1811</v>
      </c>
      <c r="J762" s="185">
        <v>162</v>
      </c>
      <c r="K762" s="186">
        <v>258</v>
      </c>
      <c r="L762" s="187">
        <v>265</v>
      </c>
      <c r="M762" s="185">
        <v>1213</v>
      </c>
      <c r="N762" s="190">
        <v>1216</v>
      </c>
      <c r="O762" s="203">
        <v>1770</v>
      </c>
      <c r="P762" s="185">
        <v>765</v>
      </c>
      <c r="Q762" s="186">
        <v>615</v>
      </c>
      <c r="R762" s="187">
        <v>1377</v>
      </c>
      <c r="S762" s="188">
        <v>854</v>
      </c>
      <c r="T762" s="194">
        <v>196</v>
      </c>
      <c r="U762" s="185">
        <v>238</v>
      </c>
      <c r="V762" s="187">
        <v>792</v>
      </c>
      <c r="W762" s="204">
        <v>1316</v>
      </c>
      <c r="X762" s="185">
        <v>750</v>
      </c>
      <c r="Y762" s="189">
        <v>424</v>
      </c>
      <c r="Z762" s="187">
        <v>2669</v>
      </c>
      <c r="AA762" s="185">
        <v>2028</v>
      </c>
      <c r="AB762" s="168">
        <f t="shared" si="14456"/>
        <v>14144</v>
      </c>
      <c r="AC762" s="169">
        <f t="shared" si="14373"/>
        <v>12991</v>
      </c>
      <c r="AE762" s="258" t="str">
        <f>$AE$18</f>
        <v>18:00 - 18:59</v>
      </c>
      <c r="AF762" s="247">
        <f t="shared" si="14565"/>
        <v>1874</v>
      </c>
      <c r="AG762" s="259">
        <f t="shared" si="14565"/>
        <v>2315</v>
      </c>
      <c r="AH762" s="260">
        <f t="shared" si="14565"/>
        <v>721</v>
      </c>
      <c r="AI762" s="261">
        <f t="shared" si="14565"/>
        <v>918</v>
      </c>
      <c r="AJ762" s="262">
        <f t="shared" si="14565"/>
        <v>336</v>
      </c>
      <c r="AK762" s="263">
        <f t="shared" si="14565"/>
        <v>340</v>
      </c>
      <c r="AL762" s="260">
        <f t="shared" si="14565"/>
        <v>1558</v>
      </c>
      <c r="AM762" s="261">
        <f t="shared" si="14565"/>
        <v>2480</v>
      </c>
      <c r="AN762" s="262">
        <f t="shared" si="14565"/>
        <v>238</v>
      </c>
      <c r="AO762" s="263">
        <f t="shared" si="14565"/>
        <v>139</v>
      </c>
      <c r="AP762" s="260">
        <f t="shared" si="14566"/>
        <v>470</v>
      </c>
      <c r="AQ762" s="262">
        <f t="shared" si="14566"/>
        <v>602</v>
      </c>
      <c r="AR762" s="264">
        <f t="shared" si="14566"/>
        <v>1356</v>
      </c>
      <c r="AS762" s="265">
        <f t="shared" si="14566"/>
        <v>1372</v>
      </c>
      <c r="AT762" s="262">
        <f t="shared" si="14566"/>
        <v>583</v>
      </c>
      <c r="AU762" s="263">
        <f t="shared" si="14566"/>
        <v>816</v>
      </c>
      <c r="AV762" s="260">
        <f t="shared" si="14566"/>
        <v>833</v>
      </c>
      <c r="AW762" s="261">
        <f t="shared" si="14566"/>
        <v>1415</v>
      </c>
      <c r="AX762" s="262">
        <f t="shared" si="14566"/>
        <v>243</v>
      </c>
      <c r="AY762" s="263">
        <f t="shared" si="14566"/>
        <v>205</v>
      </c>
      <c r="AZ762" s="260">
        <f t="shared" si="14566"/>
        <v>1212</v>
      </c>
      <c r="BA762" s="261">
        <f t="shared" si="14566"/>
        <v>840</v>
      </c>
      <c r="BB762" s="262">
        <f t="shared" si="14566"/>
        <v>914</v>
      </c>
      <c r="BC762" s="263">
        <f t="shared" si="14566"/>
        <v>441</v>
      </c>
      <c r="BD762" s="260">
        <f t="shared" si="14566"/>
        <v>2679</v>
      </c>
      <c r="BE762" s="262">
        <f t="shared" si="14566"/>
        <v>2644</v>
      </c>
      <c r="BF762" s="266">
        <f>SUM(AF762,AH762,AJ762,AL762,AN762,AP762,AR762,AT762,AV762,AX762,AZ762,BB762,BD762)</f>
        <v>13017</v>
      </c>
      <c r="BG762" s="16">
        <f>SUM(AG762,AI762,AK762,AM762,AO762,AQ762,AS762,AU762,AW762,AY762,BA762,BC762,BE762)</f>
        <v>14527</v>
      </c>
      <c r="BI762" s="133" t="s">
        <v>28</v>
      </c>
      <c r="BJ762" s="125">
        <f>B762/B777</f>
        <v>8.5450764083551858E-2</v>
      </c>
      <c r="BK762" s="126">
        <f t="shared" ref="BK762" si="14594">C762/C777</f>
        <v>6.4980780902286067E-2</v>
      </c>
      <c r="BL762" s="127">
        <f t="shared" ref="BL762" si="14595">D762/D777</f>
        <v>8.567633384990038E-2</v>
      </c>
      <c r="BM762" s="128">
        <f t="shared" ref="BM762" si="14596">E762/E777</f>
        <v>5.7374855001338453E-2</v>
      </c>
      <c r="BN762" s="125">
        <f t="shared" ref="BN762" si="14597">F762/F777</f>
        <v>7.7579203899268881E-2</v>
      </c>
      <c r="BO762" s="126">
        <f t="shared" ref="BO762" si="14598">G762/G777</f>
        <v>5.3429423459244535E-2</v>
      </c>
      <c r="BP762" s="127">
        <f t="shared" ref="BP762" si="14599">H762/H777</f>
        <v>7.2228340675477246E-2</v>
      </c>
      <c r="BQ762" s="128">
        <f t="shared" ref="BQ762" si="14600">I762/I777</f>
        <v>5.8406166349533974E-2</v>
      </c>
      <c r="BR762" s="125">
        <f t="shared" ref="BR762" si="14601">J762/J777</f>
        <v>6.2235881674990397E-2</v>
      </c>
      <c r="BS762" s="126">
        <f t="shared" ref="BS762" si="14602">K762/K777</f>
        <v>7.1926400892110401E-2</v>
      </c>
      <c r="BT762" s="127">
        <f t="shared" ref="BT762" si="14603">L762/L777</f>
        <v>5.3687196110210694E-2</v>
      </c>
      <c r="BU762" s="125">
        <f t="shared" ref="BU762" si="14604">M762/M777</f>
        <v>0.10197562000840689</v>
      </c>
      <c r="BV762" s="129">
        <f t="shared" ref="BV762" si="14605">N762/N777</f>
        <v>6.8914706715783508E-2</v>
      </c>
      <c r="BW762" s="130">
        <f t="shared" ref="BW762" si="14606">O762/O777</f>
        <v>7.9276212657320738E-2</v>
      </c>
      <c r="BX762" s="125">
        <f t="shared" ref="BX762" si="14607">P762/P777</f>
        <v>7.3170731707317069E-2</v>
      </c>
      <c r="BY762" s="126">
        <f t="shared" ref="BY762" si="14608">Q762/Q777</f>
        <v>5.9403071573456971E-2</v>
      </c>
      <c r="BZ762" s="127">
        <f t="shared" ref="BZ762" si="14609">R762/R777</f>
        <v>8.186195826645265E-2</v>
      </c>
      <c r="CA762" s="128">
        <f t="shared" ref="CA762" si="14610">S762/S777</f>
        <v>5.6287898760875296E-2</v>
      </c>
      <c r="CB762" s="125">
        <f t="shared" ref="CB762" si="14611">T762/T777</f>
        <v>5.6828066106117715E-2</v>
      </c>
      <c r="CC762" s="126">
        <f t="shared" ref="CC762" si="14612">U762/U777</f>
        <v>6.7556060175986379E-2</v>
      </c>
      <c r="CD762" s="127">
        <f t="shared" ref="CD762" si="14613">V762/V777</f>
        <v>5.2712146422628954E-2</v>
      </c>
      <c r="CE762" s="128">
        <f t="shared" ref="CE762" si="14614">W762/W777</f>
        <v>8.5979354501502681E-2</v>
      </c>
      <c r="CF762" s="125">
        <f t="shared" ref="CF762" si="14615">X762/X777</f>
        <v>5.8957629117207769E-2</v>
      </c>
      <c r="CG762" s="126">
        <f t="shared" ref="CG762" si="14616">Y762/Y777</f>
        <v>6.1493836113125457E-2</v>
      </c>
      <c r="CH762" s="127">
        <f t="shared" ref="CH762" si="14617">Z762/Z777</f>
        <v>7.1913563614808426E-2</v>
      </c>
      <c r="CI762" s="125">
        <f t="shared" ref="CI762" si="14618">AA762/AA777</f>
        <v>6.0140565226416774E-2</v>
      </c>
      <c r="CJ762" s="131">
        <f t="shared" ref="CJ762" si="14619">AB762/AB777</f>
        <v>7.2827256671798485E-2</v>
      </c>
      <c r="CK762" s="132">
        <f t="shared" ref="CK762" si="14620">AC762/AC777</f>
        <v>6.7056552350669998E-2</v>
      </c>
    </row>
    <row r="763" spans="1:89" ht="14.1" thickBot="1">
      <c r="A763" s="142" t="s">
        <v>29</v>
      </c>
      <c r="B763" s="199">
        <v>2326</v>
      </c>
      <c r="C763" s="193">
        <v>1818</v>
      </c>
      <c r="D763" s="194">
        <v>948</v>
      </c>
      <c r="E763" s="195">
        <v>774</v>
      </c>
      <c r="F763" s="192">
        <v>331</v>
      </c>
      <c r="G763" s="196">
        <v>248</v>
      </c>
      <c r="H763" s="194">
        <v>1634</v>
      </c>
      <c r="I763" s="195">
        <v>2504</v>
      </c>
      <c r="J763" s="192">
        <v>159</v>
      </c>
      <c r="K763" s="193">
        <v>296</v>
      </c>
      <c r="L763" s="194">
        <v>324</v>
      </c>
      <c r="M763" s="192">
        <v>1112</v>
      </c>
      <c r="N763" s="197">
        <v>1237</v>
      </c>
      <c r="O763" s="200">
        <v>1753</v>
      </c>
      <c r="P763" s="192">
        <v>876</v>
      </c>
      <c r="Q763" s="193">
        <v>644</v>
      </c>
      <c r="R763" s="194">
        <v>1381</v>
      </c>
      <c r="S763" s="195">
        <v>917</v>
      </c>
      <c r="T763" s="192">
        <v>245</v>
      </c>
      <c r="U763" s="196">
        <v>185</v>
      </c>
      <c r="V763" s="194">
        <v>872</v>
      </c>
      <c r="W763" s="201">
        <v>1287</v>
      </c>
      <c r="X763" s="192">
        <v>729</v>
      </c>
      <c r="Y763" s="196">
        <v>492</v>
      </c>
      <c r="Z763" s="194">
        <v>2555</v>
      </c>
      <c r="AA763" s="192">
        <v>2452</v>
      </c>
      <c r="AB763" s="168">
        <f t="shared" si="14456"/>
        <v>13617</v>
      </c>
      <c r="AC763" s="169">
        <f t="shared" si="14373"/>
        <v>14482</v>
      </c>
      <c r="AE763" s="246" t="str">
        <f>$AE$19</f>
        <v>-</v>
      </c>
      <c r="AF763" s="247">
        <f t="shared" si="14565"/>
        <v>0</v>
      </c>
      <c r="AG763" s="267">
        <f t="shared" si="14565"/>
        <v>0</v>
      </c>
      <c r="AH763" s="268">
        <f t="shared" si="14565"/>
        <v>0</v>
      </c>
      <c r="AI763" s="269">
        <f t="shared" si="14565"/>
        <v>0</v>
      </c>
      <c r="AJ763" s="270">
        <f t="shared" si="14565"/>
        <v>0</v>
      </c>
      <c r="AK763" s="271">
        <f t="shared" si="14565"/>
        <v>0</v>
      </c>
      <c r="AL763" s="268">
        <f t="shared" si="14565"/>
        <v>0</v>
      </c>
      <c r="AM763" s="269">
        <f t="shared" si="14565"/>
        <v>0</v>
      </c>
      <c r="AN763" s="270">
        <f t="shared" si="14565"/>
        <v>0</v>
      </c>
      <c r="AO763" s="271">
        <f t="shared" si="14565"/>
        <v>0</v>
      </c>
      <c r="AP763" s="268">
        <f t="shared" si="14566"/>
        <v>0</v>
      </c>
      <c r="AQ763" s="270">
        <f t="shared" si="14566"/>
        <v>0</v>
      </c>
      <c r="AR763" s="272">
        <f t="shared" si="14566"/>
        <v>0</v>
      </c>
      <c r="AS763" s="273">
        <f t="shared" si="14566"/>
        <v>0</v>
      </c>
      <c r="AT763" s="270">
        <f t="shared" si="14566"/>
        <v>0</v>
      </c>
      <c r="AU763" s="271">
        <f t="shared" si="14566"/>
        <v>0</v>
      </c>
      <c r="AV763" s="268">
        <f t="shared" si="14566"/>
        <v>0</v>
      </c>
      <c r="AW763" s="269">
        <f t="shared" si="14566"/>
        <v>0</v>
      </c>
      <c r="AX763" s="270">
        <f t="shared" si="14566"/>
        <v>0</v>
      </c>
      <c r="AY763" s="271">
        <f t="shared" si="14566"/>
        <v>0</v>
      </c>
      <c r="AZ763" s="268">
        <f t="shared" si="14566"/>
        <v>0</v>
      </c>
      <c r="BA763" s="269">
        <f t="shared" si="14566"/>
        <v>0</v>
      </c>
      <c r="BB763" s="270">
        <f t="shared" si="14566"/>
        <v>0</v>
      </c>
      <c r="BC763" s="271">
        <f t="shared" si="14566"/>
        <v>0</v>
      </c>
      <c r="BD763" s="268">
        <f t="shared" si="14566"/>
        <v>0</v>
      </c>
      <c r="BE763" s="270">
        <f t="shared" si="14566"/>
        <v>0</v>
      </c>
      <c r="BF763" s="266">
        <f>SUM(AF763,AH763,AJ763,AL763,AN763,AP763,AR763,AT763,AV763,AX763,AZ763,BB763,BD763)</f>
        <v>0</v>
      </c>
      <c r="BG763" s="16">
        <f>SUM(AG763,AI763,AK763,AM763,AO763,AQ763,AS763,AU763,AW763,AY763,BA763,BC763,BE763)</f>
        <v>0</v>
      </c>
      <c r="BI763" s="142" t="s">
        <v>29</v>
      </c>
      <c r="BJ763" s="125">
        <f>B763/B777</f>
        <v>7.0108810320402684E-2</v>
      </c>
      <c r="BK763" s="126">
        <f t="shared" ref="BK763" si="14621">C763/C777</f>
        <v>7.3558567671454578E-2</v>
      </c>
      <c r="BL763" s="127">
        <f t="shared" ref="BL763" si="14622">D763/D777</f>
        <v>6.9957936683639588E-2</v>
      </c>
      <c r="BM763" s="128">
        <f t="shared" ref="BM763" si="14623">E763/E777</f>
        <v>6.90639778709735E-2</v>
      </c>
      <c r="BN763" s="125">
        <f t="shared" ref="BN763" si="14624">F763/F777</f>
        <v>6.7221770917952881E-2</v>
      </c>
      <c r="BO763" s="126">
        <f t="shared" ref="BO763" si="14625">G763/G777</f>
        <v>6.1630218687872766E-2</v>
      </c>
      <c r="BP763" s="127">
        <f t="shared" ref="BP763" si="14626">H763/H777</f>
        <v>7.4981644640234948E-2</v>
      </c>
      <c r="BQ763" s="128">
        <f t="shared" ref="BQ763" si="14627">I763/I777</f>
        <v>8.075595833198955E-2</v>
      </c>
      <c r="BR763" s="125">
        <f t="shared" ref="BR763" si="14628">J763/J777</f>
        <v>6.1083365347675757E-2</v>
      </c>
      <c r="BS763" s="126">
        <f t="shared" ref="BS763" si="14629">K763/K777</f>
        <v>8.2520211876219676E-2</v>
      </c>
      <c r="BT763" s="127">
        <f t="shared" ref="BT763" si="14630">L763/L777</f>
        <v>6.5640194489465148E-2</v>
      </c>
      <c r="BU763" s="125">
        <f t="shared" ref="BU763" si="14631">M763/M777</f>
        <v>9.3484657419083655E-2</v>
      </c>
      <c r="BV763" s="129">
        <f t="shared" ref="BV763" si="14632">N763/N777</f>
        <v>7.010484556531596E-2</v>
      </c>
      <c r="BW763" s="130">
        <f t="shared" ref="BW763" si="14633">O763/O777</f>
        <v>7.8514802705244774E-2</v>
      </c>
      <c r="BX763" s="125">
        <f t="shared" ref="BX763" si="14634">P763/P777</f>
        <v>8.3787661406025823E-2</v>
      </c>
      <c r="BY763" s="126">
        <f t="shared" ref="BY763" si="14635">Q763/Q777</f>
        <v>6.220419202163624E-2</v>
      </c>
      <c r="BZ763" s="127">
        <f t="shared" ref="BZ763" si="14636">R763/R777</f>
        <v>8.2099756257059633E-2</v>
      </c>
      <c r="CA763" s="128">
        <f t="shared" ref="CA763" si="14637">S763/S777</f>
        <v>6.0440284735038229E-2</v>
      </c>
      <c r="CB763" s="125">
        <f t="shared" ref="CB763" si="14638">T763/T777</f>
        <v>7.1035082632647142E-2</v>
      </c>
      <c r="CC763" s="126">
        <f t="shared" ref="CC763" si="14639">U763/U777</f>
        <v>5.2512063582174286E-2</v>
      </c>
      <c r="CD763" s="127">
        <f t="shared" ref="CD763" si="14640">V763/V777</f>
        <v>5.8036605657237936E-2</v>
      </c>
      <c r="CE763" s="128">
        <f t="shared" ref="CE763" si="14641">W763/W777</f>
        <v>8.4084672677381414E-2</v>
      </c>
      <c r="CF763" s="125">
        <f t="shared" ref="CF763" si="14642">X763/X777</f>
        <v>5.7306815501925949E-2</v>
      </c>
      <c r="CG763" s="126">
        <f t="shared" ref="CG763" si="14643">Y763/Y777</f>
        <v>7.1356055112400285E-2</v>
      </c>
      <c r="CH763" s="127">
        <f t="shared" ref="CH763" si="14644">Z763/Z777</f>
        <v>6.884194643530743E-2</v>
      </c>
      <c r="CI763" s="125">
        <f t="shared" ref="CI763" si="14645">AA763/AA777</f>
        <v>7.2714332315174518E-2</v>
      </c>
      <c r="CJ763" s="131">
        <f t="shared" ref="CJ763" si="14646">AB763/AB777</f>
        <v>7.0113741098690618E-2</v>
      </c>
      <c r="CK763" s="132">
        <f t="shared" ref="CK763" si="14647">AC763/AC777</f>
        <v>7.4752751223339464E-2</v>
      </c>
    </row>
    <row r="764" spans="1:89" ht="15" thickTop="1" thickBot="1">
      <c r="A764" s="133" t="s">
        <v>30</v>
      </c>
      <c r="B764" s="202">
        <v>1993</v>
      </c>
      <c r="C764" s="186">
        <v>1599</v>
      </c>
      <c r="D764" s="187">
        <v>851</v>
      </c>
      <c r="E764" s="188">
        <v>696</v>
      </c>
      <c r="F764" s="185">
        <v>323</v>
      </c>
      <c r="G764" s="189">
        <v>231</v>
      </c>
      <c r="H764" s="187">
        <v>1655</v>
      </c>
      <c r="I764" s="188">
        <v>1724</v>
      </c>
      <c r="J764" s="185">
        <v>138</v>
      </c>
      <c r="K764" s="186">
        <v>199</v>
      </c>
      <c r="L764" s="187">
        <v>369</v>
      </c>
      <c r="M764" s="185">
        <v>982</v>
      </c>
      <c r="N764" s="190">
        <v>1314</v>
      </c>
      <c r="O764" s="203">
        <v>1376</v>
      </c>
      <c r="P764" s="185">
        <v>821</v>
      </c>
      <c r="Q764" s="186">
        <v>725</v>
      </c>
      <c r="R764" s="187">
        <v>1237</v>
      </c>
      <c r="S764" s="188">
        <v>1069</v>
      </c>
      <c r="T764" s="185">
        <v>266</v>
      </c>
      <c r="U764" s="189">
        <v>214</v>
      </c>
      <c r="V764" s="187">
        <v>1077</v>
      </c>
      <c r="W764" s="204">
        <v>1193</v>
      </c>
      <c r="X764" s="185">
        <v>958</v>
      </c>
      <c r="Y764" s="189">
        <v>438</v>
      </c>
      <c r="Z764" s="187">
        <v>2629</v>
      </c>
      <c r="AA764" s="185">
        <v>2505</v>
      </c>
      <c r="AB764" s="168">
        <f t="shared" si="14456"/>
        <v>13631</v>
      </c>
      <c r="AC764" s="169">
        <f t="shared" si="14373"/>
        <v>12951</v>
      </c>
      <c r="AE764" s="295" t="s">
        <v>42</v>
      </c>
      <c r="AF764" s="12">
        <f t="shared" ref="AF764:BG764" si="14648">SUM(AF761:AF763)</f>
        <v>3871</v>
      </c>
      <c r="AG764" s="1">
        <f t="shared" si="14648"/>
        <v>4574</v>
      </c>
      <c r="AH764" s="12">
        <f t="shared" si="14648"/>
        <v>1708</v>
      </c>
      <c r="AI764" s="1">
        <f t="shared" si="14648"/>
        <v>1897</v>
      </c>
      <c r="AJ764" s="12">
        <f t="shared" si="14648"/>
        <v>792</v>
      </c>
      <c r="AK764" s="1">
        <f t="shared" si="14648"/>
        <v>700</v>
      </c>
      <c r="AL764" s="12">
        <f t="shared" si="14648"/>
        <v>3304</v>
      </c>
      <c r="AM764" s="1">
        <f t="shared" si="14648"/>
        <v>5052</v>
      </c>
      <c r="AN764" s="12">
        <f t="shared" si="14648"/>
        <v>522</v>
      </c>
      <c r="AO764" s="1">
        <f t="shared" si="14648"/>
        <v>290</v>
      </c>
      <c r="AP764" s="12">
        <f t="shared" si="14648"/>
        <v>1028</v>
      </c>
      <c r="AQ764" s="1">
        <f t="shared" si="14648"/>
        <v>1323</v>
      </c>
      <c r="AR764" s="12">
        <f t="shared" si="14648"/>
        <v>2650</v>
      </c>
      <c r="AS764" s="1">
        <f t="shared" si="14648"/>
        <v>2928</v>
      </c>
      <c r="AT764" s="12">
        <f t="shared" si="14648"/>
        <v>1316</v>
      </c>
      <c r="AU764" s="1">
        <f t="shared" si="14648"/>
        <v>1655</v>
      </c>
      <c r="AV764" s="12">
        <f t="shared" si="14648"/>
        <v>1995</v>
      </c>
      <c r="AW764" s="1">
        <f t="shared" si="14648"/>
        <v>2685</v>
      </c>
      <c r="AX764" s="12">
        <f t="shared" si="14648"/>
        <v>511</v>
      </c>
      <c r="AY764" s="1">
        <f t="shared" si="14648"/>
        <v>437</v>
      </c>
      <c r="AZ764" s="12">
        <f t="shared" si="14648"/>
        <v>2420</v>
      </c>
      <c r="BA764" s="1">
        <f t="shared" si="14648"/>
        <v>1819</v>
      </c>
      <c r="BB764" s="12">
        <f t="shared" si="14648"/>
        <v>2028</v>
      </c>
      <c r="BC764" s="1">
        <f t="shared" si="14648"/>
        <v>929</v>
      </c>
      <c r="BD764" s="12">
        <f t="shared" si="14648"/>
        <v>5823</v>
      </c>
      <c r="BE764" s="1">
        <f t="shared" si="14648"/>
        <v>5274</v>
      </c>
      <c r="BF764" s="51">
        <f t="shared" si="14648"/>
        <v>27968</v>
      </c>
      <c r="BG764" s="47">
        <f t="shared" si="14648"/>
        <v>29563</v>
      </c>
      <c r="BI764" s="133" t="s">
        <v>30</v>
      </c>
      <c r="BJ764" s="125">
        <f>B764/B777</f>
        <v>6.0071736443921997E-2</v>
      </c>
      <c r="BK764" s="126">
        <f t="shared" ref="BK764" si="14649">C764/C777</f>
        <v>6.4697552093870125E-2</v>
      </c>
      <c r="BL764" s="127">
        <f t="shared" ref="BL764" si="14650">D764/D777</f>
        <v>6.2799793373182797E-2</v>
      </c>
      <c r="BM764" s="128">
        <f t="shared" ref="BM764" si="14651">E764/E777</f>
        <v>6.2104042116534308E-2</v>
      </c>
      <c r="BN764" s="125">
        <f t="shared" ref="BN764" si="14652">F764/F777</f>
        <v>6.5597075548334688E-2</v>
      </c>
      <c r="BO764" s="126">
        <f t="shared" ref="BO764" si="14653">G764/G777</f>
        <v>5.7405566600397612E-2</v>
      </c>
      <c r="BP764" s="127">
        <f t="shared" ref="BP764" si="14654">H764/H777</f>
        <v>7.5945301027900147E-2</v>
      </c>
      <c r="BQ764" s="128">
        <f t="shared" ref="BQ764" si="14655">I764/I777</f>
        <v>5.5600348308446478E-2</v>
      </c>
      <c r="BR764" s="125">
        <f t="shared" ref="BR764" si="14656">J764/J777</f>
        <v>5.3015751056473298E-2</v>
      </c>
      <c r="BS764" s="126">
        <f t="shared" ref="BS764" si="14657">K764/K777</f>
        <v>5.5478115416782825E-2</v>
      </c>
      <c r="BT764" s="127">
        <f t="shared" ref="BT764" si="14658">L764/L777</f>
        <v>7.4756888168557536E-2</v>
      </c>
      <c r="BU764" s="125">
        <f t="shared" ref="BU764" si="14659">M764/M777</f>
        <v>8.2555695670449764E-2</v>
      </c>
      <c r="BV764" s="129">
        <f t="shared" ref="BV764" si="14660">N764/N777</f>
        <v>7.4468688013601583E-2</v>
      </c>
      <c r="BW764" s="130">
        <f t="shared" ref="BW764" si="14661">O764/O777</f>
        <v>6.1629417297442556E-2</v>
      </c>
      <c r="BX764" s="125">
        <f t="shared" ref="BX764" si="14662">P764/P777</f>
        <v>7.8527020564323285E-2</v>
      </c>
      <c r="BY764" s="126">
        <f t="shared" ref="BY764" si="14663">Q764/Q777</f>
        <v>7.0028011204481794E-2</v>
      </c>
      <c r="BZ764" s="127">
        <f t="shared" ref="BZ764" si="14664">R764/R777</f>
        <v>7.3539028595208375E-2</v>
      </c>
      <c r="CA764" s="128">
        <f t="shared" ref="CA764" si="14665">S764/S777</f>
        <v>7.0458739783812285E-2</v>
      </c>
      <c r="CB764" s="125">
        <f t="shared" ref="CB764" si="14666">T764/T777</f>
        <v>7.7123804001159757E-2</v>
      </c>
      <c r="CC764" s="126">
        <f t="shared" ref="CC764" si="14667">U764/U777</f>
        <v>6.0743684359920523E-2</v>
      </c>
      <c r="CD764" s="127">
        <f t="shared" ref="CD764" si="14668">V764/V777</f>
        <v>7.1680532445923456E-2</v>
      </c>
      <c r="CE764" s="128">
        <f t="shared" ref="CE764" si="14669">W764/W777</f>
        <v>7.7943290212988375E-2</v>
      </c>
      <c r="CF764" s="125">
        <f t="shared" ref="CF764" si="14670">X764/X777</f>
        <v>7.5308544925713386E-2</v>
      </c>
      <c r="CG764" s="126">
        <f t="shared" ref="CG764" si="14671">Y764/Y777</f>
        <v>6.3524292965917328E-2</v>
      </c>
      <c r="CH764" s="127">
        <f t="shared" ref="CH764" si="14672">Z764/Z777</f>
        <v>7.0835803200948427E-2</v>
      </c>
      <c r="CI764" s="125">
        <f t="shared" ref="CI764" si="14673">AA764/AA777</f>
        <v>7.4286053201269242E-2</v>
      </c>
      <c r="CJ764" s="131">
        <f t="shared" ref="CJ764" si="14674">AB764/AB777</f>
        <v>7.0185826901391773E-2</v>
      </c>
      <c r="CK764" s="132">
        <f t="shared" ref="CK764" si="14675">AC764/AC777</f>
        <v>6.6850081555963906E-2</v>
      </c>
    </row>
    <row r="765" spans="1:89" ht="14.1" thickTop="1">
      <c r="A765" s="142" t="s">
        <v>31</v>
      </c>
      <c r="B765" s="199">
        <v>1992</v>
      </c>
      <c r="C765" s="193">
        <v>2084</v>
      </c>
      <c r="D765" s="194">
        <v>951</v>
      </c>
      <c r="E765" s="195">
        <v>860</v>
      </c>
      <c r="F765" s="192">
        <v>340</v>
      </c>
      <c r="G765" s="196">
        <v>339</v>
      </c>
      <c r="H765" s="194">
        <v>1678</v>
      </c>
      <c r="I765" s="195">
        <v>2596</v>
      </c>
      <c r="J765" s="192">
        <v>214</v>
      </c>
      <c r="K765" s="193">
        <v>270</v>
      </c>
      <c r="L765" s="194">
        <v>456</v>
      </c>
      <c r="M765" s="192">
        <v>780</v>
      </c>
      <c r="N765" s="197">
        <v>1427</v>
      </c>
      <c r="O765" s="200">
        <v>1374</v>
      </c>
      <c r="P765" s="192">
        <v>792</v>
      </c>
      <c r="Q765" s="193">
        <v>703</v>
      </c>
      <c r="R765" s="194">
        <v>1250</v>
      </c>
      <c r="S765" s="195">
        <v>1022</v>
      </c>
      <c r="T765" s="192">
        <v>346</v>
      </c>
      <c r="U765" s="196">
        <v>171</v>
      </c>
      <c r="V765" s="194">
        <v>1227</v>
      </c>
      <c r="W765" s="201">
        <v>955</v>
      </c>
      <c r="X765" s="192">
        <v>918</v>
      </c>
      <c r="Y765" s="196">
        <v>414</v>
      </c>
      <c r="Z765" s="194">
        <v>2792</v>
      </c>
      <c r="AA765" s="192">
        <v>2411</v>
      </c>
      <c r="AB765" s="168">
        <f t="shared" si="14456"/>
        <v>14383</v>
      </c>
      <c r="AC765" s="169">
        <f t="shared" si="14373"/>
        <v>13979</v>
      </c>
      <c r="BI765" s="142" t="s">
        <v>31</v>
      </c>
      <c r="BJ765" s="125">
        <f>B765/B777</f>
        <v>6.0041595080929558E-2</v>
      </c>
      <c r="BK765" s="126">
        <f t="shared" ref="BK765" si="14676">C765/C777</f>
        <v>8.4321262391260365E-2</v>
      </c>
      <c r="BL765" s="127">
        <f t="shared" ref="BL765" si="14677">D765/D777</f>
        <v>7.0179322559220728E-2</v>
      </c>
      <c r="BM765" s="128">
        <f t="shared" ref="BM765" si="14678">E765/E777</f>
        <v>7.6737753189970559E-2</v>
      </c>
      <c r="BN765" s="125">
        <f t="shared" ref="BN765" si="14679">F765/F777</f>
        <v>6.9049553208773359E-2</v>
      </c>
      <c r="BO765" s="126">
        <f t="shared" ref="BO765" si="14680">G765/G777</f>
        <v>8.4244532803180908E-2</v>
      </c>
      <c r="BP765" s="127">
        <f t="shared" ref="BP765" si="14681">H765/H777</f>
        <v>7.7000734214390604E-2</v>
      </c>
      <c r="BQ765" s="128">
        <f t="shared" ref="BQ765" si="14682">I765/I777</f>
        <v>8.3723030283484379E-2</v>
      </c>
      <c r="BR765" s="125">
        <f t="shared" ref="BR765" si="14683">J765/J777</f>
        <v>8.2212831348444107E-2</v>
      </c>
      <c r="BS765" s="126">
        <f t="shared" ref="BS765" si="14684">K765/K777</f>
        <v>7.5271814887092281E-2</v>
      </c>
      <c r="BT765" s="127">
        <f t="shared" ref="BT765" si="14685">L765/L777</f>
        <v>9.2382495948136148E-2</v>
      </c>
      <c r="BU765" s="125">
        <f t="shared" ref="BU765" si="14686">M765/M777</f>
        <v>6.5573770491803282E-2</v>
      </c>
      <c r="BV765" s="129">
        <f t="shared" ref="BV765" si="14687">N765/N777</f>
        <v>8.0872768489657132E-2</v>
      </c>
      <c r="BW765" s="130">
        <f t="shared" ref="BW765" si="14688">O765/O777</f>
        <v>6.1539839656021854E-2</v>
      </c>
      <c r="BX765" s="125">
        <f t="shared" ref="BX765" si="14689">P765/P777</f>
        <v>7.5753228120516505E-2</v>
      </c>
      <c r="BY765" s="126">
        <f t="shared" ref="BY765" si="14690">Q765/Q777</f>
        <v>6.7903023278276825E-2</v>
      </c>
      <c r="BZ765" s="127">
        <f t="shared" ref="BZ765" si="14691">R765/R777</f>
        <v>7.4311872064681053E-2</v>
      </c>
      <c r="CA765" s="128">
        <f t="shared" ref="CA765" si="14692">S765/S777</f>
        <v>6.7360928025309783E-2</v>
      </c>
      <c r="CB765" s="125">
        <f t="shared" ref="CB765" si="14693">T765/T777</f>
        <v>0.10031893302406494</v>
      </c>
      <c r="CC765" s="126">
        <f t="shared" ref="CC765" si="14694">U765/U777</f>
        <v>4.8538177689469206E-2</v>
      </c>
      <c r="CD765" s="127">
        <f t="shared" ref="CD765" si="14695">V765/V777</f>
        <v>8.1663893510815308E-2</v>
      </c>
      <c r="CE765" s="128">
        <f t="shared" ref="CE765" si="14696">W765/W777</f>
        <v>6.2393832483993203E-2</v>
      </c>
      <c r="CF765" s="125">
        <f t="shared" ref="CF765" si="14697">X765/X777</f>
        <v>7.2164138039462311E-2</v>
      </c>
      <c r="CG765" s="126">
        <f t="shared" ref="CG765" si="14698">Y765/Y777</f>
        <v>6.004350978970268E-2</v>
      </c>
      <c r="CH765" s="127">
        <f t="shared" ref="CH765" si="14699">Z765/Z777</f>
        <v>7.522767688742793E-2</v>
      </c>
      <c r="CI765" s="125">
        <f t="shared" ref="CI765" si="14700">AA765/AA777</f>
        <v>7.1498472761780493E-2</v>
      </c>
      <c r="CJ765" s="131">
        <f t="shared" ref="CJ765" si="14701">AB765/AB777</f>
        <v>7.4057864303625404E-2</v>
      </c>
      <c r="CK765" s="132">
        <f t="shared" ref="CK765" si="14702">AC765/AC777</f>
        <v>7.2156380979910395E-2</v>
      </c>
    </row>
    <row r="766" spans="1:89">
      <c r="A766" s="133" t="s">
        <v>32</v>
      </c>
      <c r="B766" s="202">
        <v>1945</v>
      </c>
      <c r="C766" s="186">
        <v>2238</v>
      </c>
      <c r="D766" s="187">
        <v>1010</v>
      </c>
      <c r="E766" s="188">
        <v>872</v>
      </c>
      <c r="F766" s="185">
        <v>393</v>
      </c>
      <c r="G766" s="189">
        <v>309</v>
      </c>
      <c r="H766" s="187">
        <v>1922</v>
      </c>
      <c r="I766" s="188">
        <v>2735</v>
      </c>
      <c r="J766" s="185">
        <v>231</v>
      </c>
      <c r="K766" s="186">
        <v>197</v>
      </c>
      <c r="L766" s="187">
        <v>554</v>
      </c>
      <c r="M766" s="185">
        <v>710</v>
      </c>
      <c r="N766" s="190">
        <v>1432</v>
      </c>
      <c r="O766" s="203">
        <v>1521</v>
      </c>
      <c r="P766" s="185">
        <v>864</v>
      </c>
      <c r="Q766" s="186">
        <v>779</v>
      </c>
      <c r="R766" s="187">
        <v>1321</v>
      </c>
      <c r="S766" s="188">
        <v>1263</v>
      </c>
      <c r="T766" s="185">
        <v>317</v>
      </c>
      <c r="U766" s="189">
        <v>189</v>
      </c>
      <c r="V766" s="187">
        <v>1284</v>
      </c>
      <c r="W766" s="204">
        <v>921</v>
      </c>
      <c r="X766" s="185">
        <v>1058</v>
      </c>
      <c r="Y766" s="189">
        <v>425</v>
      </c>
      <c r="Z766" s="187">
        <v>2973</v>
      </c>
      <c r="AA766" s="185">
        <v>2776</v>
      </c>
      <c r="AB766" s="168">
        <f t="shared" si="14456"/>
        <v>15304</v>
      </c>
      <c r="AC766" s="169">
        <f t="shared" si="14373"/>
        <v>14935</v>
      </c>
      <c r="BI766" s="133" t="s">
        <v>32</v>
      </c>
      <c r="BJ766" s="125">
        <f>B766/B777</f>
        <v>5.8624951020285136E-2</v>
      </c>
      <c r="BK766" s="126">
        <f t="shared" ref="BK766" si="14703">C766/C777</f>
        <v>9.0552296176411085E-2</v>
      </c>
      <c r="BL766" s="127">
        <f t="shared" ref="BL766" si="14704">D766/D777</f>
        <v>7.4533244778983099E-2</v>
      </c>
      <c r="BM766" s="128">
        <f t="shared" ref="BM766" si="14705">E766/E777</f>
        <v>7.7808512536807359E-2</v>
      </c>
      <c r="BN766" s="125">
        <f t="shared" ref="BN766" si="14706">F766/F777</f>
        <v>7.9813160032493904E-2</v>
      </c>
      <c r="BO766" s="126">
        <f t="shared" ref="BO766" si="14707">G766/G777</f>
        <v>7.6789264413518882E-2</v>
      </c>
      <c r="BP766" s="127">
        <f t="shared" ref="BP766" si="14708">H766/H777</f>
        <v>8.8197503671071958E-2</v>
      </c>
      <c r="BQ766" s="128">
        <f t="shared" ref="BQ766" si="14709">I766/I777</f>
        <v>8.8205888992808082E-2</v>
      </c>
      <c r="BR766" s="125">
        <f t="shared" ref="BR766" si="14710">J766/J777</f>
        <v>8.8743757203227039E-2</v>
      </c>
      <c r="BS766" s="126">
        <f t="shared" ref="BS766" si="14711">K766/K777</f>
        <v>5.4920546417619183E-2</v>
      </c>
      <c r="BT766" s="127">
        <f t="shared" ref="BT766" si="14712">L766/L777</f>
        <v>0.11223662884927066</v>
      </c>
      <c r="BU766" s="125">
        <f t="shared" ref="BU766" si="14713">M766/M777</f>
        <v>5.9688944934846576E-2</v>
      </c>
      <c r="BV766" s="129">
        <f t="shared" ref="BV766" si="14714">N766/N777</f>
        <v>8.1156134882402947E-2</v>
      </c>
      <c r="BW766" s="130">
        <f t="shared" ref="BW766" si="14715">O766/O777</f>
        <v>6.8123796300443407E-2</v>
      </c>
      <c r="BX766" s="125">
        <f t="shared" ref="BX766" si="14716">P766/P777</f>
        <v>8.2639885222381637E-2</v>
      </c>
      <c r="BY766" s="126">
        <f t="shared" ref="BY766" si="14717">Q766/Q777</f>
        <v>7.5243890659712168E-2</v>
      </c>
      <c r="BZ766" s="127">
        <f t="shared" ref="BZ766" si="14718">R766/R777</f>
        <v>7.853278639795494E-2</v>
      </c>
      <c r="CA766" s="128">
        <f t="shared" ref="CA766" si="14719">S766/S777</f>
        <v>8.3245452148694971E-2</v>
      </c>
      <c r="CB766" s="125">
        <f t="shared" ref="CB766" si="14720">T766/T777</f>
        <v>9.1910698753261813E-2</v>
      </c>
      <c r="CC766" s="126">
        <f t="shared" ref="CC766" si="14721">U766/U777</f>
        <v>5.3647459551518589E-2</v>
      </c>
      <c r="CD766" s="127">
        <f t="shared" ref="CD766" si="14722">V766/V777</f>
        <v>8.5457570715474204E-2</v>
      </c>
      <c r="CE766" s="128">
        <f t="shared" ref="CE766" si="14723">W766/W777</f>
        <v>6.0172481379851039E-2</v>
      </c>
      <c r="CF766" s="125">
        <f t="shared" ref="CF766" si="14724">X766/X777</f>
        <v>8.3169562141341094E-2</v>
      </c>
      <c r="CG766" s="126">
        <f t="shared" ref="CG766" si="14725">Y766/Y777</f>
        <v>6.1638868745467729E-2</v>
      </c>
      <c r="CH766" s="127">
        <f t="shared" ref="CH766" si="14726">Z766/Z777</f>
        <v>8.010454276014442E-2</v>
      </c>
      <c r="CI766" s="125">
        <f t="shared" ref="CI766" si="14727">AA766/AA777</f>
        <v>8.2322588298093177E-2</v>
      </c>
      <c r="CJ766" s="131">
        <f t="shared" ref="CJ766" si="14728">AB766/AB777</f>
        <v>7.880008032418015E-2</v>
      </c>
      <c r="CK766" s="132">
        <f t="shared" ref="CK766" si="14729">AC766/AC777</f>
        <v>7.7091032973385917E-2</v>
      </c>
    </row>
    <row r="767" spans="1:89">
      <c r="A767" s="142" t="s">
        <v>33</v>
      </c>
      <c r="B767" s="199">
        <v>1997</v>
      </c>
      <c r="C767" s="193">
        <v>2259</v>
      </c>
      <c r="D767" s="194">
        <v>987</v>
      </c>
      <c r="E767" s="195">
        <v>979</v>
      </c>
      <c r="F767" s="192">
        <v>456</v>
      </c>
      <c r="G767" s="196">
        <v>360</v>
      </c>
      <c r="H767" s="194">
        <v>1746</v>
      </c>
      <c r="I767" s="195">
        <v>2572</v>
      </c>
      <c r="J767" s="192">
        <v>284</v>
      </c>
      <c r="K767" s="193">
        <v>151</v>
      </c>
      <c r="L767" s="194">
        <v>558</v>
      </c>
      <c r="M767" s="192">
        <v>721</v>
      </c>
      <c r="N767" s="197">
        <v>1294</v>
      </c>
      <c r="O767" s="200">
        <v>1556</v>
      </c>
      <c r="P767" s="192">
        <v>733</v>
      </c>
      <c r="Q767" s="193">
        <v>839</v>
      </c>
      <c r="R767" s="194">
        <v>1162</v>
      </c>
      <c r="S767" s="195">
        <v>1270</v>
      </c>
      <c r="T767" s="192">
        <v>268</v>
      </c>
      <c r="U767" s="196">
        <v>232</v>
      </c>
      <c r="V767" s="194">
        <v>1208</v>
      </c>
      <c r="W767" s="201">
        <v>979</v>
      </c>
      <c r="X767" s="192">
        <v>1114</v>
      </c>
      <c r="Y767" s="196">
        <v>488</v>
      </c>
      <c r="Z767" s="194">
        <v>3144</v>
      </c>
      <c r="AA767" s="192">
        <v>2630</v>
      </c>
      <c r="AB767" s="168">
        <f t="shared" si="14456"/>
        <v>14951</v>
      </c>
      <c r="AC767" s="169">
        <f t="shared" si="14373"/>
        <v>15036</v>
      </c>
      <c r="BI767" s="142" t="s">
        <v>33</v>
      </c>
      <c r="BJ767" s="125">
        <f>B767/B777</f>
        <v>6.0192301895891732E-2</v>
      </c>
      <c r="BK767" s="126">
        <f t="shared" ref="BK767" si="14730">C767/C777</f>
        <v>9.140198260165891E-2</v>
      </c>
      <c r="BL767" s="127">
        <f t="shared" ref="BL767" si="14731">D767/D777</f>
        <v>7.2835953066194378E-2</v>
      </c>
      <c r="BM767" s="128">
        <f t="shared" ref="BM767" si="14732">E767/E777</f>
        <v>8.73561167127688E-2</v>
      </c>
      <c r="BN767" s="125">
        <f t="shared" ref="BN767" si="14733">F767/F777</f>
        <v>9.2607636068237201E-2</v>
      </c>
      <c r="BO767" s="126">
        <f t="shared" ref="BO767" si="14734">G767/G777</f>
        <v>8.9463220675944338E-2</v>
      </c>
      <c r="BP767" s="127">
        <f t="shared" ref="BP767" si="14735">H767/H777</f>
        <v>8.0121145374449337E-2</v>
      </c>
      <c r="BQ767" s="128">
        <f t="shared" ref="BQ767" si="14736">I767/I777</f>
        <v>8.2949011513529208E-2</v>
      </c>
      <c r="BR767" s="125">
        <f t="shared" ref="BR767" si="14737">J767/J777</f>
        <v>0.10910487898578564</v>
      </c>
      <c r="BS767" s="126">
        <f t="shared" ref="BS767" si="14738">K767/K777</f>
        <v>4.2096459436855312E-2</v>
      </c>
      <c r="BT767" s="127">
        <f t="shared" ref="BT767" si="14739">L767/L777</f>
        <v>0.11304700162074555</v>
      </c>
      <c r="BU767" s="125">
        <f t="shared" ref="BU767" si="14740">M767/M777</f>
        <v>6.0613703236654055E-2</v>
      </c>
      <c r="BV767" s="129">
        <f t="shared" ref="BV767" si="14741">N767/N777</f>
        <v>7.3335222442618309E-2</v>
      </c>
      <c r="BW767" s="130">
        <f t="shared" ref="BW767" si="14742">O767/O777</f>
        <v>6.9691405025305686E-2</v>
      </c>
      <c r="BX767" s="125">
        <f t="shared" ref="BX767" si="14743">P767/P777</f>
        <v>7.0109995217599239E-2</v>
      </c>
      <c r="BY767" s="126">
        <f t="shared" ref="BY767" si="14744">Q767/Q777</f>
        <v>8.1039312276634787E-2</v>
      </c>
      <c r="BZ767" s="127">
        <f t="shared" ref="BZ767" si="14745">R767/R777</f>
        <v>6.9080316271327505E-2</v>
      </c>
      <c r="CA767" s="128">
        <f t="shared" ref="CA767" si="14746">S767/S777</f>
        <v>8.3706828368046396E-2</v>
      </c>
      <c r="CB767" s="125">
        <f t="shared" ref="CB767" si="14747">T767/T777</f>
        <v>7.7703682226732393E-2</v>
      </c>
      <c r="CC767" s="126">
        <f t="shared" ref="CC767" si="14748">U767/U777</f>
        <v>6.5852966221969914E-2</v>
      </c>
      <c r="CD767" s="127">
        <f t="shared" ref="CD767" si="14749">V767/V777</f>
        <v>8.0399334442595671E-2</v>
      </c>
      <c r="CE767" s="128">
        <f t="shared" ref="CE767" si="14750">W767/W777</f>
        <v>6.3961845028093559E-2</v>
      </c>
      <c r="CF767" s="125">
        <f t="shared" ref="CF767" si="14751">X767/X777</f>
        <v>8.7571731782092599E-2</v>
      </c>
      <c r="CG767" s="126">
        <f t="shared" ref="CG767" si="14752">Y767/Y777</f>
        <v>7.0775924583031183E-2</v>
      </c>
      <c r="CH767" s="127">
        <f t="shared" ref="CH767" si="14753">Z767/Z777</f>
        <v>8.4711968529395915E-2</v>
      </c>
      <c r="CI767" s="125">
        <f t="shared" ref="CI767" si="14754">AA767/AA777</f>
        <v>7.7992942083568106E-2</v>
      </c>
      <c r="CJ767" s="131">
        <f t="shared" ref="CJ767" si="14755">AB767/AB777</f>
        <v>7.6982488298929522E-2</v>
      </c>
      <c r="CK767" s="132">
        <f t="shared" ref="CK767" si="14756">AC767/AC777</f>
        <v>7.7612371730018795E-2</v>
      </c>
    </row>
    <row r="768" spans="1:89">
      <c r="A768" s="133" t="s">
        <v>34</v>
      </c>
      <c r="B768" s="202">
        <v>1874</v>
      </c>
      <c r="C768" s="186">
        <v>2315</v>
      </c>
      <c r="D768" s="187">
        <v>721</v>
      </c>
      <c r="E768" s="188">
        <v>918</v>
      </c>
      <c r="F768" s="185">
        <v>336</v>
      </c>
      <c r="G768" s="189">
        <v>340</v>
      </c>
      <c r="H768" s="187">
        <v>1558</v>
      </c>
      <c r="I768" s="188">
        <v>2480</v>
      </c>
      <c r="J768" s="185">
        <v>238</v>
      </c>
      <c r="K768" s="186">
        <v>139</v>
      </c>
      <c r="L768" s="187">
        <v>470</v>
      </c>
      <c r="M768" s="185">
        <v>602</v>
      </c>
      <c r="N768" s="190">
        <v>1356</v>
      </c>
      <c r="O768" s="203">
        <v>1372</v>
      </c>
      <c r="P768" s="185">
        <v>583</v>
      </c>
      <c r="Q768" s="186">
        <v>816</v>
      </c>
      <c r="R768" s="187">
        <v>833</v>
      </c>
      <c r="S768" s="188">
        <v>1415</v>
      </c>
      <c r="T768" s="185">
        <v>243</v>
      </c>
      <c r="U768" s="189">
        <v>205</v>
      </c>
      <c r="V768" s="187">
        <v>1212</v>
      </c>
      <c r="W768" s="204">
        <v>840</v>
      </c>
      <c r="X768" s="185">
        <v>914</v>
      </c>
      <c r="Y768" s="189">
        <v>441</v>
      </c>
      <c r="Z768" s="187">
        <v>2679</v>
      </c>
      <c r="AA768" s="185">
        <v>2644</v>
      </c>
      <c r="AB768" s="168">
        <f t="shared" si="14456"/>
        <v>13017</v>
      </c>
      <c r="AC768" s="169">
        <f t="shared" si="14373"/>
        <v>14527</v>
      </c>
      <c r="BI768" s="133" t="s">
        <v>34</v>
      </c>
      <c r="BJ768" s="125">
        <f>B768/B777</f>
        <v>5.6484914247822288E-2</v>
      </c>
      <c r="BK768" s="126">
        <f t="shared" ref="BK768" si="14757">C768/C777</f>
        <v>9.3667813068986444E-2</v>
      </c>
      <c r="BL768" s="127">
        <f t="shared" ref="BL768" si="14758">D768/D777</f>
        <v>5.3206405431333481E-2</v>
      </c>
      <c r="BM768" s="128">
        <f t="shared" ref="BM768" si="14759">E768/E777</f>
        <v>8.1913090033015085E-2</v>
      </c>
      <c r="BN768" s="125">
        <f t="shared" ref="BN768" si="14760">F768/F777</f>
        <v>6.8237205523964256E-2</v>
      </c>
      <c r="BO768" s="126">
        <f t="shared" ref="BO768" si="14761">G768/G777</f>
        <v>8.4493041749502978E-2</v>
      </c>
      <c r="BP768" s="127">
        <f t="shared" ref="BP768" si="14762">H768/H777</f>
        <v>7.1494126284875184E-2</v>
      </c>
      <c r="BQ768" s="128">
        <f t="shared" ref="BQ768" si="14763">I768/I777</f>
        <v>7.9981939562034379E-2</v>
      </c>
      <c r="BR768" s="125">
        <f t="shared" ref="BR768" si="14764">J768/J777</f>
        <v>9.1432961966961199E-2</v>
      </c>
      <c r="BS768" s="126">
        <f t="shared" ref="BS768" si="14765">K768/K777</f>
        <v>3.8751045441873432E-2</v>
      </c>
      <c r="BT768" s="127">
        <f t="shared" ref="BT768" si="14766">L768/L777</f>
        <v>9.5218800648298213E-2</v>
      </c>
      <c r="BU768" s="125">
        <f t="shared" ref="BU768" si="14767">M768/M777</f>
        <v>5.0609499789827657E-2</v>
      </c>
      <c r="BV768" s="129">
        <f t="shared" ref="BV768" si="14768">N768/N777</f>
        <v>7.6848965712666473E-2</v>
      </c>
      <c r="BW768" s="130">
        <f t="shared" ref="BW768" si="14769">O768/O777</f>
        <v>6.1450262014601152E-2</v>
      </c>
      <c r="BX768" s="125">
        <f t="shared" ref="BX768" si="14770">P768/P777</f>
        <v>5.5762792922046868E-2</v>
      </c>
      <c r="BY768" s="126">
        <f t="shared" ref="BY768" si="14771">Q768/Q777</f>
        <v>7.8817733990147784E-2</v>
      </c>
      <c r="BZ768" s="127">
        <f t="shared" ref="BZ768" si="14772">R768/R777</f>
        <v>4.9521431543903455E-2</v>
      </c>
      <c r="CA768" s="128">
        <f t="shared" ref="CA768" si="14773">S768/S777</f>
        <v>9.326390719746902E-2</v>
      </c>
      <c r="CB768" s="125">
        <f t="shared" ref="CB768" si="14774">T768/T777</f>
        <v>7.045520440707452E-2</v>
      </c>
      <c r="CC768" s="126">
        <f t="shared" ref="CC768" si="14775">U768/U777</f>
        <v>5.8189043428895824E-2</v>
      </c>
      <c r="CD768" s="127">
        <f t="shared" ref="CD768" si="14776">V768/V777</f>
        <v>8.0665557404326127E-2</v>
      </c>
      <c r="CE768" s="128">
        <f t="shared" ref="CE768" si="14777">W768/W777</f>
        <v>5.488043904351235E-2</v>
      </c>
      <c r="CF768" s="125">
        <f t="shared" ref="CF768" si="14778">X768/X777</f>
        <v>7.1849697350837197E-2</v>
      </c>
      <c r="CG768" s="126">
        <f t="shared" ref="CG768" si="14779">Y768/Y777</f>
        <v>6.3959390862944165E-2</v>
      </c>
      <c r="CH768" s="127">
        <f t="shared" ref="CH768" si="14780">Z768/Z777</f>
        <v>7.2183003718273422E-2</v>
      </c>
      <c r="CI768" s="125">
        <f t="shared" ref="CI768" si="14781">AA768/AA777</f>
        <v>7.8408113638385582E-2</v>
      </c>
      <c r="CJ768" s="131">
        <f t="shared" ref="CJ768" si="14782">AB768/AB777</f>
        <v>6.7024349554355267E-2</v>
      </c>
      <c r="CK768" s="132">
        <f t="shared" ref="CK768" si="14783">AC768/AC777</f>
        <v>7.4985030867383812E-2</v>
      </c>
    </row>
    <row r="769" spans="1:89">
      <c r="A769" s="142" t="s">
        <v>35</v>
      </c>
      <c r="B769" s="199">
        <v>1726</v>
      </c>
      <c r="C769" s="193">
        <v>1761</v>
      </c>
      <c r="D769" s="194">
        <v>639</v>
      </c>
      <c r="E769" s="195">
        <v>698</v>
      </c>
      <c r="F769" s="192">
        <v>229</v>
      </c>
      <c r="G769" s="196">
        <v>251</v>
      </c>
      <c r="H769" s="194">
        <v>1335</v>
      </c>
      <c r="I769" s="195">
        <v>2174</v>
      </c>
      <c r="J769" s="192">
        <v>201</v>
      </c>
      <c r="K769" s="193">
        <v>130</v>
      </c>
      <c r="L769" s="194">
        <v>403</v>
      </c>
      <c r="M769" s="192">
        <v>436</v>
      </c>
      <c r="N769" s="197">
        <v>1130</v>
      </c>
      <c r="O769" s="200">
        <v>1308</v>
      </c>
      <c r="P769" s="192">
        <v>520</v>
      </c>
      <c r="Q769" s="193">
        <v>773</v>
      </c>
      <c r="R769" s="194">
        <v>682</v>
      </c>
      <c r="S769" s="195">
        <v>1275</v>
      </c>
      <c r="T769" s="192">
        <v>184</v>
      </c>
      <c r="U769" s="196">
        <v>165</v>
      </c>
      <c r="V769" s="194">
        <v>1142</v>
      </c>
      <c r="W769" s="201">
        <v>713</v>
      </c>
      <c r="X769" s="192">
        <v>793</v>
      </c>
      <c r="Y769" s="196">
        <v>457</v>
      </c>
      <c r="Z769" s="194">
        <v>2296</v>
      </c>
      <c r="AA769" s="192">
        <v>2124</v>
      </c>
      <c r="AB769" s="168">
        <f t="shared" si="14456"/>
        <v>11280</v>
      </c>
      <c r="AC769" s="169">
        <f t="shared" si="14373"/>
        <v>12265</v>
      </c>
      <c r="BI769" s="142" t="s">
        <v>35</v>
      </c>
      <c r="BJ769" s="125">
        <f>B769/B777</f>
        <v>5.2023992524941977E-2</v>
      </c>
      <c r="BK769" s="126">
        <f t="shared" ref="BK769" si="14784">C769/C777</f>
        <v>7.1252275945781915E-2</v>
      </c>
      <c r="BL769" s="127">
        <f t="shared" ref="BL769" si="14785">D769/D777</f>
        <v>4.7155191498782376E-2</v>
      </c>
      <c r="BM769" s="128">
        <f t="shared" ref="BM769" si="14786">E769/E777</f>
        <v>6.2282502007673775E-2</v>
      </c>
      <c r="BN769" s="125">
        <f t="shared" ref="BN769" si="14787">F769/F777</f>
        <v>4.650690495532088E-2</v>
      </c>
      <c r="BO769" s="126">
        <f t="shared" ref="BO769" si="14788">G769/G777</f>
        <v>6.2375745526838965E-2</v>
      </c>
      <c r="BP769" s="127">
        <f t="shared" ref="BP769" si="14789">H769/H777</f>
        <v>6.1261013215859028E-2</v>
      </c>
      <c r="BQ769" s="128">
        <f t="shared" ref="BQ769" si="14790">I769/I777</f>
        <v>7.011320024510595E-2</v>
      </c>
      <c r="BR769" s="125">
        <f t="shared" ref="BR769" si="14791">J769/J777</f>
        <v>7.7218593930080681E-2</v>
      </c>
      <c r="BS769" s="126">
        <f t="shared" ref="BS769" si="14792">K769/K777</f>
        <v>3.6241984945637025E-2</v>
      </c>
      <c r="BT769" s="127">
        <f t="shared" ref="BT769" si="14793">L769/L777</f>
        <v>8.1645056726093998E-2</v>
      </c>
      <c r="BU769" s="125">
        <f t="shared" ref="BU769" si="14794">M769/M777</f>
        <v>3.6654056326187477E-2</v>
      </c>
      <c r="BV769" s="129">
        <f t="shared" ref="BV769" si="14795">N769/N777</f>
        <v>6.4040804760555403E-2</v>
      </c>
      <c r="BW769" s="130">
        <f t="shared" ref="BW769" si="14796">O769/O777</f>
        <v>5.8583777489138712E-2</v>
      </c>
      <c r="BX769" s="125">
        <f t="shared" ref="BX769" si="14797">P769/P777</f>
        <v>4.9736967957914872E-2</v>
      </c>
      <c r="BY769" s="126">
        <f t="shared" ref="BY769" si="14798">Q769/Q777</f>
        <v>7.4664348498019895E-2</v>
      </c>
      <c r="BZ769" s="127">
        <f t="shared" ref="BZ769" si="14799">R769/R777</f>
        <v>4.0544557398489986E-2</v>
      </c>
      <c r="CA769" s="128">
        <f t="shared" ref="CA769" si="14800">S769/S777</f>
        <v>8.4036382810440291E-2</v>
      </c>
      <c r="CB769" s="125">
        <f t="shared" ref="CB769" si="14801">T769/T777</f>
        <v>5.3348796752681935E-2</v>
      </c>
      <c r="CC769" s="126">
        <f t="shared" ref="CC769" si="14802">U769/U777</f>
        <v>4.683508373545274E-2</v>
      </c>
      <c r="CD769" s="127">
        <f t="shared" ref="CD769" si="14803">V769/V777</f>
        <v>7.6006655574043264E-2</v>
      </c>
      <c r="CE769" s="128">
        <f t="shared" ref="CE769" si="14804">W769/W777</f>
        <v>4.6583039330981311E-2</v>
      </c>
      <c r="CF769" s="125">
        <f t="shared" ref="CF769" si="14805">X769/X777</f>
        <v>6.2337866519927676E-2</v>
      </c>
      <c r="CG769" s="126">
        <f t="shared" ref="CG769" si="14806">Y769/Y777</f>
        <v>6.6279912980420588E-2</v>
      </c>
      <c r="CH769" s="127">
        <f t="shared" ref="CH769" si="14807">Z769/Z777</f>
        <v>6.186344775556394E-2</v>
      </c>
      <c r="CI769" s="125">
        <f t="shared" ref="CI769" si="14808">AA769/AA777</f>
        <v>6.2987455888022306E-2</v>
      </c>
      <c r="CJ769" s="131">
        <f t="shared" ref="CJ769" si="14809">AB769/AB777</f>
        <v>5.8080561033504452E-2</v>
      </c>
      <c r="CK769" s="132">
        <f t="shared" ref="CK769" si="14810">AC769/AC777</f>
        <v>6.3309107426754482E-2</v>
      </c>
    </row>
    <row r="770" spans="1:89">
      <c r="A770" s="133" t="s">
        <v>36</v>
      </c>
      <c r="B770" s="202">
        <v>1476</v>
      </c>
      <c r="C770" s="186">
        <v>1288</v>
      </c>
      <c r="D770" s="187">
        <v>496</v>
      </c>
      <c r="E770" s="188">
        <v>723</v>
      </c>
      <c r="F770" s="185">
        <v>146</v>
      </c>
      <c r="G770" s="189">
        <v>266</v>
      </c>
      <c r="H770" s="187">
        <v>1041</v>
      </c>
      <c r="I770" s="188">
        <v>1744</v>
      </c>
      <c r="J770" s="185">
        <v>128</v>
      </c>
      <c r="K770" s="186">
        <v>97</v>
      </c>
      <c r="L770" s="187">
        <v>305</v>
      </c>
      <c r="M770" s="185">
        <v>352</v>
      </c>
      <c r="N770" s="190">
        <v>919</v>
      </c>
      <c r="O770" s="203">
        <v>966</v>
      </c>
      <c r="P770" s="185">
        <v>365</v>
      </c>
      <c r="Q770" s="186">
        <v>631</v>
      </c>
      <c r="R770" s="187">
        <v>567</v>
      </c>
      <c r="S770" s="188">
        <v>994</v>
      </c>
      <c r="T770" s="185">
        <v>109</v>
      </c>
      <c r="U770" s="189">
        <v>179</v>
      </c>
      <c r="V770" s="187">
        <v>950</v>
      </c>
      <c r="W770" s="204">
        <v>552</v>
      </c>
      <c r="X770" s="185">
        <v>564</v>
      </c>
      <c r="Y770" s="189">
        <v>354</v>
      </c>
      <c r="Z770" s="187">
        <v>1744</v>
      </c>
      <c r="AA770" s="185">
        <v>1903</v>
      </c>
      <c r="AB770" s="168">
        <f t="shared" si="14456"/>
        <v>8810</v>
      </c>
      <c r="AC770" s="169">
        <f t="shared" si="14373"/>
        <v>10049</v>
      </c>
      <c r="BI770" s="133" t="s">
        <v>36</v>
      </c>
      <c r="BJ770" s="125">
        <f>B770/B777</f>
        <v>4.4488651776833352E-2</v>
      </c>
      <c r="BK770" s="126">
        <f t="shared" ref="BK770" si="14811">C770/C777</f>
        <v>5.2114100748533281E-2</v>
      </c>
      <c r="BL770" s="127">
        <f t="shared" ref="BL770" si="14812">D770/D777</f>
        <v>3.6602464762748137E-2</v>
      </c>
      <c r="BM770" s="128">
        <f t="shared" ref="BM770" si="14813">E770/E777</f>
        <v>6.4513250646917111E-2</v>
      </c>
      <c r="BN770" s="125">
        <f t="shared" ref="BN770" si="14814">F770/F777</f>
        <v>2.9650690495532088E-2</v>
      </c>
      <c r="BO770" s="126">
        <f t="shared" ref="BO770" si="14815">G770/G777</f>
        <v>6.6103379721669978E-2</v>
      </c>
      <c r="BP770" s="127">
        <f t="shared" ref="BP770" si="14816">H770/H777</f>
        <v>4.7769823788546252E-2</v>
      </c>
      <c r="BQ770" s="128">
        <f t="shared" ref="BQ770" si="14817">I770/I777</f>
        <v>5.6245363950075788E-2</v>
      </c>
      <c r="BR770" s="125">
        <f t="shared" ref="BR770" si="14818">J770/J777</f>
        <v>4.9174029965424512E-2</v>
      </c>
      <c r="BS770" s="126">
        <f t="shared" ref="BS770" si="14819">K770/K777</f>
        <v>2.7042096459436855E-2</v>
      </c>
      <c r="BT770" s="127">
        <f t="shared" ref="BT770" si="14820">L770/L777</f>
        <v>6.179092382495948E-2</v>
      </c>
      <c r="BU770" s="125">
        <f t="shared" ref="BU770" si="14821">M770/M777</f>
        <v>2.9592265657839428E-2</v>
      </c>
      <c r="BV770" s="129">
        <f t="shared" ref="BV770" si="14822">N770/N777</f>
        <v>5.2082742986681779E-2</v>
      </c>
      <c r="BW770" s="130">
        <f t="shared" ref="BW770" si="14823">O770/O777</f>
        <v>4.3266000806198773E-2</v>
      </c>
      <c r="BX770" s="125">
        <f t="shared" ref="BX770" si="14824">P770/P777</f>
        <v>3.4911525585844094E-2</v>
      </c>
      <c r="BY770" s="126">
        <f t="shared" ref="BY770" si="14825">Q770/Q777</f>
        <v>6.0948517337969674E-2</v>
      </c>
      <c r="BZ770" s="127">
        <f t="shared" ref="BZ770" si="14826">R770/R777</f>
        <v>3.3707865168539325E-2</v>
      </c>
      <c r="CA770" s="128">
        <f t="shared" ref="CA770" si="14827">S770/S777</f>
        <v>6.5515423147904039E-2</v>
      </c>
      <c r="CB770" s="125">
        <f t="shared" ref="CB770" si="14828">T770/T777</f>
        <v>3.1603363293708324E-2</v>
      </c>
      <c r="CC770" s="126">
        <f t="shared" ref="CC770" si="14829">U770/U777</f>
        <v>5.080896962815782E-2</v>
      </c>
      <c r="CD770" s="127">
        <f t="shared" ref="CD770" si="14830">V770/V777</f>
        <v>6.3227953410981697E-2</v>
      </c>
      <c r="CE770" s="128">
        <f t="shared" ref="CE770" si="14831">W770/W777</f>
        <v>3.6064288514308117E-2</v>
      </c>
      <c r="CF770" s="125">
        <f t="shared" ref="CF770" si="14832">X770/X777</f>
        <v>4.4336137096140239E-2</v>
      </c>
      <c r="CG770" s="126">
        <f t="shared" ref="CG770" si="14833">Y770/Y777</f>
        <v>5.1341551849166063E-2</v>
      </c>
      <c r="CH770" s="127">
        <f t="shared" ref="CH770" si="14834">Z770/Z777</f>
        <v>4.6990354044295954E-2</v>
      </c>
      <c r="CI770" s="125">
        <f t="shared" ref="CI770" si="14835">AA770/AA777</f>
        <v>5.643367634411791E-2</v>
      </c>
      <c r="CJ770" s="131">
        <f t="shared" ref="CJ770" si="14836">AB770/AB777</f>
        <v>4.5362565842657292E-2</v>
      </c>
      <c r="CK770" s="132">
        <f t="shared" ref="CK770" si="14837">AC770/AC777</f>
        <v>5.1870625400037167E-2</v>
      </c>
    </row>
    <row r="771" spans="1:89">
      <c r="A771" s="142" t="s">
        <v>37</v>
      </c>
      <c r="B771" s="199">
        <v>155</v>
      </c>
      <c r="C771" s="193">
        <v>1040</v>
      </c>
      <c r="D771" s="194">
        <v>95</v>
      </c>
      <c r="E771" s="195">
        <v>440</v>
      </c>
      <c r="F771" s="192">
        <v>33</v>
      </c>
      <c r="G771" s="196">
        <v>155</v>
      </c>
      <c r="H771" s="194">
        <v>384</v>
      </c>
      <c r="I771" s="195">
        <v>1174</v>
      </c>
      <c r="J771" s="192">
        <v>91</v>
      </c>
      <c r="K771" s="193">
        <v>57</v>
      </c>
      <c r="L771" s="194">
        <v>163</v>
      </c>
      <c r="M771" s="192">
        <v>212</v>
      </c>
      <c r="N771" s="197">
        <v>480</v>
      </c>
      <c r="O771" s="200">
        <v>690</v>
      </c>
      <c r="P771" s="192">
        <v>266</v>
      </c>
      <c r="Q771" s="193">
        <v>510</v>
      </c>
      <c r="R771" s="194">
        <v>339</v>
      </c>
      <c r="S771" s="195">
        <v>634</v>
      </c>
      <c r="T771" s="192">
        <v>120</v>
      </c>
      <c r="U771" s="196">
        <v>117</v>
      </c>
      <c r="V771" s="194">
        <v>889</v>
      </c>
      <c r="W771" s="201">
        <v>401</v>
      </c>
      <c r="X771" s="192">
        <v>392</v>
      </c>
      <c r="Y771" s="196">
        <v>204</v>
      </c>
      <c r="Z771" s="194">
        <v>1120</v>
      </c>
      <c r="AA771" s="192">
        <v>1404</v>
      </c>
      <c r="AB771" s="168">
        <f t="shared" si="14456"/>
        <v>4527</v>
      </c>
      <c r="AC771" s="169">
        <f t="shared" si="14373"/>
        <v>7038</v>
      </c>
      <c r="BI771" s="142" t="s">
        <v>37</v>
      </c>
      <c r="BJ771" s="125">
        <f>B771/B777</f>
        <v>4.6719112638273505E-3</v>
      </c>
      <c r="BK771" s="126">
        <f t="shared" ref="BK771" si="14838">C771/C777</f>
        <v>4.2079708678939912E-2</v>
      </c>
      <c r="BL771" s="127">
        <f t="shared" ref="BL771" si="14839">D771/D777</f>
        <v>7.010552726736034E-3</v>
      </c>
      <c r="BM771" s="128">
        <f t="shared" ref="BM771" si="14840">E771/E777</f>
        <v>3.9261176050682606E-2</v>
      </c>
      <c r="BN771" s="125">
        <f t="shared" ref="BN771" si="14841">F771/F777</f>
        <v>6.701868399675061E-3</v>
      </c>
      <c r="BO771" s="126">
        <f t="shared" ref="BO771" si="14842">G771/G777</f>
        <v>3.8518886679920476E-2</v>
      </c>
      <c r="BP771" s="127">
        <f t="shared" ref="BP771" si="14843">H771/H777</f>
        <v>1.7621145374449341E-2</v>
      </c>
      <c r="BQ771" s="128">
        <f t="shared" ref="BQ771" si="14844">I771/I777</f>
        <v>3.7862418163640471E-2</v>
      </c>
      <c r="BR771" s="125">
        <f t="shared" ref="BR771" si="14845">J771/J777</f>
        <v>3.4959661928543988E-2</v>
      </c>
      <c r="BS771" s="126">
        <f t="shared" ref="BS771" si="14846">K771/K777</f>
        <v>1.5890716476163927E-2</v>
      </c>
      <c r="BT771" s="127">
        <f t="shared" ref="BT771" si="14847">L771/L777</f>
        <v>3.3022690437601296E-2</v>
      </c>
      <c r="BU771" s="125">
        <f t="shared" ref="BU771" si="14848">M771/M777</f>
        <v>1.7822614543926019E-2</v>
      </c>
      <c r="BV771" s="129">
        <f t="shared" ref="BV771" si="14849">N771/N777</f>
        <v>2.7203173703598753E-2</v>
      </c>
      <c r="BW771" s="130">
        <f t="shared" ref="BW771" si="14850">O771/O777</f>
        <v>3.0904286290141979E-2</v>
      </c>
      <c r="BX771" s="125">
        <f t="shared" ref="BX771" si="14851">P771/P777</f>
        <v>2.5442372070779533E-2</v>
      </c>
      <c r="BY771" s="126">
        <f t="shared" ref="BY771" si="14852">Q771/Q777</f>
        <v>4.9261083743842367E-2</v>
      </c>
      <c r="BZ771" s="127">
        <f t="shared" ref="BZ771" si="14853">R771/R777</f>
        <v>2.0153379703941501E-2</v>
      </c>
      <c r="CA771" s="128">
        <f t="shared" ref="CA771" si="14854">S771/S777</f>
        <v>4.1787503295544426E-2</v>
      </c>
      <c r="CB771" s="125">
        <f t="shared" ref="CB771" si="14855">T771/T777</f>
        <v>3.4792693534357787E-2</v>
      </c>
      <c r="CC771" s="126">
        <f t="shared" ref="CC771" si="14856">U771/U777</f>
        <v>3.3210332103321034E-2</v>
      </c>
      <c r="CD771" s="127">
        <f t="shared" ref="CD771" si="14857">V771/V777</f>
        <v>5.9168053244592345E-2</v>
      </c>
      <c r="CE771" s="128">
        <f t="shared" ref="CE771" si="14858">W771/W777</f>
        <v>2.6198876257676727E-2</v>
      </c>
      <c r="CF771" s="125">
        <f t="shared" ref="CF771" si="14859">X771/X777</f>
        <v>3.0815187485260593E-2</v>
      </c>
      <c r="CG771" s="126">
        <f t="shared" ref="CG771" si="14860">Y771/Y777</f>
        <v>2.958665699782451E-2</v>
      </c>
      <c r="CH771" s="127">
        <f t="shared" ref="CH771" si="14861">Z771/Z777</f>
        <v>3.0177291588079969E-2</v>
      </c>
      <c r="CI771" s="125">
        <f t="shared" ref="CI771" si="14862">AA771/AA777</f>
        <v>4.163577592598084E-2</v>
      </c>
      <c r="CJ771" s="131">
        <f t="shared" ref="CJ771" si="14863">AB771/AB777</f>
        <v>2.3309459202010163E-2</v>
      </c>
      <c r="CK771" s="132">
        <f t="shared" ref="CK771" si="14864">AC771/AC777</f>
        <v>3.6328536328536332E-2</v>
      </c>
    </row>
    <row r="772" spans="1:89">
      <c r="A772" s="133" t="s">
        <v>38</v>
      </c>
      <c r="B772" s="202">
        <v>0</v>
      </c>
      <c r="C772" s="186">
        <v>664</v>
      </c>
      <c r="D772" s="187">
        <v>7</v>
      </c>
      <c r="E772" s="188">
        <v>301</v>
      </c>
      <c r="F772" s="185">
        <v>3</v>
      </c>
      <c r="G772" s="189">
        <v>117</v>
      </c>
      <c r="H772" s="187">
        <v>29</v>
      </c>
      <c r="I772" s="188">
        <v>786</v>
      </c>
      <c r="J772" s="185">
        <v>50</v>
      </c>
      <c r="K772" s="186">
        <v>37</v>
      </c>
      <c r="L772" s="187">
        <v>54</v>
      </c>
      <c r="M772" s="185">
        <v>28</v>
      </c>
      <c r="N772" s="190">
        <v>154</v>
      </c>
      <c r="O772" s="203">
        <v>183</v>
      </c>
      <c r="P772" s="185">
        <v>76</v>
      </c>
      <c r="Q772" s="186">
        <v>81</v>
      </c>
      <c r="R772" s="187">
        <v>104</v>
      </c>
      <c r="S772" s="188">
        <v>70</v>
      </c>
      <c r="T772" s="185">
        <v>20</v>
      </c>
      <c r="U772" s="189">
        <v>7</v>
      </c>
      <c r="V772" s="187">
        <v>230</v>
      </c>
      <c r="W772" s="204">
        <v>15</v>
      </c>
      <c r="X772" s="185">
        <v>77</v>
      </c>
      <c r="Y772" s="189">
        <v>55</v>
      </c>
      <c r="Z772" s="187">
        <v>56</v>
      </c>
      <c r="AA772" s="185">
        <v>193</v>
      </c>
      <c r="AB772" s="168">
        <f t="shared" si="14456"/>
        <v>860</v>
      </c>
      <c r="AC772" s="169">
        <f t="shared" si="14373"/>
        <v>2537</v>
      </c>
      <c r="BI772" s="133" t="s">
        <v>38</v>
      </c>
      <c r="BJ772" s="125">
        <f>B772/B777</f>
        <v>0</v>
      </c>
      <c r="BK772" s="126">
        <f t="shared" ref="BK772" si="14865">C772/C777</f>
        <v>2.686627554116933E-2</v>
      </c>
      <c r="BL772" s="127">
        <f t="shared" ref="BL772" si="14866">D772/D777</f>
        <v>5.165670430226551E-4</v>
      </c>
      <c r="BM772" s="128">
        <f t="shared" ref="BM772" si="14867">E772/E777</f>
        <v>2.6858213616489695E-2</v>
      </c>
      <c r="BN772" s="125">
        <f t="shared" ref="BN772" si="14868">F772/F777</f>
        <v>6.0926076360682375E-4</v>
      </c>
      <c r="BO772" s="126">
        <f t="shared" ref="BO772" si="14869">G772/G777</f>
        <v>2.9075546719681909E-2</v>
      </c>
      <c r="BP772" s="127">
        <f t="shared" ref="BP772" si="14870">H772/H777</f>
        <v>1.3307635829662261E-3</v>
      </c>
      <c r="BQ772" s="128">
        <f t="shared" ref="BQ772" si="14871">I772/I777</f>
        <v>2.5349114716031865E-2</v>
      </c>
      <c r="BR772" s="125">
        <f t="shared" ref="BR772" si="14872">J772/J777</f>
        <v>1.920860545524395E-2</v>
      </c>
      <c r="BS772" s="126">
        <f t="shared" ref="BS772" si="14873">K772/K777</f>
        <v>1.031502648452746E-2</v>
      </c>
      <c r="BT772" s="127">
        <f t="shared" ref="BT772" si="14874">L772/L777</f>
        <v>1.094003241491086E-2</v>
      </c>
      <c r="BU772" s="125">
        <f t="shared" ref="BU772" si="14875">M772/M777</f>
        <v>2.3539302227826818E-3</v>
      </c>
      <c r="BV772" s="129">
        <f t="shared" ref="BV772" si="14876">N772/N777</f>
        <v>8.7276848965712663E-3</v>
      </c>
      <c r="BW772" s="130">
        <f t="shared" ref="BW772" si="14877">O772/O777</f>
        <v>8.1963541899941778E-3</v>
      </c>
      <c r="BX772" s="125">
        <f t="shared" ref="BX772" si="14878">P772/P777</f>
        <v>7.2692491630798658E-3</v>
      </c>
      <c r="BY772" s="126">
        <f t="shared" ref="BY772" si="14879">Q772/Q777</f>
        <v>7.8238191828455522E-3</v>
      </c>
      <c r="BZ772" s="127">
        <f t="shared" ref="BZ772" si="14880">R772/R777</f>
        <v>6.182747755781464E-3</v>
      </c>
      <c r="CA772" s="128">
        <f t="shared" ref="CA772" si="14881">S772/S777</f>
        <v>4.6137621935143681E-3</v>
      </c>
      <c r="CB772" s="125">
        <f t="shared" ref="CB772" si="14882">T772/T777</f>
        <v>5.7987822557262975E-3</v>
      </c>
      <c r="CC772" s="126">
        <f t="shared" ref="CC772" si="14883">U772/U777</f>
        <v>1.9869429463525404E-3</v>
      </c>
      <c r="CD772" s="127">
        <f t="shared" ref="CD772" si="14884">V772/V777</f>
        <v>1.5307820299500832E-2</v>
      </c>
      <c r="CE772" s="128">
        <f t="shared" ref="CE772" si="14885">W772/W777</f>
        <v>9.8000784006272053E-4</v>
      </c>
      <c r="CF772" s="125">
        <f t="shared" ref="CF772" si="14886">X772/X777</f>
        <v>6.0529832560333304E-3</v>
      </c>
      <c r="CG772" s="126">
        <f t="shared" ref="CG772" si="14887">Y772/Y777</f>
        <v>7.9767947788252358E-3</v>
      </c>
      <c r="CH772" s="127">
        <f t="shared" ref="CH772" si="14888">Z772/Z777</f>
        <v>1.5088645794039985E-3</v>
      </c>
      <c r="CI772" s="125">
        <f t="shared" ref="CI772" si="14889">AA772/AA777</f>
        <v>5.7234364342694461E-3</v>
      </c>
      <c r="CJ772" s="131">
        <f t="shared" ref="CJ772" si="14890">AB772/AB777</f>
        <v>4.4281278802139916E-3</v>
      </c>
      <c r="CK772" s="132">
        <f t="shared" ref="CK772" si="14891">AC772/AC777</f>
        <v>1.3095410154233683E-2</v>
      </c>
    </row>
    <row r="773" spans="1:89">
      <c r="A773" s="142" t="s">
        <v>39</v>
      </c>
      <c r="B773" s="199">
        <v>0</v>
      </c>
      <c r="C773" s="193">
        <v>96</v>
      </c>
      <c r="D773" s="194">
        <v>0</v>
      </c>
      <c r="E773" s="195">
        <v>47</v>
      </c>
      <c r="F773" s="192">
        <v>0</v>
      </c>
      <c r="G773" s="196">
        <v>0</v>
      </c>
      <c r="H773" s="194">
        <v>0</v>
      </c>
      <c r="I773" s="195">
        <v>0</v>
      </c>
      <c r="J773" s="192">
        <v>0</v>
      </c>
      <c r="K773" s="196">
        <v>0</v>
      </c>
      <c r="L773" s="194">
        <v>0</v>
      </c>
      <c r="M773" s="192">
        <v>0</v>
      </c>
      <c r="N773" s="197">
        <v>0</v>
      </c>
      <c r="O773" s="200">
        <v>0</v>
      </c>
      <c r="P773" s="192">
        <v>0</v>
      </c>
      <c r="Q773" s="196">
        <v>0</v>
      </c>
      <c r="R773" s="194">
        <v>0</v>
      </c>
      <c r="S773" s="195">
        <v>0</v>
      </c>
      <c r="T773" s="192">
        <v>0</v>
      </c>
      <c r="U773" s="196">
        <v>0</v>
      </c>
      <c r="V773" s="194">
        <v>0</v>
      </c>
      <c r="W773" s="195">
        <v>0</v>
      </c>
      <c r="X773" s="192">
        <v>0</v>
      </c>
      <c r="Y773" s="196">
        <v>0</v>
      </c>
      <c r="Z773" s="194">
        <v>0</v>
      </c>
      <c r="AA773" s="192">
        <v>0</v>
      </c>
      <c r="AB773" s="168">
        <f t="shared" si="14456"/>
        <v>0</v>
      </c>
      <c r="AC773" s="169">
        <f t="shared" si="14373"/>
        <v>143</v>
      </c>
      <c r="BI773" s="142" t="s">
        <v>39</v>
      </c>
      <c r="BJ773" s="125">
        <f>B773/B777</f>
        <v>0</v>
      </c>
      <c r="BK773" s="126">
        <f t="shared" ref="BK773" si="14892">C773/C777</f>
        <v>3.8842808011329152E-3</v>
      </c>
      <c r="BL773" s="127">
        <f t="shared" ref="BL773" si="14893">D773/D777</f>
        <v>0</v>
      </c>
      <c r="BM773" s="128">
        <f t="shared" ref="BM773" si="14894">E773/E777</f>
        <v>4.1938074417774609E-3</v>
      </c>
      <c r="BN773" s="125">
        <f t="shared" ref="BN773" si="14895">F773/F777</f>
        <v>0</v>
      </c>
      <c r="BO773" s="126">
        <f t="shared" ref="BO773" si="14896">G773/G777</f>
        <v>0</v>
      </c>
      <c r="BP773" s="127">
        <f t="shared" ref="BP773" si="14897">H773/H777</f>
        <v>0</v>
      </c>
      <c r="BQ773" s="128">
        <f t="shared" ref="BQ773" si="14898">I773/I777</f>
        <v>0</v>
      </c>
      <c r="BR773" s="125">
        <f t="shared" ref="BR773" si="14899">J773/J777</f>
        <v>0</v>
      </c>
      <c r="BS773" s="126">
        <f t="shared" ref="BS773" si="14900">K773/K777</f>
        <v>0</v>
      </c>
      <c r="BT773" s="127">
        <f t="shared" ref="BT773" si="14901">L773/L777</f>
        <v>0</v>
      </c>
      <c r="BU773" s="125">
        <f t="shared" ref="BU773" si="14902">M773/M777</f>
        <v>0</v>
      </c>
      <c r="BV773" s="129">
        <f t="shared" ref="BV773" si="14903">N773/N777</f>
        <v>0</v>
      </c>
      <c r="BW773" s="130">
        <f t="shared" ref="BW773" si="14904">O773/O777</f>
        <v>0</v>
      </c>
      <c r="BX773" s="125">
        <f t="shared" ref="BX773" si="14905">P773/P777</f>
        <v>0</v>
      </c>
      <c r="BY773" s="126">
        <f t="shared" ref="BY773" si="14906">Q773/Q777</f>
        <v>0</v>
      </c>
      <c r="BZ773" s="127">
        <f t="shared" ref="BZ773" si="14907">R773/R777</f>
        <v>0</v>
      </c>
      <c r="CA773" s="128">
        <f t="shared" ref="CA773" si="14908">S773/S777</f>
        <v>0</v>
      </c>
      <c r="CB773" s="125">
        <f t="shared" ref="CB773" si="14909">T773/T777</f>
        <v>0</v>
      </c>
      <c r="CC773" s="126">
        <f t="shared" ref="CC773" si="14910">U773/U777</f>
        <v>0</v>
      </c>
      <c r="CD773" s="127">
        <f t="shared" ref="CD773" si="14911">V773/V777</f>
        <v>0</v>
      </c>
      <c r="CE773" s="128">
        <f t="shared" ref="CE773" si="14912">W773/W777</f>
        <v>0</v>
      </c>
      <c r="CF773" s="125">
        <f t="shared" ref="CF773" si="14913">X773/X777</f>
        <v>0</v>
      </c>
      <c r="CG773" s="126">
        <f t="shared" ref="CG773" si="14914">Y773/Y777</f>
        <v>0</v>
      </c>
      <c r="CH773" s="127">
        <f t="shared" ref="CH773" si="14915">Z773/Z777</f>
        <v>0</v>
      </c>
      <c r="CI773" s="125">
        <f t="shared" ref="CI773" si="14916">AA773/AA777</f>
        <v>0</v>
      </c>
      <c r="CJ773" s="131">
        <f t="shared" ref="CJ773" si="14917">AB773/AB777</f>
        <v>0</v>
      </c>
      <c r="CK773" s="132">
        <f t="shared" ref="CK773" si="14918">AC773/AC777</f>
        <v>7.3813309107426757E-4</v>
      </c>
    </row>
    <row r="774" spans="1:89">
      <c r="A774" s="133" t="s">
        <v>40</v>
      </c>
      <c r="B774" s="57"/>
      <c r="C774" s="58"/>
      <c r="D774" s="135"/>
      <c r="E774" s="136"/>
      <c r="F774" s="134"/>
      <c r="G774" s="137"/>
      <c r="H774" s="135"/>
      <c r="I774" s="136"/>
      <c r="J774" s="134"/>
      <c r="K774" s="137"/>
      <c r="L774" s="135"/>
      <c r="M774" s="134"/>
      <c r="N774" s="138"/>
      <c r="O774" s="139"/>
      <c r="P774" s="134"/>
      <c r="Q774" s="137"/>
      <c r="R774" s="135"/>
      <c r="S774" s="136"/>
      <c r="T774" s="134"/>
      <c r="U774" s="137"/>
      <c r="V774" s="135"/>
      <c r="W774" s="136"/>
      <c r="X774" s="134"/>
      <c r="Y774" s="137"/>
      <c r="Z774" s="140"/>
      <c r="AA774" s="141"/>
      <c r="AB774" s="168"/>
      <c r="AC774" s="169"/>
      <c r="BI774" s="133" t="s">
        <v>40</v>
      </c>
      <c r="BJ774" s="125">
        <f>B774/B777</f>
        <v>0</v>
      </c>
      <c r="BK774" s="126">
        <f t="shared" ref="BK774" si="14919">C774/C777</f>
        <v>0</v>
      </c>
      <c r="BL774" s="127">
        <f t="shared" ref="BL774" si="14920">D774/D777</f>
        <v>0</v>
      </c>
      <c r="BM774" s="128">
        <f t="shared" ref="BM774" si="14921">E774/E777</f>
        <v>0</v>
      </c>
      <c r="BN774" s="125">
        <f t="shared" ref="BN774" si="14922">F774/F777</f>
        <v>0</v>
      </c>
      <c r="BO774" s="126">
        <f t="shared" ref="BO774" si="14923">G774/G777</f>
        <v>0</v>
      </c>
      <c r="BP774" s="127">
        <f t="shared" ref="BP774" si="14924">H774/H777</f>
        <v>0</v>
      </c>
      <c r="BQ774" s="128">
        <f t="shared" ref="BQ774" si="14925">I774/I777</f>
        <v>0</v>
      </c>
      <c r="BR774" s="125">
        <f t="shared" ref="BR774" si="14926">J774/J777</f>
        <v>0</v>
      </c>
      <c r="BS774" s="126">
        <f t="shared" ref="BS774" si="14927">K774/K777</f>
        <v>0</v>
      </c>
      <c r="BT774" s="127">
        <f t="shared" ref="BT774" si="14928">L774/L777</f>
        <v>0</v>
      </c>
      <c r="BU774" s="125">
        <f t="shared" ref="BU774" si="14929">M774/M777</f>
        <v>0</v>
      </c>
      <c r="BV774" s="129">
        <f t="shared" ref="BV774" si="14930">N774/N777</f>
        <v>0</v>
      </c>
      <c r="BW774" s="130">
        <f t="shared" ref="BW774" si="14931">O774/O777</f>
        <v>0</v>
      </c>
      <c r="BX774" s="125">
        <f t="shared" ref="BX774" si="14932">P774/P777</f>
        <v>0</v>
      </c>
      <c r="BY774" s="126">
        <f t="shared" ref="BY774" si="14933">Q774/Q777</f>
        <v>0</v>
      </c>
      <c r="BZ774" s="127">
        <f t="shared" ref="BZ774" si="14934">R774/R777</f>
        <v>0</v>
      </c>
      <c r="CA774" s="128">
        <f t="shared" ref="CA774" si="14935">S774/S777</f>
        <v>0</v>
      </c>
      <c r="CB774" s="125">
        <f t="shared" ref="CB774" si="14936">T774/T777</f>
        <v>0</v>
      </c>
      <c r="CC774" s="126">
        <f t="shared" ref="CC774" si="14937">U774/U777</f>
        <v>0</v>
      </c>
      <c r="CD774" s="127">
        <f t="shared" ref="CD774" si="14938">V774/V777</f>
        <v>0</v>
      </c>
      <c r="CE774" s="128">
        <f t="shared" ref="CE774" si="14939">W774/W777</f>
        <v>0</v>
      </c>
      <c r="CF774" s="125">
        <f t="shared" ref="CF774" si="14940">X774/X777</f>
        <v>0</v>
      </c>
      <c r="CG774" s="126">
        <f t="shared" ref="CG774" si="14941">Y774/Y777</f>
        <v>0</v>
      </c>
      <c r="CH774" s="127">
        <f t="shared" ref="CH774" si="14942">Z774/Z777</f>
        <v>0</v>
      </c>
      <c r="CI774" s="125">
        <f t="shared" ref="CI774" si="14943">AA774/AA777</f>
        <v>0</v>
      </c>
      <c r="CJ774" s="131">
        <f t="shared" ref="CJ774" si="14944">AB774/AB777</f>
        <v>0</v>
      </c>
      <c r="CK774" s="132">
        <f t="shared" ref="CK774" si="14945">AC774/AC777</f>
        <v>0</v>
      </c>
    </row>
    <row r="775" spans="1:89">
      <c r="A775" s="142" t="s">
        <v>41</v>
      </c>
      <c r="B775" s="55"/>
      <c r="C775" s="56"/>
      <c r="D775" s="148"/>
      <c r="E775" s="145"/>
      <c r="F775" s="146"/>
      <c r="G775" s="147"/>
      <c r="H775" s="148"/>
      <c r="I775" s="145"/>
      <c r="J775" s="146"/>
      <c r="K775" s="147"/>
      <c r="L775" s="148"/>
      <c r="M775" s="146"/>
      <c r="N775" s="150"/>
      <c r="O775" s="149"/>
      <c r="P775" s="146"/>
      <c r="Q775" s="147"/>
      <c r="R775" s="148"/>
      <c r="S775" s="145"/>
      <c r="T775" s="146"/>
      <c r="U775" s="147"/>
      <c r="V775" s="148"/>
      <c r="W775" s="145"/>
      <c r="X775" s="146"/>
      <c r="Y775" s="147"/>
      <c r="Z775" s="144"/>
      <c r="AA775" s="143"/>
      <c r="AB775" s="168"/>
      <c r="AC775" s="169"/>
      <c r="BI775" s="142" t="s">
        <v>41</v>
      </c>
      <c r="BJ775" s="125">
        <f>B775/B777</f>
        <v>0</v>
      </c>
      <c r="BK775" s="126">
        <f t="shared" ref="BK775" si="14946">C775/C777</f>
        <v>0</v>
      </c>
      <c r="BL775" s="127">
        <f t="shared" ref="BL775" si="14947">D775/D777</f>
        <v>0</v>
      </c>
      <c r="BM775" s="128">
        <f t="shared" ref="BM775" si="14948">E775/E777</f>
        <v>0</v>
      </c>
      <c r="BN775" s="125">
        <f t="shared" ref="BN775" si="14949">F775/F777</f>
        <v>0</v>
      </c>
      <c r="BO775" s="126">
        <f t="shared" ref="BO775" si="14950">G775/G777</f>
        <v>0</v>
      </c>
      <c r="BP775" s="127">
        <f t="shared" ref="BP775" si="14951">H775/H777</f>
        <v>0</v>
      </c>
      <c r="BQ775" s="128">
        <f t="shared" ref="BQ775" si="14952">I775/I777</f>
        <v>0</v>
      </c>
      <c r="BR775" s="125">
        <f t="shared" ref="BR775" si="14953">J775/J777</f>
        <v>0</v>
      </c>
      <c r="BS775" s="126">
        <f t="shared" ref="BS775" si="14954">K775/K777</f>
        <v>0</v>
      </c>
      <c r="BT775" s="127">
        <f t="shared" ref="BT775" si="14955">L775/L777</f>
        <v>0</v>
      </c>
      <c r="BU775" s="125">
        <f t="shared" ref="BU775" si="14956">M775/M777</f>
        <v>0</v>
      </c>
      <c r="BV775" s="129">
        <f t="shared" ref="BV775" si="14957">N775/N777</f>
        <v>0</v>
      </c>
      <c r="BW775" s="130">
        <f t="shared" ref="BW775" si="14958">O775/O777</f>
        <v>0</v>
      </c>
      <c r="BX775" s="125">
        <f t="shared" ref="BX775" si="14959">P775/P777</f>
        <v>0</v>
      </c>
      <c r="BY775" s="126">
        <f t="shared" ref="BY775" si="14960">Q775/Q777</f>
        <v>0</v>
      </c>
      <c r="BZ775" s="127">
        <f t="shared" ref="BZ775" si="14961">R775/R777</f>
        <v>0</v>
      </c>
      <c r="CA775" s="128">
        <f t="shared" ref="CA775" si="14962">S775/S777</f>
        <v>0</v>
      </c>
      <c r="CB775" s="125">
        <f t="shared" ref="CB775" si="14963">T775/T777</f>
        <v>0</v>
      </c>
      <c r="CC775" s="126">
        <f t="shared" ref="CC775" si="14964">U775/U777</f>
        <v>0</v>
      </c>
      <c r="CD775" s="127">
        <f t="shared" ref="CD775" si="14965">V775/V777</f>
        <v>0</v>
      </c>
      <c r="CE775" s="128">
        <f t="shared" ref="CE775" si="14966">W775/W777</f>
        <v>0</v>
      </c>
      <c r="CF775" s="125">
        <f t="shared" ref="CF775" si="14967">X775/X777</f>
        <v>0</v>
      </c>
      <c r="CG775" s="126">
        <f t="shared" ref="CG775" si="14968">Y775/Y777</f>
        <v>0</v>
      </c>
      <c r="CH775" s="127">
        <f t="shared" ref="CH775" si="14969">Z775/Z777</f>
        <v>0</v>
      </c>
      <c r="CI775" s="125">
        <f t="shared" ref="CI775" si="14970">AA775/AA777</f>
        <v>0</v>
      </c>
      <c r="CJ775" s="131">
        <f t="shared" ref="CJ775" si="14971">AB775/AB777</f>
        <v>0</v>
      </c>
      <c r="CK775" s="132">
        <f t="shared" ref="CK775" si="14972">AC775/AC777</f>
        <v>0</v>
      </c>
    </row>
    <row r="776" spans="1:89" ht="14.1" thickBot="1">
      <c r="A776" s="133" t="s">
        <v>45</v>
      </c>
      <c r="B776" s="57"/>
      <c r="C776" s="58"/>
      <c r="D776" s="135"/>
      <c r="E776" s="136"/>
      <c r="F776" s="134"/>
      <c r="G776" s="137"/>
      <c r="H776" s="135"/>
      <c r="I776" s="136"/>
      <c r="J776" s="134"/>
      <c r="K776" s="137"/>
      <c r="L776" s="135"/>
      <c r="M776" s="134"/>
      <c r="N776" s="138"/>
      <c r="O776" s="139"/>
      <c r="P776" s="134"/>
      <c r="Q776" s="137"/>
      <c r="R776" s="135"/>
      <c r="S776" s="136"/>
      <c r="T776" s="134"/>
      <c r="U776" s="137"/>
      <c r="V776" s="135"/>
      <c r="W776" s="136"/>
      <c r="X776" s="134"/>
      <c r="Y776" s="137"/>
      <c r="Z776" s="140"/>
      <c r="AA776" s="141"/>
      <c r="AB776" s="168"/>
      <c r="AC776" s="169"/>
      <c r="BI776" s="133" t="s">
        <v>45</v>
      </c>
      <c r="BJ776" s="125">
        <f>B776/B777</f>
        <v>0</v>
      </c>
      <c r="BK776" s="126">
        <f t="shared" ref="BK776" si="14973">C776/C777</f>
        <v>0</v>
      </c>
      <c r="BL776" s="127">
        <f t="shared" ref="BL776" si="14974">D776/D777</f>
        <v>0</v>
      </c>
      <c r="BM776" s="128">
        <f t="shared" ref="BM776" si="14975">E776/E777</f>
        <v>0</v>
      </c>
      <c r="BN776" s="125">
        <f t="shared" ref="BN776" si="14976">F776/F777</f>
        <v>0</v>
      </c>
      <c r="BO776" s="126">
        <f t="shared" ref="BO776" si="14977">G776/G777</f>
        <v>0</v>
      </c>
      <c r="BP776" s="127">
        <f t="shared" ref="BP776" si="14978">H776/H777</f>
        <v>0</v>
      </c>
      <c r="BQ776" s="128">
        <f t="shared" ref="BQ776" si="14979">I776/I777</f>
        <v>0</v>
      </c>
      <c r="BR776" s="125">
        <f t="shared" ref="BR776" si="14980">J776/J777</f>
        <v>0</v>
      </c>
      <c r="BS776" s="126">
        <f t="shared" ref="BS776" si="14981">K776/K777</f>
        <v>0</v>
      </c>
      <c r="BT776" s="127">
        <f t="shared" ref="BT776" si="14982">L776/L777</f>
        <v>0</v>
      </c>
      <c r="BU776" s="125">
        <f t="shared" ref="BU776" si="14983">M776/M777</f>
        <v>0</v>
      </c>
      <c r="BV776" s="129">
        <f t="shared" ref="BV776" si="14984">N776/N777</f>
        <v>0</v>
      </c>
      <c r="BW776" s="130">
        <f t="shared" ref="BW776" si="14985">O776/O777</f>
        <v>0</v>
      </c>
      <c r="BX776" s="125">
        <f t="shared" ref="BX776" si="14986">P776/P777</f>
        <v>0</v>
      </c>
      <c r="BY776" s="126">
        <f t="shared" ref="BY776" si="14987">Q776/Q777</f>
        <v>0</v>
      </c>
      <c r="BZ776" s="127">
        <f t="shared" ref="BZ776" si="14988">R776/R777</f>
        <v>0</v>
      </c>
      <c r="CA776" s="128">
        <f t="shared" ref="CA776" si="14989">S776/S777</f>
        <v>0</v>
      </c>
      <c r="CB776" s="125">
        <f t="shared" ref="CB776" si="14990">T776/T777</f>
        <v>0</v>
      </c>
      <c r="CC776" s="126">
        <f t="shared" ref="CC776" si="14991">U776/U777</f>
        <v>0</v>
      </c>
      <c r="CD776" s="127">
        <f t="shared" ref="CD776" si="14992">V776/V777</f>
        <v>0</v>
      </c>
      <c r="CE776" s="128">
        <f t="shared" ref="CE776" si="14993">W776/W777</f>
        <v>0</v>
      </c>
      <c r="CF776" s="125">
        <f t="shared" ref="CF776" si="14994">X776/X777</f>
        <v>0</v>
      </c>
      <c r="CG776" s="126">
        <f t="shared" ref="CG776" si="14995">Y776/Y777</f>
        <v>0</v>
      </c>
      <c r="CH776" s="127">
        <f t="shared" ref="CH776" si="14996">Z776/Z777</f>
        <v>0</v>
      </c>
      <c r="CI776" s="125">
        <f t="shared" ref="CI776" si="14997">AA776/AA777</f>
        <v>0</v>
      </c>
      <c r="CJ776" s="131">
        <f t="shared" ref="CJ776" si="14998">AB776/AB777</f>
        <v>0</v>
      </c>
      <c r="CK776" s="132">
        <f t="shared" ref="CK776" si="14999">AC776/AC777</f>
        <v>0</v>
      </c>
    </row>
    <row r="777" spans="1:89" ht="15" thickTop="1" thickBot="1">
      <c r="A777" s="294" t="s">
        <v>42</v>
      </c>
      <c r="B777" s="17">
        <f t="shared" ref="B777:AA777" si="15000">SUM(B754:B776)</f>
        <v>33177</v>
      </c>
      <c r="C777" s="18">
        <f t="shared" si="15000"/>
        <v>24715</v>
      </c>
      <c r="D777" s="17">
        <f t="shared" si="15000"/>
        <v>13551</v>
      </c>
      <c r="E777" s="18">
        <f t="shared" si="15000"/>
        <v>11207</v>
      </c>
      <c r="F777" s="17">
        <f t="shared" si="15000"/>
        <v>4924</v>
      </c>
      <c r="G777" s="18">
        <f t="shared" si="15000"/>
        <v>4024</v>
      </c>
      <c r="H777" s="17">
        <f t="shared" si="15000"/>
        <v>21792</v>
      </c>
      <c r="I777" s="18">
        <f t="shared" si="15000"/>
        <v>31007</v>
      </c>
      <c r="J777" s="17">
        <f t="shared" si="15000"/>
        <v>2603</v>
      </c>
      <c r="K777" s="18">
        <f t="shared" si="15000"/>
        <v>3587</v>
      </c>
      <c r="L777" s="17">
        <f t="shared" si="15000"/>
        <v>4936</v>
      </c>
      <c r="M777" s="18">
        <f t="shared" si="15000"/>
        <v>11895</v>
      </c>
      <c r="N777" s="17">
        <f t="shared" si="15000"/>
        <v>17645</v>
      </c>
      <c r="O777" s="18">
        <f t="shared" si="15000"/>
        <v>22327</v>
      </c>
      <c r="P777" s="17">
        <f t="shared" si="15000"/>
        <v>10455</v>
      </c>
      <c r="Q777" s="18">
        <f t="shared" si="15000"/>
        <v>10353</v>
      </c>
      <c r="R777" s="17">
        <f t="shared" si="15000"/>
        <v>16821</v>
      </c>
      <c r="S777" s="18">
        <f t="shared" si="15000"/>
        <v>15172</v>
      </c>
      <c r="T777" s="17">
        <f t="shared" si="15000"/>
        <v>3449</v>
      </c>
      <c r="U777" s="18">
        <f t="shared" si="15000"/>
        <v>3523</v>
      </c>
      <c r="V777" s="17">
        <f t="shared" si="15000"/>
        <v>15025</v>
      </c>
      <c r="W777" s="18">
        <f t="shared" si="15000"/>
        <v>15306</v>
      </c>
      <c r="X777" s="17">
        <f t="shared" si="15000"/>
        <v>12721</v>
      </c>
      <c r="Y777" s="18">
        <f t="shared" si="15000"/>
        <v>6895</v>
      </c>
      <c r="Z777" s="17">
        <f t="shared" si="15000"/>
        <v>37114</v>
      </c>
      <c r="AA777" s="18">
        <f t="shared" si="15000"/>
        <v>33721</v>
      </c>
      <c r="AB777" s="170">
        <f t="shared" ref="AB777:AC777" si="15001">SUM(AB753:AB776)</f>
        <v>194213</v>
      </c>
      <c r="AC777" s="171">
        <f t="shared" si="15001"/>
        <v>193732</v>
      </c>
      <c r="BI777" s="294" t="s">
        <v>42</v>
      </c>
      <c r="BJ777" s="151">
        <f>SUM(BJ753:BJ776)</f>
        <v>1</v>
      </c>
      <c r="BK777" s="152">
        <f t="shared" ref="BK777:CK777" si="15002">SUM(BK753:BK776)</f>
        <v>1</v>
      </c>
      <c r="BL777" s="151">
        <f t="shared" si="15002"/>
        <v>0.99999999999999989</v>
      </c>
      <c r="BM777" s="152">
        <f t="shared" si="15002"/>
        <v>1</v>
      </c>
      <c r="BN777" s="151">
        <f t="shared" si="15002"/>
        <v>0.99999999999999989</v>
      </c>
      <c r="BO777" s="152">
        <f t="shared" si="15002"/>
        <v>1</v>
      </c>
      <c r="BP777" s="151">
        <f t="shared" si="15002"/>
        <v>0.99999999999999989</v>
      </c>
      <c r="BQ777" s="152">
        <f t="shared" si="15002"/>
        <v>1</v>
      </c>
      <c r="BR777" s="151">
        <f t="shared" si="15002"/>
        <v>1</v>
      </c>
      <c r="BS777" s="152">
        <f t="shared" si="15002"/>
        <v>1.0000000000000002</v>
      </c>
      <c r="BT777" s="151">
        <f t="shared" si="15002"/>
        <v>1</v>
      </c>
      <c r="BU777" s="152">
        <f t="shared" si="15002"/>
        <v>0.99999999999999978</v>
      </c>
      <c r="BV777" s="151">
        <f t="shared" si="15002"/>
        <v>1</v>
      </c>
      <c r="BW777" s="152">
        <f t="shared" si="15002"/>
        <v>1</v>
      </c>
      <c r="BX777" s="151">
        <f t="shared" si="15002"/>
        <v>1</v>
      </c>
      <c r="BY777" s="152">
        <f t="shared" si="15002"/>
        <v>1</v>
      </c>
      <c r="BZ777" s="151">
        <f t="shared" si="15002"/>
        <v>0.99999999999999978</v>
      </c>
      <c r="CA777" s="152">
        <f t="shared" si="15002"/>
        <v>0.99999999999999989</v>
      </c>
      <c r="CB777" s="151">
        <f t="shared" si="15002"/>
        <v>0.99999999999999989</v>
      </c>
      <c r="CC777" s="152">
        <f t="shared" si="15002"/>
        <v>1</v>
      </c>
      <c r="CD777" s="151">
        <f t="shared" si="15002"/>
        <v>1</v>
      </c>
      <c r="CE777" s="152">
        <f t="shared" si="15002"/>
        <v>0.99999999999999989</v>
      </c>
      <c r="CF777" s="151">
        <f t="shared" si="15002"/>
        <v>1</v>
      </c>
      <c r="CG777" s="152">
        <f t="shared" si="15002"/>
        <v>1</v>
      </c>
      <c r="CH777" s="151">
        <f t="shared" si="15002"/>
        <v>1</v>
      </c>
      <c r="CI777" s="152">
        <f t="shared" si="15002"/>
        <v>1</v>
      </c>
      <c r="CJ777" s="151">
        <f t="shared" si="15002"/>
        <v>1.0000000000000002</v>
      </c>
      <c r="CK777" s="152">
        <f t="shared" si="15002"/>
        <v>1</v>
      </c>
    </row>
    <row r="778" spans="1:89" ht="14.1" thickTop="1">
      <c r="A778" s="183"/>
    </row>
    <row r="780" spans="1:89">
      <c r="A780" s="318">
        <f>+A749+1</f>
        <v>43856</v>
      </c>
      <c r="B780" s="318"/>
      <c r="C780" s="318"/>
      <c r="D780" s="318"/>
      <c r="BI780" s="313">
        <f>+BI718+2</f>
        <v>43856</v>
      </c>
      <c r="BJ780" s="313"/>
      <c r="BK780" s="313"/>
      <c r="BL780" s="313"/>
    </row>
    <row r="781" spans="1:89" ht="14.1" thickBot="1">
      <c r="AE781" t="s">
        <v>49</v>
      </c>
    </row>
    <row r="782" spans="1:89" ht="15" thickTop="1" thickBot="1">
      <c r="A782" s="314" t="s">
        <v>2</v>
      </c>
      <c r="B782" s="311" t="s">
        <v>3</v>
      </c>
      <c r="C782" s="312"/>
      <c r="D782" s="311" t="s">
        <v>4</v>
      </c>
      <c r="E782" s="312"/>
      <c r="F782" s="311" t="s">
        <v>5</v>
      </c>
      <c r="G782" s="312"/>
      <c r="H782" s="311" t="s">
        <v>6</v>
      </c>
      <c r="I782" s="312"/>
      <c r="J782" s="311" t="s">
        <v>7</v>
      </c>
      <c r="K782" s="312"/>
      <c r="L782" s="311" t="s">
        <v>8</v>
      </c>
      <c r="M782" s="312"/>
      <c r="N782" s="311" t="s">
        <v>9</v>
      </c>
      <c r="O782" s="312"/>
      <c r="P782" s="311" t="s">
        <v>10</v>
      </c>
      <c r="Q782" s="312"/>
      <c r="R782" s="311" t="s">
        <v>11</v>
      </c>
      <c r="S782" s="312"/>
      <c r="T782" s="311" t="s">
        <v>12</v>
      </c>
      <c r="U782" s="312"/>
      <c r="V782" s="311" t="s">
        <v>13</v>
      </c>
      <c r="W782" s="312"/>
      <c r="X782" s="311" t="s">
        <v>14</v>
      </c>
      <c r="Y782" s="312"/>
      <c r="Z782" s="297" t="s">
        <v>15</v>
      </c>
      <c r="AA782" s="298"/>
      <c r="AB782" s="316" t="s">
        <v>16</v>
      </c>
      <c r="AC782" s="317"/>
      <c r="AE782" s="309" t="s">
        <v>2</v>
      </c>
      <c r="AF782" s="303" t="s">
        <v>3</v>
      </c>
      <c r="AG782" s="304"/>
      <c r="AH782" s="303" t="s">
        <v>4</v>
      </c>
      <c r="AI782" s="304"/>
      <c r="AJ782" s="303" t="s">
        <v>5</v>
      </c>
      <c r="AK782" s="304"/>
      <c r="AL782" s="303" t="s">
        <v>6</v>
      </c>
      <c r="AM782" s="304"/>
      <c r="AN782" s="303" t="s">
        <v>7</v>
      </c>
      <c r="AO782" s="304"/>
      <c r="AP782" s="303" t="s">
        <v>8</v>
      </c>
      <c r="AQ782" s="304"/>
      <c r="AR782" s="303" t="s">
        <v>9</v>
      </c>
      <c r="AS782" s="304"/>
      <c r="AT782" s="303" t="s">
        <v>10</v>
      </c>
      <c r="AU782" s="304"/>
      <c r="AV782" s="303" t="s">
        <v>11</v>
      </c>
      <c r="AW782" s="304"/>
      <c r="AX782" s="303" t="s">
        <v>12</v>
      </c>
      <c r="AY782" s="304"/>
      <c r="AZ782" s="303" t="s">
        <v>13</v>
      </c>
      <c r="BA782" s="304"/>
      <c r="BB782" s="303" t="s">
        <v>14</v>
      </c>
      <c r="BC782" s="304"/>
      <c r="BD782" s="305" t="s">
        <v>15</v>
      </c>
      <c r="BE782" s="306"/>
      <c r="BF782" s="307" t="s">
        <v>16</v>
      </c>
      <c r="BG782" s="308"/>
      <c r="BI782" s="314" t="s">
        <v>2</v>
      </c>
      <c r="BJ782" s="311" t="s">
        <v>3</v>
      </c>
      <c r="BK782" s="312"/>
      <c r="BL782" s="311" t="s">
        <v>4</v>
      </c>
      <c r="BM782" s="312"/>
      <c r="BN782" s="311" t="s">
        <v>5</v>
      </c>
      <c r="BO782" s="312"/>
      <c r="BP782" s="311" t="s">
        <v>6</v>
      </c>
      <c r="BQ782" s="312"/>
      <c r="BR782" s="311" t="s">
        <v>7</v>
      </c>
      <c r="BS782" s="312"/>
      <c r="BT782" s="311" t="s">
        <v>8</v>
      </c>
      <c r="BU782" s="312"/>
      <c r="BV782" s="311" t="s">
        <v>9</v>
      </c>
      <c r="BW782" s="312"/>
      <c r="BX782" s="311" t="s">
        <v>10</v>
      </c>
      <c r="BY782" s="312"/>
      <c r="BZ782" s="311" t="s">
        <v>11</v>
      </c>
      <c r="CA782" s="312"/>
      <c r="CB782" s="311" t="s">
        <v>12</v>
      </c>
      <c r="CC782" s="312"/>
      <c r="CD782" s="311" t="s">
        <v>13</v>
      </c>
      <c r="CE782" s="312"/>
      <c r="CF782" s="311" t="s">
        <v>14</v>
      </c>
      <c r="CG782" s="312"/>
      <c r="CH782" s="297" t="s">
        <v>15</v>
      </c>
      <c r="CI782" s="298"/>
      <c r="CJ782" s="311" t="s">
        <v>16</v>
      </c>
      <c r="CK782" s="312"/>
    </row>
    <row r="783" spans="1:89" ht="15" thickTop="1" thickBot="1">
      <c r="A783" s="315"/>
      <c r="B783" s="112" t="s">
        <v>17</v>
      </c>
      <c r="C783" s="113" t="s">
        <v>18</v>
      </c>
      <c r="D783" s="114" t="s">
        <v>17</v>
      </c>
      <c r="E783" s="115" t="s">
        <v>18</v>
      </c>
      <c r="F783" s="112" t="s">
        <v>17</v>
      </c>
      <c r="G783" s="113" t="s">
        <v>18</v>
      </c>
      <c r="H783" s="114" t="s">
        <v>17</v>
      </c>
      <c r="I783" s="115" t="s">
        <v>18</v>
      </c>
      <c r="J783" s="112" t="s">
        <v>17</v>
      </c>
      <c r="K783" s="113" t="s">
        <v>18</v>
      </c>
      <c r="L783" s="114" t="s">
        <v>17</v>
      </c>
      <c r="M783" s="112" t="s">
        <v>18</v>
      </c>
      <c r="N783" s="116" t="s">
        <v>17</v>
      </c>
      <c r="O783" s="117" t="s">
        <v>18</v>
      </c>
      <c r="P783" s="112" t="s">
        <v>17</v>
      </c>
      <c r="Q783" s="113" t="s">
        <v>18</v>
      </c>
      <c r="R783" s="114" t="s">
        <v>17</v>
      </c>
      <c r="S783" s="115" t="s">
        <v>18</v>
      </c>
      <c r="T783" s="112" t="s">
        <v>17</v>
      </c>
      <c r="U783" s="113" t="s">
        <v>18</v>
      </c>
      <c r="V783" s="114" t="s">
        <v>17</v>
      </c>
      <c r="W783" s="115" t="s">
        <v>18</v>
      </c>
      <c r="X783" s="112" t="s">
        <v>17</v>
      </c>
      <c r="Y783" s="113" t="s">
        <v>18</v>
      </c>
      <c r="Z783" s="25" t="s">
        <v>17</v>
      </c>
      <c r="AA783" s="118" t="s">
        <v>18</v>
      </c>
      <c r="AB783" s="172" t="s">
        <v>17</v>
      </c>
      <c r="AC783" s="173" t="s">
        <v>18</v>
      </c>
      <c r="AE783" s="310"/>
      <c r="AF783" s="235" t="s">
        <v>17</v>
      </c>
      <c r="AG783" s="236" t="s">
        <v>18</v>
      </c>
      <c r="AH783" s="237" t="s">
        <v>17</v>
      </c>
      <c r="AI783" s="238" t="s">
        <v>18</v>
      </c>
      <c r="AJ783" s="235" t="s">
        <v>17</v>
      </c>
      <c r="AK783" s="236" t="s">
        <v>18</v>
      </c>
      <c r="AL783" s="237" t="s">
        <v>17</v>
      </c>
      <c r="AM783" s="238" t="s">
        <v>18</v>
      </c>
      <c r="AN783" s="235" t="s">
        <v>17</v>
      </c>
      <c r="AO783" s="236" t="s">
        <v>18</v>
      </c>
      <c r="AP783" s="237" t="s">
        <v>17</v>
      </c>
      <c r="AQ783" s="235" t="s">
        <v>18</v>
      </c>
      <c r="AR783" s="239" t="s">
        <v>17</v>
      </c>
      <c r="AS783" s="240" t="s">
        <v>18</v>
      </c>
      <c r="AT783" s="235" t="s">
        <v>17</v>
      </c>
      <c r="AU783" s="236" t="s">
        <v>18</v>
      </c>
      <c r="AV783" s="237" t="s">
        <v>17</v>
      </c>
      <c r="AW783" s="238" t="s">
        <v>18</v>
      </c>
      <c r="AX783" s="235" t="s">
        <v>17</v>
      </c>
      <c r="AY783" s="236" t="s">
        <v>18</v>
      </c>
      <c r="AZ783" s="237" t="s">
        <v>17</v>
      </c>
      <c r="BA783" s="238" t="s">
        <v>18</v>
      </c>
      <c r="BB783" s="235" t="s">
        <v>17</v>
      </c>
      <c r="BC783" s="236" t="s">
        <v>18</v>
      </c>
      <c r="BD783" s="241" t="s">
        <v>17</v>
      </c>
      <c r="BE783" s="242" t="s">
        <v>18</v>
      </c>
      <c r="BF783" s="243" t="s">
        <v>17</v>
      </c>
      <c r="BG783" s="244" t="s">
        <v>18</v>
      </c>
      <c r="BI783" s="315"/>
      <c r="BJ783" s="112" t="s">
        <v>17</v>
      </c>
      <c r="BK783" s="113" t="s">
        <v>18</v>
      </c>
      <c r="BL783" s="114" t="s">
        <v>17</v>
      </c>
      <c r="BM783" s="115" t="s">
        <v>18</v>
      </c>
      <c r="BN783" s="112" t="s">
        <v>17</v>
      </c>
      <c r="BO783" s="113" t="s">
        <v>18</v>
      </c>
      <c r="BP783" s="114" t="s">
        <v>17</v>
      </c>
      <c r="BQ783" s="115" t="s">
        <v>18</v>
      </c>
      <c r="BR783" s="112" t="s">
        <v>17</v>
      </c>
      <c r="BS783" s="113" t="s">
        <v>18</v>
      </c>
      <c r="BT783" s="114" t="s">
        <v>17</v>
      </c>
      <c r="BU783" s="112" t="s">
        <v>18</v>
      </c>
      <c r="BV783" s="116" t="s">
        <v>17</v>
      </c>
      <c r="BW783" s="117" t="s">
        <v>18</v>
      </c>
      <c r="BX783" s="112" t="s">
        <v>17</v>
      </c>
      <c r="BY783" s="113" t="s">
        <v>18</v>
      </c>
      <c r="BZ783" s="114" t="s">
        <v>17</v>
      </c>
      <c r="CA783" s="115" t="s">
        <v>18</v>
      </c>
      <c r="CB783" s="112" t="s">
        <v>17</v>
      </c>
      <c r="CC783" s="113" t="s">
        <v>18</v>
      </c>
      <c r="CD783" s="114" t="s">
        <v>17</v>
      </c>
      <c r="CE783" s="115" t="s">
        <v>18</v>
      </c>
      <c r="CF783" s="112" t="s">
        <v>17</v>
      </c>
      <c r="CG783" s="113" t="s">
        <v>18</v>
      </c>
      <c r="CH783" s="25" t="s">
        <v>17</v>
      </c>
      <c r="CI783" s="118" t="s">
        <v>18</v>
      </c>
      <c r="CJ783" s="116" t="s">
        <v>17</v>
      </c>
      <c r="CK783" s="117" t="s">
        <v>18</v>
      </c>
    </row>
    <row r="784" spans="1:89" ht="14.1" thickTop="1">
      <c r="A784" s="121" t="s">
        <v>19</v>
      </c>
      <c r="B784" s="122"/>
      <c r="C784" s="182"/>
      <c r="D784" s="123"/>
      <c r="E784" s="176"/>
      <c r="F784" s="122"/>
      <c r="G784" s="124"/>
      <c r="H784" s="123"/>
      <c r="I784" s="176"/>
      <c r="J784" s="122"/>
      <c r="K784" s="124"/>
      <c r="L784" s="123"/>
      <c r="M784" s="122"/>
      <c r="N784" s="175"/>
      <c r="O784" s="177"/>
      <c r="P784" s="122"/>
      <c r="Q784" s="124"/>
      <c r="R784" s="123"/>
      <c r="S784" s="176"/>
      <c r="T784" s="122"/>
      <c r="U784" s="124"/>
      <c r="V784" s="123"/>
      <c r="W784" s="176"/>
      <c r="X784" s="122"/>
      <c r="Y784" s="124"/>
      <c r="Z784" s="180"/>
      <c r="AA784" s="181"/>
      <c r="AB784" s="166">
        <f>B784+D784+F784+H784+J784+L784+N784+P784+R784+T784+V784+X784+Z784</f>
        <v>0</v>
      </c>
      <c r="AC784" s="167">
        <f>C784+E784+G784+I784+K784+M784+O784+Q784+S784+U784+W784+Y784+AA784</f>
        <v>0</v>
      </c>
      <c r="AE784" s="246" t="str">
        <f>$AE$9</f>
        <v>07:00 - 07:59</v>
      </c>
      <c r="AF784" s="247">
        <f>SUMIF($A$9:$A$32,$AE784,B$784:B$807)</f>
        <v>1072</v>
      </c>
      <c r="AG784" s="248">
        <f t="shared" ref="AG784:AV786" si="15003">SUMIF($A$9:$A$32,$AE784,C$784:C$807)</f>
        <v>454</v>
      </c>
      <c r="AH784" s="249">
        <f t="shared" si="15003"/>
        <v>424</v>
      </c>
      <c r="AI784" s="250">
        <f t="shared" si="15003"/>
        <v>322</v>
      </c>
      <c r="AJ784" s="247">
        <f t="shared" si="15003"/>
        <v>146</v>
      </c>
      <c r="AK784" s="251">
        <f t="shared" si="15003"/>
        <v>95</v>
      </c>
      <c r="AL784" s="249">
        <f t="shared" si="15003"/>
        <v>661</v>
      </c>
      <c r="AM784" s="250">
        <f t="shared" si="15003"/>
        <v>800</v>
      </c>
      <c r="AN784" s="247">
        <f t="shared" si="15003"/>
        <v>51</v>
      </c>
      <c r="AO784" s="251">
        <f t="shared" si="15003"/>
        <v>114</v>
      </c>
      <c r="AP784" s="249">
        <f t="shared" si="15003"/>
        <v>89</v>
      </c>
      <c r="AQ784" s="247">
        <f t="shared" si="15003"/>
        <v>255</v>
      </c>
      <c r="AR784" s="252">
        <f t="shared" si="15003"/>
        <v>543</v>
      </c>
      <c r="AS784" s="253">
        <f t="shared" si="15003"/>
        <v>512</v>
      </c>
      <c r="AT784" s="247">
        <f t="shared" si="15003"/>
        <v>327</v>
      </c>
      <c r="AU784" s="251">
        <f t="shared" si="15003"/>
        <v>228</v>
      </c>
      <c r="AV784" s="249">
        <f t="shared" si="15003"/>
        <v>609</v>
      </c>
      <c r="AW784" s="250">
        <f t="shared" ref="AW784:BE786" si="15004">SUMIF($A$9:$A$32,$AE784,S$784:S$807)</f>
        <v>389</v>
      </c>
      <c r="AX784" s="247">
        <f t="shared" si="15004"/>
        <v>93</v>
      </c>
      <c r="AY784" s="251">
        <f t="shared" si="15004"/>
        <v>95</v>
      </c>
      <c r="AZ784" s="249">
        <f t="shared" si="15004"/>
        <v>241</v>
      </c>
      <c r="BA784" s="250">
        <f t="shared" si="15004"/>
        <v>389</v>
      </c>
      <c r="BB784" s="247">
        <f t="shared" si="15004"/>
        <v>391</v>
      </c>
      <c r="BC784" s="251">
        <f t="shared" si="15004"/>
        <v>231</v>
      </c>
      <c r="BD784" s="20">
        <f t="shared" si="15004"/>
        <v>1224</v>
      </c>
      <c r="BE784" s="254">
        <f t="shared" si="15004"/>
        <v>1098</v>
      </c>
      <c r="BF784" s="255">
        <f>AF784+AH784+AJ784+AL784+AN784+AP784+AR784+AT784+AV784+AX784+AZ784+BB784+BD784</f>
        <v>5871</v>
      </c>
      <c r="BG784" s="256">
        <f>AG784+AI784+AK784+AM784+AO784+AQ784+AS784+AU784+AW784+AY784+BA784+BC784+BE784</f>
        <v>4982</v>
      </c>
      <c r="BI784" s="121" t="s">
        <v>19</v>
      </c>
      <c r="BJ784" s="125">
        <f>B784/B808</f>
        <v>0</v>
      </c>
      <c r="BK784" s="126">
        <f t="shared" ref="BK784" si="15005">C784/C808</f>
        <v>0</v>
      </c>
      <c r="BL784" s="127">
        <f t="shared" ref="BL784" si="15006">D784/D808</f>
        <v>0</v>
      </c>
      <c r="BM784" s="128">
        <f t="shared" ref="BM784" si="15007">E784/E808</f>
        <v>0</v>
      </c>
      <c r="BN784" s="125">
        <f t="shared" ref="BN784" si="15008">F784/F808</f>
        <v>0</v>
      </c>
      <c r="BO784" s="126">
        <f t="shared" ref="BO784" si="15009">G784/G808</f>
        <v>0</v>
      </c>
      <c r="BP784" s="127">
        <f t="shared" ref="BP784" si="15010">H784/H808</f>
        <v>0</v>
      </c>
      <c r="BQ784" s="128">
        <f t="shared" ref="BQ784" si="15011">I784/I808</f>
        <v>0</v>
      </c>
      <c r="BR784" s="125">
        <f t="shared" ref="BR784" si="15012">J784/J808</f>
        <v>0</v>
      </c>
      <c r="BS784" s="126">
        <f t="shared" ref="BS784" si="15013">K784/K808</f>
        <v>0</v>
      </c>
      <c r="BT784" s="127">
        <f t="shared" ref="BT784" si="15014">L784/L808</f>
        <v>0</v>
      </c>
      <c r="BU784" s="125">
        <f t="shared" ref="BU784" si="15015">M784/M808</f>
        <v>0</v>
      </c>
      <c r="BV784" s="129">
        <f t="shared" ref="BV784" si="15016">N784/N808</f>
        <v>0</v>
      </c>
      <c r="BW784" s="130">
        <f t="shared" ref="BW784" si="15017">O784/O808</f>
        <v>0</v>
      </c>
      <c r="BX784" s="125">
        <f t="shared" ref="BX784" si="15018">P784/P808</f>
        <v>0</v>
      </c>
      <c r="BY784" s="126">
        <f t="shared" ref="BY784" si="15019">Q784/Q808</f>
        <v>0</v>
      </c>
      <c r="BZ784" s="127">
        <f t="shared" ref="BZ784" si="15020">R784/R808</f>
        <v>0</v>
      </c>
      <c r="CA784" s="128">
        <f t="shared" ref="CA784" si="15021">S784/S808</f>
        <v>0</v>
      </c>
      <c r="CB784" s="125">
        <f t="shared" ref="CB784" si="15022">T784/T808</f>
        <v>0</v>
      </c>
      <c r="CC784" s="126">
        <f t="shared" ref="CC784" si="15023">U784/U808</f>
        <v>0</v>
      </c>
      <c r="CD784" s="127">
        <f t="shared" ref="CD784" si="15024">V784/V808</f>
        <v>0</v>
      </c>
      <c r="CE784" s="128">
        <f t="shared" ref="CE784" si="15025">W784/W808</f>
        <v>0</v>
      </c>
      <c r="CF784" s="125">
        <f t="shared" ref="CF784" si="15026">X784/X808</f>
        <v>0</v>
      </c>
      <c r="CG784" s="126">
        <f t="shared" ref="CG784" si="15027">Y784/Y808</f>
        <v>0</v>
      </c>
      <c r="CH784" s="127">
        <f t="shared" ref="CH784" si="15028">Z784/Z808</f>
        <v>0</v>
      </c>
      <c r="CI784" s="125">
        <f t="shared" ref="CI784" si="15029">AA784/AA808</f>
        <v>0</v>
      </c>
      <c r="CJ784" s="131">
        <f t="shared" ref="CJ784" si="15030">AB784/AB808</f>
        <v>0</v>
      </c>
      <c r="CK784" s="132">
        <f t="shared" ref="CK784" si="15031">AC784/AC808</f>
        <v>0</v>
      </c>
    </row>
    <row r="785" spans="1:89">
      <c r="A785" s="133" t="s">
        <v>20</v>
      </c>
      <c r="B785" s="185">
        <v>109</v>
      </c>
      <c r="C785" s="186">
        <v>0</v>
      </c>
      <c r="D785" s="187">
        <v>33</v>
      </c>
      <c r="E785" s="188">
        <v>0</v>
      </c>
      <c r="F785" s="185">
        <v>14</v>
      </c>
      <c r="G785" s="189">
        <v>0</v>
      </c>
      <c r="H785" s="187">
        <v>66</v>
      </c>
      <c r="I785" s="188">
        <v>2</v>
      </c>
      <c r="J785" s="185">
        <v>3</v>
      </c>
      <c r="K785" s="189">
        <v>0</v>
      </c>
      <c r="L785" s="187">
        <v>0</v>
      </c>
      <c r="M785" s="185">
        <v>0</v>
      </c>
      <c r="N785" s="190">
        <v>7</v>
      </c>
      <c r="O785" s="191">
        <v>0</v>
      </c>
      <c r="P785" s="185">
        <v>1</v>
      </c>
      <c r="Q785" s="189">
        <v>0</v>
      </c>
      <c r="R785" s="187">
        <v>2</v>
      </c>
      <c r="S785" s="188">
        <v>0</v>
      </c>
      <c r="T785" s="185">
        <v>0</v>
      </c>
      <c r="U785" s="189">
        <v>0</v>
      </c>
      <c r="V785" s="187">
        <v>0</v>
      </c>
      <c r="W785" s="188">
        <v>0</v>
      </c>
      <c r="X785" s="185">
        <v>0</v>
      </c>
      <c r="Y785" s="189">
        <v>0</v>
      </c>
      <c r="Z785" s="187">
        <v>0</v>
      </c>
      <c r="AA785" s="185">
        <v>0</v>
      </c>
      <c r="AB785" s="168">
        <f t="shared" ref="AB785:AB786" si="15032">B785+D785+F785+H785+J785+L785+N785+P785+R785+T785+V785+X785+Z785</f>
        <v>235</v>
      </c>
      <c r="AC785" s="169">
        <f t="shared" ref="AC785:AC804" si="15033">C785+E785+G785+I785+K785+M785+O785+Q785+S785+U785+W785+Y785+AA785</f>
        <v>2</v>
      </c>
      <c r="AE785" s="258" t="str">
        <f>$AE$10</f>
        <v>08:00 - 08:59</v>
      </c>
      <c r="AF785" s="247">
        <f>SUMIF($A$9:$A$32,$AE785,B$784:B$807)</f>
        <v>1875</v>
      </c>
      <c r="AG785" s="259">
        <f t="shared" si="15003"/>
        <v>531</v>
      </c>
      <c r="AH785" s="260">
        <f t="shared" si="15003"/>
        <v>594</v>
      </c>
      <c r="AI785" s="261">
        <f t="shared" si="15003"/>
        <v>453</v>
      </c>
      <c r="AJ785" s="262">
        <f t="shared" si="15003"/>
        <v>212</v>
      </c>
      <c r="AK785" s="263">
        <f t="shared" si="15003"/>
        <v>143</v>
      </c>
      <c r="AL785" s="260">
        <f t="shared" si="15003"/>
        <v>979</v>
      </c>
      <c r="AM785" s="261">
        <f t="shared" si="15003"/>
        <v>831</v>
      </c>
      <c r="AN785" s="262">
        <f t="shared" si="15003"/>
        <v>67</v>
      </c>
      <c r="AO785" s="263">
        <f t="shared" si="15003"/>
        <v>157</v>
      </c>
      <c r="AP785" s="260">
        <f t="shared" si="15003"/>
        <v>72</v>
      </c>
      <c r="AQ785" s="262">
        <f t="shared" si="15003"/>
        <v>457</v>
      </c>
      <c r="AR785" s="264">
        <f t="shared" si="15003"/>
        <v>709</v>
      </c>
      <c r="AS785" s="265">
        <f t="shared" si="15003"/>
        <v>984</v>
      </c>
      <c r="AT785" s="262">
        <f t="shared" si="15003"/>
        <v>346</v>
      </c>
      <c r="AU785" s="263">
        <f t="shared" si="15003"/>
        <v>340</v>
      </c>
      <c r="AV785" s="260">
        <f t="shared" si="15003"/>
        <v>714</v>
      </c>
      <c r="AW785" s="261">
        <f t="shared" si="15004"/>
        <v>534</v>
      </c>
      <c r="AX785" s="262">
        <f t="shared" si="15004"/>
        <v>109</v>
      </c>
      <c r="AY785" s="263">
        <f t="shared" si="15004"/>
        <v>132</v>
      </c>
      <c r="AZ785" s="260">
        <f t="shared" si="15004"/>
        <v>284</v>
      </c>
      <c r="BA785" s="261">
        <f t="shared" si="15004"/>
        <v>656</v>
      </c>
      <c r="BB785" s="262">
        <f t="shared" si="15004"/>
        <v>398</v>
      </c>
      <c r="BC785" s="263">
        <f t="shared" si="15004"/>
        <v>277</v>
      </c>
      <c r="BD785" s="260">
        <f t="shared" si="15004"/>
        <v>1582</v>
      </c>
      <c r="BE785" s="262">
        <f t="shared" si="15004"/>
        <v>1236</v>
      </c>
      <c r="BF785" s="266">
        <f>SUM(AF785,AH785,AJ785,AL785,AN785,AP785,AR785,AT785,AV785,AX785,AZ785,BB785,BD785)</f>
        <v>7941</v>
      </c>
      <c r="BG785" s="16">
        <f>SUM(AG785,AI785,AK785,AM785,AO785,AQ785,AS785,AU785,AW785,AY785,BA785,BC785,BE785)</f>
        <v>6731</v>
      </c>
      <c r="BI785" s="133" t="s">
        <v>20</v>
      </c>
      <c r="BJ785" s="125">
        <f>B785/B808</f>
        <v>3.9252403759588031E-3</v>
      </c>
      <c r="BK785" s="126">
        <f t="shared" ref="BK785" si="15034">C785/C808</f>
        <v>0</v>
      </c>
      <c r="BL785" s="127">
        <f t="shared" ref="BL785" si="15035">D785/D808</f>
        <v>3.4547738693467339E-3</v>
      </c>
      <c r="BM785" s="128">
        <f t="shared" ref="BM785" si="15036">E785/E808</f>
        <v>0</v>
      </c>
      <c r="BN785" s="125">
        <f t="shared" ref="BN785" si="15037">F785/F808</f>
        <v>3.8482682792743265E-3</v>
      </c>
      <c r="BO785" s="126">
        <f t="shared" ref="BO785" si="15038">G785/G808</f>
        <v>0</v>
      </c>
      <c r="BP785" s="127">
        <f t="shared" ref="BP785" si="15039">H785/H808</f>
        <v>3.4778942930916374E-3</v>
      </c>
      <c r="BQ785" s="128">
        <f t="shared" ref="BQ785" si="15040">I785/I808</f>
        <v>9.1688442671801213E-5</v>
      </c>
      <c r="BR785" s="125">
        <f t="shared" ref="BR785" si="15041">J785/J808</f>
        <v>1.632208922742111E-3</v>
      </c>
      <c r="BS785" s="126">
        <f t="shared" ref="BS785" si="15042">K785/K808</f>
        <v>0</v>
      </c>
      <c r="BT785" s="127">
        <f t="shared" ref="BT785" si="15043">L785/L808</f>
        <v>0</v>
      </c>
      <c r="BU785" s="125">
        <f t="shared" ref="BU785" si="15044">M785/M808</f>
        <v>0</v>
      </c>
      <c r="BV785" s="129">
        <f t="shared" ref="BV785" si="15045">N785/N808</f>
        <v>5.1951907377170844E-4</v>
      </c>
      <c r="BW785" s="130">
        <f t="shared" ref="BW785" si="15046">O785/O808</f>
        <v>0</v>
      </c>
      <c r="BX785" s="125">
        <f t="shared" ref="BX785" si="15047">P785/P808</f>
        <v>1.3388673182487614E-4</v>
      </c>
      <c r="BY785" s="126">
        <f t="shared" ref="BY785" si="15048">Q785/Q808</f>
        <v>0</v>
      </c>
      <c r="BZ785" s="127">
        <f t="shared" ref="BZ785" si="15049">R785/R808</f>
        <v>1.6148566814695197E-4</v>
      </c>
      <c r="CA785" s="128">
        <f t="shared" ref="CA785" si="15050">S785/S808</f>
        <v>0</v>
      </c>
      <c r="CB785" s="125">
        <f t="shared" ref="CB785" si="15051">T785/T808</f>
        <v>0</v>
      </c>
      <c r="CC785" s="126">
        <f t="shared" ref="CC785" si="15052">U785/U808</f>
        <v>0</v>
      </c>
      <c r="CD785" s="127">
        <f t="shared" ref="CD785" si="15053">V785/V808</f>
        <v>0</v>
      </c>
      <c r="CE785" s="128">
        <f t="shared" ref="CE785" si="15054">W785/W808</f>
        <v>0</v>
      </c>
      <c r="CF785" s="125">
        <f t="shared" ref="CF785" si="15055">X785/X808</f>
        <v>0</v>
      </c>
      <c r="CG785" s="126">
        <f t="shared" ref="CG785" si="15056">Y785/Y808</f>
        <v>0</v>
      </c>
      <c r="CH785" s="127">
        <f t="shared" ref="CH785" si="15057">Z785/Z808</f>
        <v>0</v>
      </c>
      <c r="CI785" s="125">
        <f t="shared" ref="CI785" si="15058">AA785/AA808</f>
        <v>0</v>
      </c>
      <c r="CJ785" s="131">
        <f t="shared" ref="CJ785" si="15059">AB785/AB808</f>
        <v>1.5934580072960035E-3</v>
      </c>
      <c r="CK785" s="132">
        <f t="shared" ref="CK785" si="15060">AC785/AC808</f>
        <v>1.3594159948885959E-5</v>
      </c>
    </row>
    <row r="786" spans="1:89" ht="14.1" thickBot="1">
      <c r="A786" s="142" t="s">
        <v>21</v>
      </c>
      <c r="B786" s="192">
        <v>579</v>
      </c>
      <c r="C786" s="193">
        <v>0</v>
      </c>
      <c r="D786" s="194">
        <v>187</v>
      </c>
      <c r="E786" s="195">
        <v>0</v>
      </c>
      <c r="F786" s="192">
        <v>84</v>
      </c>
      <c r="G786" s="196">
        <v>1</v>
      </c>
      <c r="H786" s="194">
        <v>383</v>
      </c>
      <c r="I786" s="195">
        <v>30</v>
      </c>
      <c r="J786" s="192">
        <v>38</v>
      </c>
      <c r="K786" s="196">
        <v>14</v>
      </c>
      <c r="L786" s="194">
        <v>17</v>
      </c>
      <c r="M786" s="192">
        <v>77</v>
      </c>
      <c r="N786" s="197">
        <v>137</v>
      </c>
      <c r="O786" s="198">
        <v>123</v>
      </c>
      <c r="P786" s="192">
        <v>79</v>
      </c>
      <c r="Q786" s="196">
        <v>68</v>
      </c>
      <c r="R786" s="194">
        <v>106</v>
      </c>
      <c r="S786" s="195">
        <v>66</v>
      </c>
      <c r="T786" s="192">
        <v>12</v>
      </c>
      <c r="U786" s="196">
        <v>62</v>
      </c>
      <c r="V786" s="194">
        <v>51</v>
      </c>
      <c r="W786" s="195">
        <v>97</v>
      </c>
      <c r="X786" s="192">
        <v>84</v>
      </c>
      <c r="Y786" s="196">
        <v>89</v>
      </c>
      <c r="Z786" s="194">
        <v>376</v>
      </c>
      <c r="AA786" s="192">
        <v>153</v>
      </c>
      <c r="AB786" s="168">
        <f t="shared" si="15032"/>
        <v>2133</v>
      </c>
      <c r="AC786" s="169">
        <f t="shared" si="15033"/>
        <v>780</v>
      </c>
      <c r="AE786" s="246" t="str">
        <f>$AE$11</f>
        <v>-</v>
      </c>
      <c r="AF786" s="247">
        <f>SUMIF($A$9:$A$32,$AE786,B$784:B$807)</f>
        <v>0</v>
      </c>
      <c r="AG786" s="267">
        <f t="shared" si="15003"/>
        <v>0</v>
      </c>
      <c r="AH786" s="268">
        <f t="shared" si="15003"/>
        <v>0</v>
      </c>
      <c r="AI786" s="269">
        <f t="shared" si="15003"/>
        <v>0</v>
      </c>
      <c r="AJ786" s="270">
        <f t="shared" si="15003"/>
        <v>0</v>
      </c>
      <c r="AK786" s="271">
        <f t="shared" si="15003"/>
        <v>0</v>
      </c>
      <c r="AL786" s="268">
        <f t="shared" si="15003"/>
        <v>0</v>
      </c>
      <c r="AM786" s="269">
        <f t="shared" si="15003"/>
        <v>0</v>
      </c>
      <c r="AN786" s="270">
        <f t="shared" si="15003"/>
        <v>0</v>
      </c>
      <c r="AO786" s="271">
        <f t="shared" si="15003"/>
        <v>0</v>
      </c>
      <c r="AP786" s="268">
        <f t="shared" si="15003"/>
        <v>0</v>
      </c>
      <c r="AQ786" s="270">
        <f t="shared" si="15003"/>
        <v>0</v>
      </c>
      <c r="AR786" s="272">
        <f t="shared" si="15003"/>
        <v>0</v>
      </c>
      <c r="AS786" s="273">
        <f t="shared" si="15003"/>
        <v>0</v>
      </c>
      <c r="AT786" s="270">
        <f t="shared" si="15003"/>
        <v>0</v>
      </c>
      <c r="AU786" s="271">
        <f t="shared" si="15003"/>
        <v>0</v>
      </c>
      <c r="AV786" s="268">
        <f t="shared" si="15003"/>
        <v>0</v>
      </c>
      <c r="AW786" s="269">
        <f t="shared" si="15004"/>
        <v>0</v>
      </c>
      <c r="AX786" s="270">
        <f t="shared" si="15004"/>
        <v>0</v>
      </c>
      <c r="AY786" s="271">
        <f t="shared" si="15004"/>
        <v>0</v>
      </c>
      <c r="AZ786" s="268">
        <f t="shared" si="15004"/>
        <v>0</v>
      </c>
      <c r="BA786" s="269">
        <f t="shared" si="15004"/>
        <v>0</v>
      </c>
      <c r="BB786" s="270">
        <f t="shared" si="15004"/>
        <v>0</v>
      </c>
      <c r="BC786" s="271">
        <f t="shared" si="15004"/>
        <v>0</v>
      </c>
      <c r="BD786" s="268">
        <f t="shared" si="15004"/>
        <v>0</v>
      </c>
      <c r="BE786" s="270">
        <f t="shared" si="15004"/>
        <v>0</v>
      </c>
      <c r="BF786" s="266">
        <f>SUM(AF786,AH786,AJ786,AL786,AN786,AP786,AR786,AT786,AV786,AX786,AZ786,BB786,BD786)</f>
        <v>0</v>
      </c>
      <c r="BG786" s="16">
        <f>SUM(AG786,AI786,AK786,AM786,AO786,AQ786,AS786,AU786,AW786,AY786,BA786,BC786,BE786)</f>
        <v>0</v>
      </c>
      <c r="BI786" s="142" t="s">
        <v>21</v>
      </c>
      <c r="BJ786" s="125">
        <f>B786/B808</f>
        <v>2.0850588786056393E-2</v>
      </c>
      <c r="BK786" s="126">
        <f t="shared" ref="BK786" si="15061">C786/C808</f>
        <v>0</v>
      </c>
      <c r="BL786" s="127">
        <f t="shared" ref="BL786" si="15062">D786/D808</f>
        <v>1.9577051926298158E-2</v>
      </c>
      <c r="BM786" s="128">
        <f t="shared" ref="BM786" si="15063">E786/E808</f>
        <v>0</v>
      </c>
      <c r="BN786" s="125">
        <f t="shared" ref="BN786" si="15064">F786/F808</f>
        <v>2.308960967564596E-2</v>
      </c>
      <c r="BO786" s="126">
        <f t="shared" ref="BO786" si="15065">G786/G808</f>
        <v>3.8654812524159255E-4</v>
      </c>
      <c r="BP786" s="127">
        <f t="shared" ref="BP786" si="15066">H786/H808</f>
        <v>2.0182325973546925E-2</v>
      </c>
      <c r="BQ786" s="128">
        <f t="shared" ref="BQ786" si="15067">I786/I808</f>
        <v>1.3753266400770184E-3</v>
      </c>
      <c r="BR786" s="125">
        <f t="shared" ref="BR786" si="15068">J786/J808</f>
        <v>2.0674646354733407E-2</v>
      </c>
      <c r="BS786" s="126">
        <f t="shared" ref="BS786" si="15069">K786/K808</f>
        <v>5.3804765564950041E-3</v>
      </c>
      <c r="BT786" s="127">
        <f t="shared" ref="BT786" si="15070">L786/L808</f>
        <v>4.8850574712643677E-3</v>
      </c>
      <c r="BU786" s="125">
        <f t="shared" ref="BU786" si="15071">M786/M808</f>
        <v>9.4212651413189772E-3</v>
      </c>
      <c r="BV786" s="129">
        <f t="shared" ref="BV786" si="15072">N786/N808</f>
        <v>1.0167730443817724E-2</v>
      </c>
      <c r="BW786" s="130">
        <f t="shared" ref="BW786" si="15073">O786/O808</f>
        <v>7.1603213412504366E-3</v>
      </c>
      <c r="BX786" s="125">
        <f t="shared" ref="BX786" si="15074">P786/P808</f>
        <v>1.0577051814165217E-2</v>
      </c>
      <c r="BY786" s="126">
        <f t="shared" ref="BY786" si="15075">Q786/Q808</f>
        <v>7.7413479052823317E-3</v>
      </c>
      <c r="BZ786" s="127">
        <f t="shared" ref="BZ786" si="15076">R786/R808</f>
        <v>8.5587404117884545E-3</v>
      </c>
      <c r="CA786" s="128">
        <f t="shared" ref="CA786" si="15077">S786/S808</f>
        <v>4.701189543414773E-3</v>
      </c>
      <c r="CB786" s="125">
        <f t="shared" ref="CB786" si="15078">T786/T808</f>
        <v>6.5861690450054883E-3</v>
      </c>
      <c r="CC786" s="126">
        <f t="shared" ref="CC786" si="15079">U786/U808</f>
        <v>2.6160337552742614E-2</v>
      </c>
      <c r="CD786" s="127">
        <f t="shared" ref="CD786" si="15080">V786/V808</f>
        <v>5.1261433309880387E-3</v>
      </c>
      <c r="CE786" s="128">
        <f t="shared" ref="CE786" si="15081">W786/W808</f>
        <v>7.9319650012265926E-3</v>
      </c>
      <c r="CF786" s="125">
        <f t="shared" ref="CF786" si="15082">X786/X808</f>
        <v>1.1279709950315563E-2</v>
      </c>
      <c r="CG786" s="126">
        <f t="shared" ref="CG786" si="15083">Y786/Y808</f>
        <v>1.7033492822966508E-2</v>
      </c>
      <c r="CH786" s="127">
        <f t="shared" ref="CH786" si="15084">Z786/Z808</f>
        <v>1.2669317339443358E-2</v>
      </c>
      <c r="CI786" s="125">
        <f t="shared" ref="CI786" si="15085">AA786/AA808</f>
        <v>5.5517253891650643E-3</v>
      </c>
      <c r="CJ786" s="131">
        <f t="shared" ref="CJ786" si="15086">AB786/AB808</f>
        <v>1.4463174168350534E-2</v>
      </c>
      <c r="CK786" s="132">
        <f t="shared" ref="CK786" si="15087">AC786/AC808</f>
        <v>5.3017223800655242E-3</v>
      </c>
    </row>
    <row r="787" spans="1:89" ht="15" thickTop="1" thickBot="1">
      <c r="A787" s="133" t="s">
        <v>22</v>
      </c>
      <c r="B787" s="185">
        <v>827</v>
      </c>
      <c r="C787" s="186">
        <v>166</v>
      </c>
      <c r="D787" s="187">
        <v>354</v>
      </c>
      <c r="E787" s="188">
        <v>176</v>
      </c>
      <c r="F787" s="185">
        <v>97</v>
      </c>
      <c r="G787" s="189">
        <v>43</v>
      </c>
      <c r="H787" s="187">
        <v>583</v>
      </c>
      <c r="I787" s="188">
        <v>427</v>
      </c>
      <c r="J787" s="185">
        <v>49</v>
      </c>
      <c r="K787" s="189">
        <v>85</v>
      </c>
      <c r="L787" s="187">
        <v>61</v>
      </c>
      <c r="M787" s="185">
        <v>154</v>
      </c>
      <c r="N787" s="190">
        <v>398</v>
      </c>
      <c r="O787" s="191">
        <v>374</v>
      </c>
      <c r="P787" s="185">
        <v>225</v>
      </c>
      <c r="Q787" s="189">
        <v>205</v>
      </c>
      <c r="R787" s="187">
        <v>350</v>
      </c>
      <c r="S787" s="188">
        <v>314</v>
      </c>
      <c r="T787" s="185">
        <v>58</v>
      </c>
      <c r="U787" s="189">
        <v>90</v>
      </c>
      <c r="V787" s="187">
        <v>182</v>
      </c>
      <c r="W787" s="188">
        <v>392</v>
      </c>
      <c r="X787" s="185">
        <v>312</v>
      </c>
      <c r="Y787" s="189">
        <v>288</v>
      </c>
      <c r="Z787" s="187">
        <v>908</v>
      </c>
      <c r="AA787" s="185">
        <v>907</v>
      </c>
      <c r="AB787" s="168">
        <f>B787+D787+F787+H787+J787+L787+N787+P787+R787+T787+V787+X787+Z787</f>
        <v>4404</v>
      </c>
      <c r="AC787" s="169">
        <f t="shared" si="15033"/>
        <v>3621</v>
      </c>
      <c r="AE787" s="295" t="s">
        <v>42</v>
      </c>
      <c r="AF787" s="12">
        <f t="shared" ref="AF787:BG787" si="15088">SUM(AF784:AF786)</f>
        <v>2947</v>
      </c>
      <c r="AG787" s="1">
        <f t="shared" si="15088"/>
        <v>985</v>
      </c>
      <c r="AH787" s="12">
        <f t="shared" si="15088"/>
        <v>1018</v>
      </c>
      <c r="AI787" s="1">
        <f t="shared" si="15088"/>
        <v>775</v>
      </c>
      <c r="AJ787" s="12">
        <f t="shared" si="15088"/>
        <v>358</v>
      </c>
      <c r="AK787" s="1">
        <f t="shared" si="15088"/>
        <v>238</v>
      </c>
      <c r="AL787" s="12">
        <f t="shared" si="15088"/>
        <v>1640</v>
      </c>
      <c r="AM787" s="1">
        <f t="shared" si="15088"/>
        <v>1631</v>
      </c>
      <c r="AN787" s="12">
        <f t="shared" si="15088"/>
        <v>118</v>
      </c>
      <c r="AO787" s="1">
        <f t="shared" si="15088"/>
        <v>271</v>
      </c>
      <c r="AP787" s="12">
        <f t="shared" si="15088"/>
        <v>161</v>
      </c>
      <c r="AQ787" s="1">
        <f t="shared" si="15088"/>
        <v>712</v>
      </c>
      <c r="AR787" s="12">
        <f t="shared" si="15088"/>
        <v>1252</v>
      </c>
      <c r="AS787" s="1">
        <f t="shared" si="15088"/>
        <v>1496</v>
      </c>
      <c r="AT787" s="12">
        <f t="shared" si="15088"/>
        <v>673</v>
      </c>
      <c r="AU787" s="1">
        <f t="shared" si="15088"/>
        <v>568</v>
      </c>
      <c r="AV787" s="12">
        <f t="shared" si="15088"/>
        <v>1323</v>
      </c>
      <c r="AW787" s="1">
        <f t="shared" si="15088"/>
        <v>923</v>
      </c>
      <c r="AX787" s="12">
        <f t="shared" si="15088"/>
        <v>202</v>
      </c>
      <c r="AY787" s="1">
        <f t="shared" si="15088"/>
        <v>227</v>
      </c>
      <c r="AZ787" s="12">
        <f t="shared" si="15088"/>
        <v>525</v>
      </c>
      <c r="BA787" s="1">
        <f t="shared" si="15088"/>
        <v>1045</v>
      </c>
      <c r="BB787" s="12">
        <f t="shared" si="15088"/>
        <v>789</v>
      </c>
      <c r="BC787" s="1">
        <f t="shared" si="15088"/>
        <v>508</v>
      </c>
      <c r="BD787" s="12">
        <f t="shared" si="15088"/>
        <v>2806</v>
      </c>
      <c r="BE787" s="1">
        <f t="shared" si="15088"/>
        <v>2334</v>
      </c>
      <c r="BF787" s="51">
        <f t="shared" si="15088"/>
        <v>13812</v>
      </c>
      <c r="BG787" s="47">
        <f t="shared" si="15088"/>
        <v>11713</v>
      </c>
      <c r="BI787" s="133" t="s">
        <v>22</v>
      </c>
      <c r="BJ787" s="125">
        <f>B787/B808</f>
        <v>2.9781410925852569E-2</v>
      </c>
      <c r="BK787" s="126">
        <f t="shared" ref="BK787" si="15089">C787/C808</f>
        <v>9.7704532077692759E-3</v>
      </c>
      <c r="BL787" s="127">
        <f t="shared" ref="BL787" si="15090">D787/D808</f>
        <v>3.7060301507537689E-2</v>
      </c>
      <c r="BM787" s="128">
        <f t="shared" ref="BM787" si="15091">E787/E808</f>
        <v>2.3240459527267925E-2</v>
      </c>
      <c r="BN787" s="125">
        <f t="shared" ref="BN787" si="15092">F787/F808</f>
        <v>2.6663001649257834E-2</v>
      </c>
      <c r="BO787" s="126">
        <f t="shared" ref="BO787" si="15093">G787/G808</f>
        <v>1.6621569385388481E-2</v>
      </c>
      <c r="BP787" s="127">
        <f t="shared" ref="BP787" si="15094">H787/H808</f>
        <v>3.0721399588976128E-2</v>
      </c>
      <c r="BQ787" s="128">
        <f t="shared" ref="BQ787" si="15095">I787/I808</f>
        <v>1.9575482510429561E-2</v>
      </c>
      <c r="BR787" s="125">
        <f t="shared" ref="BR787" si="15096">J787/J808</f>
        <v>2.6659412404787811E-2</v>
      </c>
      <c r="BS787" s="126">
        <f t="shared" ref="BS787" si="15097">K787/K808</f>
        <v>3.2667179093005379E-2</v>
      </c>
      <c r="BT787" s="127">
        <f t="shared" ref="BT787" si="15098">L787/L808</f>
        <v>1.752873563218391E-2</v>
      </c>
      <c r="BU787" s="125">
        <f t="shared" ref="BU787" si="15099">M787/M808</f>
        <v>1.8842530282637954E-2</v>
      </c>
      <c r="BV787" s="129">
        <f t="shared" ref="BV787" si="15100">N787/N808</f>
        <v>2.9538370194448566E-2</v>
      </c>
      <c r="BW787" s="130">
        <f t="shared" ref="BW787" si="15101">O787/O808</f>
        <v>2.1772033996972872E-2</v>
      </c>
      <c r="BX787" s="125">
        <f t="shared" ref="BX787" si="15102">P787/P808</f>
        <v>3.0124514660597134E-2</v>
      </c>
      <c r="BY787" s="126">
        <f t="shared" ref="BY787" si="15103">Q787/Q808</f>
        <v>2.3337887067395265E-2</v>
      </c>
      <c r="BZ787" s="127">
        <f t="shared" ref="BZ787" si="15104">R787/R808</f>
        <v>2.8259991925716592E-2</v>
      </c>
      <c r="CA787" s="128">
        <f t="shared" ref="CA787" si="15105">S787/S808</f>
        <v>2.236626540351877E-2</v>
      </c>
      <c r="CB787" s="125">
        <f t="shared" ref="CB787" si="15106">T787/T808</f>
        <v>3.1833150384193196E-2</v>
      </c>
      <c r="CC787" s="126">
        <f t="shared" ref="CC787" si="15107">U787/U808</f>
        <v>3.7974683544303799E-2</v>
      </c>
      <c r="CD787" s="127">
        <f t="shared" ref="CD787" si="15108">V787/V808</f>
        <v>1.8293295808623981E-2</v>
      </c>
      <c r="CE787" s="128">
        <f t="shared" ref="CE787" si="15109">W787/W808</f>
        <v>3.2054951345163139E-2</v>
      </c>
      <c r="CF787" s="125">
        <f t="shared" ref="CF787" si="15110">X787/X808</f>
        <v>4.1896065529743523E-2</v>
      </c>
      <c r="CG787" s="126">
        <f t="shared" ref="CG787" si="15111">Y787/Y808</f>
        <v>5.5119617224880381E-2</v>
      </c>
      <c r="CH787" s="127">
        <f t="shared" ref="CH787" si="15112">Z787/Z808</f>
        <v>3.059505357503875E-2</v>
      </c>
      <c r="CI787" s="125">
        <f t="shared" ref="CI787" si="15113">AA787/AA808</f>
        <v>3.2911208679560218E-2</v>
      </c>
      <c r="CJ787" s="131">
        <f t="shared" ref="CJ787" si="15114">AB787/AB808</f>
        <v>2.9862081123964251E-2</v>
      </c>
      <c r="CK787" s="132">
        <f t="shared" ref="CK787" si="15115">AC787/AC808</f>
        <v>2.4612226587458028E-2</v>
      </c>
    </row>
    <row r="788" spans="1:89" ht="14.1" thickTop="1">
      <c r="A788" s="142" t="s">
        <v>23</v>
      </c>
      <c r="B788" s="192">
        <v>1072</v>
      </c>
      <c r="C788" s="193">
        <v>454</v>
      </c>
      <c r="D788" s="194">
        <v>424</v>
      </c>
      <c r="E788" s="195">
        <v>322</v>
      </c>
      <c r="F788" s="192">
        <v>146</v>
      </c>
      <c r="G788" s="196">
        <v>95</v>
      </c>
      <c r="H788" s="194">
        <v>661</v>
      </c>
      <c r="I788" s="195">
        <v>800</v>
      </c>
      <c r="J788" s="192">
        <v>51</v>
      </c>
      <c r="K788" s="196">
        <v>114</v>
      </c>
      <c r="L788" s="194">
        <v>89</v>
      </c>
      <c r="M788" s="192">
        <v>255</v>
      </c>
      <c r="N788" s="197">
        <v>543</v>
      </c>
      <c r="O788" s="198">
        <v>512</v>
      </c>
      <c r="P788" s="192">
        <v>327</v>
      </c>
      <c r="Q788" s="196">
        <v>228</v>
      </c>
      <c r="R788" s="194">
        <v>609</v>
      </c>
      <c r="S788" s="195">
        <v>389</v>
      </c>
      <c r="T788" s="192">
        <v>93</v>
      </c>
      <c r="U788" s="196">
        <v>95</v>
      </c>
      <c r="V788" s="194">
        <v>241</v>
      </c>
      <c r="W788" s="195">
        <v>389</v>
      </c>
      <c r="X788" s="192">
        <v>391</v>
      </c>
      <c r="Y788" s="196">
        <v>231</v>
      </c>
      <c r="Z788" s="194">
        <v>1224</v>
      </c>
      <c r="AA788" s="192">
        <v>1098</v>
      </c>
      <c r="AB788" s="168">
        <f t="shared" ref="AB788:AB804" si="15116">B788+D788+F788+H788+J788+L788+N788+P788+R788+T788+V788+X788+Z788</f>
        <v>5871</v>
      </c>
      <c r="AC788" s="169">
        <f t="shared" si="15033"/>
        <v>4982</v>
      </c>
      <c r="BI788" s="142" t="s">
        <v>23</v>
      </c>
      <c r="BJ788" s="125">
        <f>B788/B808</f>
        <v>3.8604198926860886E-2</v>
      </c>
      <c r="BK788" s="126">
        <f t="shared" ref="BK788" si="15117">C788/C808</f>
        <v>2.6721600941730431E-2</v>
      </c>
      <c r="BL788" s="127">
        <f t="shared" ref="BL788" si="15118">D788/D808</f>
        <v>4.4388609715242881E-2</v>
      </c>
      <c r="BM788" s="128">
        <f t="shared" ref="BM788" si="15119">E788/E808</f>
        <v>4.2519477089660633E-2</v>
      </c>
      <c r="BN788" s="125">
        <f t="shared" ref="BN788" si="15120">F788/F808</f>
        <v>4.0131940626717974E-2</v>
      </c>
      <c r="BO788" s="126">
        <f t="shared" ref="BO788" si="15121">G788/G808</f>
        <v>3.6722071897951292E-2</v>
      </c>
      <c r="BP788" s="127">
        <f t="shared" ref="BP788" si="15122">H788/H808</f>
        <v>3.4831638298993516E-2</v>
      </c>
      <c r="BQ788" s="128">
        <f t="shared" ref="BQ788" si="15123">I788/I808</f>
        <v>3.667537706872049E-2</v>
      </c>
      <c r="BR788" s="125">
        <f t="shared" ref="BR788" si="15124">J788/J808</f>
        <v>2.7747551686615888E-2</v>
      </c>
      <c r="BS788" s="126">
        <f t="shared" ref="BS788" si="15125">K788/K808</f>
        <v>4.3812451960030745E-2</v>
      </c>
      <c r="BT788" s="127">
        <f t="shared" ref="BT788" si="15126">L788/L808</f>
        <v>2.5574712643678162E-2</v>
      </c>
      <c r="BU788" s="125">
        <f t="shared" ref="BU788" si="15127">M788/M808</f>
        <v>3.1200293649822585E-2</v>
      </c>
      <c r="BV788" s="129">
        <f t="shared" ref="BV788" si="15128">N788/N808</f>
        <v>4.0299836722576816E-2</v>
      </c>
      <c r="BW788" s="130">
        <f t="shared" ref="BW788" si="15129">O788/O808</f>
        <v>2.9805565257887995E-2</v>
      </c>
      <c r="BX788" s="125">
        <f t="shared" ref="BX788" si="15130">P788/P808</f>
        <v>4.3780961306734506E-2</v>
      </c>
      <c r="BY788" s="126">
        <f t="shared" ref="BY788" si="15131">Q788/Q808</f>
        <v>2.5956284153005466E-2</v>
      </c>
      <c r="BZ788" s="127">
        <f t="shared" ref="BZ788" si="15132">R788/R808</f>
        <v>4.9172385950746869E-2</v>
      </c>
      <c r="CA788" s="128">
        <f t="shared" ref="CA788" si="15133">S788/S808</f>
        <v>2.7708526248308284E-2</v>
      </c>
      <c r="CB788" s="125">
        <f t="shared" ref="CB788" si="15134">T788/T808</f>
        <v>5.1042810098792538E-2</v>
      </c>
      <c r="CC788" s="126">
        <f t="shared" ref="CC788" si="15135">U788/U808</f>
        <v>4.0084388185654012E-2</v>
      </c>
      <c r="CD788" s="127">
        <f t="shared" ref="CD788" si="15136">V788/V808</f>
        <v>2.422354005427681E-2</v>
      </c>
      <c r="CE788" s="128">
        <f t="shared" ref="CE788" si="15137">W788/W808</f>
        <v>3.1809632839970563E-2</v>
      </c>
      <c r="CF788" s="125">
        <f t="shared" ref="CF788" si="15138">X788/X808</f>
        <v>5.2504364173492683E-2</v>
      </c>
      <c r="CG788" s="126">
        <f t="shared" ref="CG788" si="15139">Y788/Y808</f>
        <v>4.4210526315789471E-2</v>
      </c>
      <c r="CH788" s="127">
        <f t="shared" ref="CH788" si="15140">Z788/Z808</f>
        <v>4.1242671339039021E-2</v>
      </c>
      <c r="CI788" s="125">
        <f t="shared" ref="CI788" si="15141">AA788/AA808</f>
        <v>3.9841793969302222E-2</v>
      </c>
      <c r="CJ788" s="131">
        <f t="shared" ref="CJ788" si="15142">AB788/AB808</f>
        <v>3.9809327492914194E-2</v>
      </c>
      <c r="CK788" s="132">
        <f t="shared" ref="CK788" si="15143">AC788/AC808</f>
        <v>3.3863052432674921E-2</v>
      </c>
    </row>
    <row r="789" spans="1:89" ht="14.1" thickBot="1">
      <c r="A789" s="133" t="s">
        <v>24</v>
      </c>
      <c r="B789" s="185">
        <v>1875</v>
      </c>
      <c r="C789" s="186">
        <v>531</v>
      </c>
      <c r="D789" s="187">
        <v>594</v>
      </c>
      <c r="E789" s="188">
        <v>453</v>
      </c>
      <c r="F789" s="185">
        <v>212</v>
      </c>
      <c r="G789" s="189">
        <v>143</v>
      </c>
      <c r="H789" s="187">
        <v>979</v>
      </c>
      <c r="I789" s="188">
        <v>831</v>
      </c>
      <c r="J789" s="185">
        <v>67</v>
      </c>
      <c r="K789" s="189">
        <v>157</v>
      </c>
      <c r="L789" s="187">
        <v>72</v>
      </c>
      <c r="M789" s="185">
        <v>457</v>
      </c>
      <c r="N789" s="190">
        <v>709</v>
      </c>
      <c r="O789" s="191">
        <v>984</v>
      </c>
      <c r="P789" s="185">
        <v>346</v>
      </c>
      <c r="Q789" s="189">
        <v>340</v>
      </c>
      <c r="R789" s="187">
        <v>714</v>
      </c>
      <c r="S789" s="188">
        <v>534</v>
      </c>
      <c r="T789" s="185">
        <v>109</v>
      </c>
      <c r="U789" s="189">
        <v>132</v>
      </c>
      <c r="V789" s="187">
        <v>284</v>
      </c>
      <c r="W789" s="188">
        <v>656</v>
      </c>
      <c r="X789" s="185">
        <v>398</v>
      </c>
      <c r="Y789" s="189">
        <v>277</v>
      </c>
      <c r="Z789" s="187">
        <v>1582</v>
      </c>
      <c r="AA789" s="185">
        <v>1236</v>
      </c>
      <c r="AB789" s="168">
        <f t="shared" si="15116"/>
        <v>7941</v>
      </c>
      <c r="AC789" s="169">
        <f t="shared" si="15033"/>
        <v>6731</v>
      </c>
      <c r="AE789" t="s">
        <v>51</v>
      </c>
      <c r="BI789" s="133" t="s">
        <v>24</v>
      </c>
      <c r="BJ789" s="125">
        <f>B789/B808</f>
        <v>6.7521336742410606E-2</v>
      </c>
      <c r="BK789" s="126">
        <f t="shared" ref="BK789" si="15144">C789/C808</f>
        <v>3.1253678634490877E-2</v>
      </c>
      <c r="BL789" s="127">
        <f t="shared" ref="BL789" si="15145">D789/D808</f>
        <v>6.2185929648241205E-2</v>
      </c>
      <c r="BM789" s="128">
        <f t="shared" ref="BM789" si="15146">E789/E808</f>
        <v>5.9817773669615742E-2</v>
      </c>
      <c r="BN789" s="125">
        <f t="shared" ref="BN789" si="15147">F789/F808</f>
        <v>5.8273776800439804E-2</v>
      </c>
      <c r="BO789" s="126">
        <f t="shared" ref="BO789" si="15148">G789/G808</f>
        <v>5.5276381909547742E-2</v>
      </c>
      <c r="BP789" s="127">
        <f t="shared" ref="BP789" si="15149">H789/H808</f>
        <v>5.1588765347525954E-2</v>
      </c>
      <c r="BQ789" s="128">
        <f t="shared" ref="BQ789" si="15150">I789/I808</f>
        <v>3.8096547930133409E-2</v>
      </c>
      <c r="BR789" s="125">
        <f t="shared" ref="BR789" si="15151">J789/J808</f>
        <v>3.6452665941240477E-2</v>
      </c>
      <c r="BS789" s="126">
        <f t="shared" ref="BS789" si="15152">K789/K808</f>
        <v>6.0338201383551116E-2</v>
      </c>
      <c r="BT789" s="127">
        <f t="shared" ref="BT789" si="15153">L789/L808</f>
        <v>2.0689655172413793E-2</v>
      </c>
      <c r="BU789" s="125">
        <f t="shared" ref="BU789" si="15154">M789/M808</f>
        <v>5.591582038419185E-2</v>
      </c>
      <c r="BV789" s="129">
        <f t="shared" ref="BV789" si="15155">N789/N808</f>
        <v>5.2619860472020184E-2</v>
      </c>
      <c r="BW789" s="130">
        <f t="shared" ref="BW789" si="15156">O789/O808</f>
        <v>5.7282570730003493E-2</v>
      </c>
      <c r="BX789" s="125">
        <f t="shared" ref="BX789" si="15157">P789/P808</f>
        <v>4.632480921140715E-2</v>
      </c>
      <c r="BY789" s="126">
        <f t="shared" ref="BY789" si="15158">Q789/Q808</f>
        <v>3.8706739526411654E-2</v>
      </c>
      <c r="BZ789" s="127">
        <f t="shared" ref="BZ789" si="15159">R789/R808</f>
        <v>5.765038352846185E-2</v>
      </c>
      <c r="CA789" s="128">
        <f t="shared" ref="CA789" si="15160">S789/S808</f>
        <v>3.8036897214901347E-2</v>
      </c>
      <c r="CB789" s="125">
        <f t="shared" ref="CB789" si="15161">T789/T808</f>
        <v>5.9824368825466517E-2</v>
      </c>
      <c r="CC789" s="126">
        <f t="shared" ref="CC789" si="15162">U789/U808</f>
        <v>5.5696202531645568E-2</v>
      </c>
      <c r="CD789" s="127">
        <f t="shared" ref="CD789" si="15163">V789/V808</f>
        <v>2.8545582470600059E-2</v>
      </c>
      <c r="CE789" s="128">
        <f t="shared" ref="CE789" si="15164">W789/W808</f>
        <v>5.364297980210974E-2</v>
      </c>
      <c r="CF789" s="125">
        <f t="shared" ref="CF789" si="15165">X789/X808</f>
        <v>5.3444340002685643E-2</v>
      </c>
      <c r="CG789" s="126">
        <f t="shared" ref="CG789" si="15166">Y789/Y808</f>
        <v>5.3014354066985646E-2</v>
      </c>
      <c r="CH789" s="127">
        <f t="shared" ref="CH789" si="15167">Z789/Z808</f>
        <v>5.3305478805849453E-2</v>
      </c>
      <c r="CI789" s="125">
        <f t="shared" ref="CI789" si="15168">AA789/AA808</f>
        <v>4.4849232555607965E-2</v>
      </c>
      <c r="CJ789" s="131">
        <f t="shared" ref="CJ789" si="15169">AB789/AB808</f>
        <v>5.3845319301861976E-2</v>
      </c>
      <c r="CK789" s="132">
        <f t="shared" ref="CK789" si="15170">AC789/AC808</f>
        <v>4.5751145307975694E-2</v>
      </c>
    </row>
    <row r="790" spans="1:89" ht="15" thickTop="1" thickBot="1">
      <c r="A790" s="142" t="s">
        <v>25</v>
      </c>
      <c r="B790" s="192">
        <v>1890</v>
      </c>
      <c r="C790" s="193">
        <v>780</v>
      </c>
      <c r="D790" s="194">
        <v>707</v>
      </c>
      <c r="E790" s="195">
        <v>421</v>
      </c>
      <c r="F790" s="192">
        <v>226</v>
      </c>
      <c r="G790" s="196">
        <v>136</v>
      </c>
      <c r="H790" s="194">
        <v>1048</v>
      </c>
      <c r="I790" s="195">
        <v>1123</v>
      </c>
      <c r="J790" s="192">
        <v>84</v>
      </c>
      <c r="K790" s="196">
        <v>305</v>
      </c>
      <c r="L790" s="194">
        <v>85</v>
      </c>
      <c r="M790" s="192">
        <v>640</v>
      </c>
      <c r="N790" s="197">
        <v>714</v>
      </c>
      <c r="O790" s="198">
        <v>1233</v>
      </c>
      <c r="P790" s="192">
        <v>463</v>
      </c>
      <c r="Q790" s="196">
        <v>411</v>
      </c>
      <c r="R790" s="194">
        <v>911</v>
      </c>
      <c r="S790" s="195">
        <v>663</v>
      </c>
      <c r="T790" s="192">
        <v>83</v>
      </c>
      <c r="U790" s="196">
        <v>128</v>
      </c>
      <c r="V790" s="194">
        <v>328</v>
      </c>
      <c r="W790" s="195">
        <v>1012</v>
      </c>
      <c r="X790" s="192">
        <v>395</v>
      </c>
      <c r="Y790" s="196">
        <v>284</v>
      </c>
      <c r="Z790" s="194">
        <v>1814</v>
      </c>
      <c r="AA790" s="192">
        <v>1602</v>
      </c>
      <c r="AB790" s="168">
        <f t="shared" si="15116"/>
        <v>8748</v>
      </c>
      <c r="AC790" s="169">
        <f t="shared" si="15033"/>
        <v>8738</v>
      </c>
      <c r="AE790" s="309" t="s">
        <v>2</v>
      </c>
      <c r="AF790" s="303" t="s">
        <v>3</v>
      </c>
      <c r="AG790" s="304"/>
      <c r="AH790" s="303" t="s">
        <v>4</v>
      </c>
      <c r="AI790" s="304"/>
      <c r="AJ790" s="303" t="s">
        <v>5</v>
      </c>
      <c r="AK790" s="304"/>
      <c r="AL790" s="303" t="s">
        <v>6</v>
      </c>
      <c r="AM790" s="304"/>
      <c r="AN790" s="303" t="s">
        <v>7</v>
      </c>
      <c r="AO790" s="304"/>
      <c r="AP790" s="303" t="s">
        <v>8</v>
      </c>
      <c r="AQ790" s="304"/>
      <c r="AR790" s="303" t="s">
        <v>9</v>
      </c>
      <c r="AS790" s="304"/>
      <c r="AT790" s="303" t="s">
        <v>10</v>
      </c>
      <c r="AU790" s="304"/>
      <c r="AV790" s="303" t="s">
        <v>11</v>
      </c>
      <c r="AW790" s="304"/>
      <c r="AX790" s="303" t="s">
        <v>12</v>
      </c>
      <c r="AY790" s="304"/>
      <c r="AZ790" s="303" t="s">
        <v>13</v>
      </c>
      <c r="BA790" s="304"/>
      <c r="BB790" s="303" t="s">
        <v>14</v>
      </c>
      <c r="BC790" s="304"/>
      <c r="BD790" s="305" t="s">
        <v>15</v>
      </c>
      <c r="BE790" s="306"/>
      <c r="BF790" s="307" t="s">
        <v>16</v>
      </c>
      <c r="BG790" s="308"/>
      <c r="BI790" s="142" t="s">
        <v>25</v>
      </c>
      <c r="BJ790" s="125">
        <f>B790/B808</f>
        <v>6.806150743634988E-2</v>
      </c>
      <c r="BK790" s="126">
        <f t="shared" ref="BK790" si="15171">C790/C808</f>
        <v>4.5909358446144792E-2</v>
      </c>
      <c r="BL790" s="127">
        <f t="shared" ref="BL790" si="15172">D790/D808</f>
        <v>7.4015912897822445E-2</v>
      </c>
      <c r="BM790" s="128">
        <f t="shared" ref="BM790" si="15173">E790/E808</f>
        <v>5.5592235573748844E-2</v>
      </c>
      <c r="BN790" s="125">
        <f t="shared" ref="BN790" si="15174">F790/F808</f>
        <v>6.2122045079714132E-2</v>
      </c>
      <c r="BO790" s="126">
        <f t="shared" ref="BO790" si="15175">G790/G808</f>
        <v>5.2570545032856589E-2</v>
      </c>
      <c r="BP790" s="127">
        <f t="shared" ref="BP790" si="15176">H790/H808</f>
        <v>5.5224745744849028E-2</v>
      </c>
      <c r="BQ790" s="128">
        <f t="shared" ref="BQ790" si="15177">I790/I808</f>
        <v>5.1483060560216384E-2</v>
      </c>
      <c r="BR790" s="125">
        <f t="shared" ref="BR790" si="15178">J790/J808</f>
        <v>4.5701849836779107E-2</v>
      </c>
      <c r="BS790" s="126">
        <f t="shared" ref="BS790" si="15179">K790/K808</f>
        <v>0.11721752498078401</v>
      </c>
      <c r="BT790" s="127">
        <f t="shared" ref="BT790" si="15180">L790/L808</f>
        <v>2.442528735632184E-2</v>
      </c>
      <c r="BU790" s="125">
        <f t="shared" ref="BU790" si="15181">M790/M808</f>
        <v>7.8306619356417473E-2</v>
      </c>
      <c r="BV790" s="129">
        <f t="shared" ref="BV790" si="15182">N790/N808</f>
        <v>5.2990945524714263E-2</v>
      </c>
      <c r="BW790" s="130">
        <f t="shared" ref="BW790" si="15183">O790/O808</f>
        <v>7.1777855396437301E-2</v>
      </c>
      <c r="BX790" s="125">
        <f t="shared" ref="BX790" si="15184">P790/P808</f>
        <v>6.1989556834917657E-2</v>
      </c>
      <c r="BY790" s="126">
        <f t="shared" ref="BY790" si="15185">Q790/Q808</f>
        <v>4.6789617486338801E-2</v>
      </c>
      <c r="BZ790" s="127">
        <f t="shared" ref="BZ790" si="15186">R790/R808</f>
        <v>7.3556721840936617E-2</v>
      </c>
      <c r="CA790" s="128">
        <f t="shared" ref="CA790" si="15187">S790/S808</f>
        <v>4.7225585867939311E-2</v>
      </c>
      <c r="CB790" s="125">
        <f t="shared" ref="CB790" si="15188">T790/T808</f>
        <v>4.5554335894621295E-2</v>
      </c>
      <c r="CC790" s="126">
        <f t="shared" ref="CC790" si="15189">U790/U808</f>
        <v>5.4008438818565402E-2</v>
      </c>
      <c r="CD790" s="127">
        <f t="shared" ref="CD790" si="15190">V790/V808</f>
        <v>3.2968137501256406E-2</v>
      </c>
      <c r="CE790" s="128">
        <f t="shared" ref="CE790" si="15191">W790/W808</f>
        <v>8.2754109084961974E-2</v>
      </c>
      <c r="CF790" s="125">
        <f t="shared" ref="CF790" si="15192">X790/X808</f>
        <v>5.3041493218745801E-2</v>
      </c>
      <c r="CG790" s="126">
        <f t="shared" ref="CG790" si="15193">Y790/Y808</f>
        <v>5.4354066985645932E-2</v>
      </c>
      <c r="CH790" s="127">
        <f t="shared" ref="CH790" si="15194">Z790/Z808</f>
        <v>6.1122717164229394E-2</v>
      </c>
      <c r="CI790" s="125">
        <f t="shared" ref="CI790" si="15195">AA790/AA808</f>
        <v>5.8129830545375377E-2</v>
      </c>
      <c r="CJ790" s="131">
        <f t="shared" ref="CJ790" si="15196">AB790/AB808</f>
        <v>5.9317321905640166E-2</v>
      </c>
      <c r="CK790" s="132">
        <f t="shared" ref="CK790" si="15197">AC790/AC808</f>
        <v>5.9392884816682756E-2</v>
      </c>
    </row>
    <row r="791" spans="1:89" ht="15" thickTop="1" thickBot="1">
      <c r="A791" s="133" t="s">
        <v>26</v>
      </c>
      <c r="B791" s="185">
        <v>2005</v>
      </c>
      <c r="C791" s="186">
        <v>1022</v>
      </c>
      <c r="D791" s="187">
        <v>632</v>
      </c>
      <c r="E791" s="188">
        <v>382</v>
      </c>
      <c r="F791" s="185">
        <v>261</v>
      </c>
      <c r="G791" s="189">
        <v>141</v>
      </c>
      <c r="H791" s="187">
        <v>1155</v>
      </c>
      <c r="I791" s="188">
        <v>985</v>
      </c>
      <c r="J791" s="185">
        <v>92</v>
      </c>
      <c r="K791" s="189">
        <v>237</v>
      </c>
      <c r="L791" s="187">
        <v>92</v>
      </c>
      <c r="M791" s="185">
        <v>657</v>
      </c>
      <c r="N791" s="190">
        <v>721</v>
      </c>
      <c r="O791" s="191">
        <v>1116</v>
      </c>
      <c r="P791" s="185">
        <v>527</v>
      </c>
      <c r="Q791" s="189">
        <v>377</v>
      </c>
      <c r="R791" s="187">
        <v>956</v>
      </c>
      <c r="S791" s="188">
        <v>714</v>
      </c>
      <c r="T791" s="185">
        <v>82</v>
      </c>
      <c r="U791" s="189">
        <v>136</v>
      </c>
      <c r="V791" s="187">
        <v>337</v>
      </c>
      <c r="W791" s="188">
        <v>930</v>
      </c>
      <c r="X791" s="185">
        <v>420</v>
      </c>
      <c r="Y791" s="189">
        <v>336</v>
      </c>
      <c r="Z791" s="187">
        <v>1982</v>
      </c>
      <c r="AA791" s="185">
        <v>1761</v>
      </c>
      <c r="AB791" s="168">
        <f t="shared" si="15116"/>
        <v>9262</v>
      </c>
      <c r="AC791" s="169">
        <f t="shared" si="15033"/>
        <v>8794</v>
      </c>
      <c r="AE791" s="310"/>
      <c r="AF791" s="235" t="s">
        <v>17</v>
      </c>
      <c r="AG791" s="236" t="s">
        <v>18</v>
      </c>
      <c r="AH791" s="237" t="s">
        <v>17</v>
      </c>
      <c r="AI791" s="238" t="s">
        <v>18</v>
      </c>
      <c r="AJ791" s="235" t="s">
        <v>17</v>
      </c>
      <c r="AK791" s="236" t="s">
        <v>18</v>
      </c>
      <c r="AL791" s="237" t="s">
        <v>17</v>
      </c>
      <c r="AM791" s="238" t="s">
        <v>18</v>
      </c>
      <c r="AN791" s="235" t="s">
        <v>17</v>
      </c>
      <c r="AO791" s="236" t="s">
        <v>18</v>
      </c>
      <c r="AP791" s="237" t="s">
        <v>17</v>
      </c>
      <c r="AQ791" s="235" t="s">
        <v>18</v>
      </c>
      <c r="AR791" s="239" t="s">
        <v>17</v>
      </c>
      <c r="AS791" s="240" t="s">
        <v>18</v>
      </c>
      <c r="AT791" s="235" t="s">
        <v>17</v>
      </c>
      <c r="AU791" s="236" t="s">
        <v>18</v>
      </c>
      <c r="AV791" s="237" t="s">
        <v>17</v>
      </c>
      <c r="AW791" s="238" t="s">
        <v>18</v>
      </c>
      <c r="AX791" s="235" t="s">
        <v>17</v>
      </c>
      <c r="AY791" s="236" t="s">
        <v>18</v>
      </c>
      <c r="AZ791" s="237" t="s">
        <v>17</v>
      </c>
      <c r="BA791" s="238" t="s">
        <v>18</v>
      </c>
      <c r="BB791" s="235" t="s">
        <v>17</v>
      </c>
      <c r="BC791" s="236" t="s">
        <v>18</v>
      </c>
      <c r="BD791" s="241" t="s">
        <v>17</v>
      </c>
      <c r="BE791" s="242" t="s">
        <v>18</v>
      </c>
      <c r="BF791" s="243" t="s">
        <v>17</v>
      </c>
      <c r="BG791" s="244" t="s">
        <v>18</v>
      </c>
      <c r="BI791" s="133" t="s">
        <v>26</v>
      </c>
      <c r="BJ791" s="125">
        <f>B791/B808</f>
        <v>7.2202816089884408E-2</v>
      </c>
      <c r="BK791" s="126">
        <f t="shared" ref="BK791" si="15198">C791/C808</f>
        <v>6.0153031194820482E-2</v>
      </c>
      <c r="BL791" s="127">
        <f t="shared" ref="BL791" si="15199">D791/D808</f>
        <v>6.6164154103852596E-2</v>
      </c>
      <c r="BM791" s="128">
        <f t="shared" ref="BM791" si="15200">E791/E808</f>
        <v>5.0442361019411068E-2</v>
      </c>
      <c r="BN791" s="125">
        <f t="shared" ref="BN791" si="15201">F791/F808</f>
        <v>7.1742715777899951E-2</v>
      </c>
      <c r="BO791" s="126">
        <f t="shared" ref="BO791" si="15202">G791/G808</f>
        <v>5.4503285659064551E-2</v>
      </c>
      <c r="BP791" s="127">
        <f t="shared" ref="BP791" si="15203">H791/H808</f>
        <v>6.0863150129103649E-2</v>
      </c>
      <c r="BQ791" s="128">
        <f t="shared" ref="BQ791" si="15204">I791/I808</f>
        <v>4.5156558015862103E-2</v>
      </c>
      <c r="BR791" s="125">
        <f t="shared" ref="BR791" si="15205">J791/J808</f>
        <v>5.0054406964091407E-2</v>
      </c>
      <c r="BS791" s="126">
        <f t="shared" ref="BS791" si="15206">K791/K808</f>
        <v>9.1083781706379707E-2</v>
      </c>
      <c r="BT791" s="127">
        <f t="shared" ref="BT791" si="15207">L791/L808</f>
        <v>2.6436781609195402E-2</v>
      </c>
      <c r="BU791" s="125">
        <f t="shared" ref="BU791" si="15208">M791/M808</f>
        <v>8.038663893307231E-2</v>
      </c>
      <c r="BV791" s="129">
        <f t="shared" ref="BV791" si="15209">N791/N808</f>
        <v>5.351046459848597E-2</v>
      </c>
      <c r="BW791" s="130">
        <f t="shared" ref="BW791" si="15210">O791/O808</f>
        <v>6.4966818023052736E-2</v>
      </c>
      <c r="BX791" s="125">
        <f t="shared" ref="BX791" si="15211">P791/P808</f>
        <v>7.055830767170973E-2</v>
      </c>
      <c r="BY791" s="126">
        <f t="shared" ref="BY791" si="15212">Q791/Q808</f>
        <v>4.2918943533697629E-2</v>
      </c>
      <c r="BZ791" s="127">
        <f t="shared" ref="BZ791" si="15213">R791/R808</f>
        <v>7.7190149374243039E-2</v>
      </c>
      <c r="CA791" s="128">
        <f t="shared" ref="CA791" si="15214">S791/S808</f>
        <v>5.0858323242396183E-2</v>
      </c>
      <c r="CB791" s="125">
        <f t="shared" ref="CB791" si="15215">T791/T808</f>
        <v>4.5005488474204172E-2</v>
      </c>
      <c r="CC791" s="126">
        <f t="shared" ref="CC791" si="15216">U791/U808</f>
        <v>5.7383966244725741E-2</v>
      </c>
      <c r="CD791" s="127">
        <f t="shared" ref="CD791" si="15217">V791/V808</f>
        <v>3.3872751030254299E-2</v>
      </c>
      <c r="CE791" s="128">
        <f t="shared" ref="CE791" si="15218">W791/W808</f>
        <v>7.6048736609698256E-2</v>
      </c>
      <c r="CF791" s="125">
        <f t="shared" ref="CF791" si="15219">X791/X808</f>
        <v>5.639854975157782E-2</v>
      </c>
      <c r="CG791" s="126">
        <f t="shared" ref="CG791" si="15220">Y791/Y808</f>
        <v>6.4306220095693784E-2</v>
      </c>
      <c r="CH791" s="127">
        <f t="shared" ref="CH791" si="15221">Z791/Z808</f>
        <v>6.6783475975470047E-2</v>
      </c>
      <c r="CI791" s="125">
        <f t="shared" ref="CI791" si="15222">AA791/AA808</f>
        <v>6.3899270655684168E-2</v>
      </c>
      <c r="CJ791" s="131">
        <f t="shared" ref="CJ791" si="15223">AB791/AB808</f>
        <v>6.2802587504576957E-2</v>
      </c>
      <c r="CK791" s="132">
        <f t="shared" ref="CK791" si="15224">AC791/AC808</f>
        <v>5.9773521295251562E-2</v>
      </c>
    </row>
    <row r="792" spans="1:89" ht="14.1" thickTop="1">
      <c r="A792" s="142" t="s">
        <v>27</v>
      </c>
      <c r="B792" s="199">
        <v>2142</v>
      </c>
      <c r="C792" s="193">
        <v>900</v>
      </c>
      <c r="D792" s="194">
        <v>777</v>
      </c>
      <c r="E792" s="195">
        <v>377</v>
      </c>
      <c r="F792" s="192">
        <v>281</v>
      </c>
      <c r="G792" s="196">
        <v>110</v>
      </c>
      <c r="H792" s="194">
        <v>1298</v>
      </c>
      <c r="I792" s="195">
        <v>1109</v>
      </c>
      <c r="J792" s="192">
        <v>113</v>
      </c>
      <c r="K792" s="196">
        <v>213</v>
      </c>
      <c r="L792" s="194">
        <v>142</v>
      </c>
      <c r="M792" s="192">
        <v>594</v>
      </c>
      <c r="N792" s="197">
        <v>775</v>
      </c>
      <c r="O792" s="200">
        <v>1143</v>
      </c>
      <c r="P792" s="192">
        <v>489</v>
      </c>
      <c r="Q792" s="196">
        <v>290</v>
      </c>
      <c r="R792" s="194">
        <v>824</v>
      </c>
      <c r="S792" s="195">
        <v>670</v>
      </c>
      <c r="T792" s="192">
        <v>127</v>
      </c>
      <c r="U792" s="196">
        <v>125</v>
      </c>
      <c r="V792" s="194">
        <v>375</v>
      </c>
      <c r="W792" s="201">
        <v>1044</v>
      </c>
      <c r="X792" s="192">
        <v>470</v>
      </c>
      <c r="Y792" s="196">
        <v>283</v>
      </c>
      <c r="Z792" s="194">
        <v>1909</v>
      </c>
      <c r="AA792" s="192">
        <v>1104</v>
      </c>
      <c r="AB792" s="168">
        <f t="shared" si="15116"/>
        <v>9722</v>
      </c>
      <c r="AC792" s="169">
        <f t="shared" si="15033"/>
        <v>7962</v>
      </c>
      <c r="AE792" s="246" t="str">
        <f>$AE$17</f>
        <v>17:00 - 17:59</v>
      </c>
      <c r="AF792" s="247">
        <f t="shared" ref="AF792:AU794" si="15225">SUMIF($A$9:$A$32,$AE792,B$784:B$807)</f>
        <v>2084</v>
      </c>
      <c r="AG792" s="248">
        <f t="shared" si="15225"/>
        <v>1591</v>
      </c>
      <c r="AH792" s="249">
        <f t="shared" si="15225"/>
        <v>730</v>
      </c>
      <c r="AI792" s="250">
        <f t="shared" si="15225"/>
        <v>649</v>
      </c>
      <c r="AJ792" s="247">
        <f t="shared" si="15225"/>
        <v>271</v>
      </c>
      <c r="AK792" s="251">
        <f t="shared" si="15225"/>
        <v>275</v>
      </c>
      <c r="AL792" s="249">
        <f t="shared" si="15225"/>
        <v>1461</v>
      </c>
      <c r="AM792" s="250">
        <f t="shared" si="15225"/>
        <v>1915</v>
      </c>
      <c r="AN792" s="247">
        <f t="shared" si="15225"/>
        <v>185</v>
      </c>
      <c r="AO792" s="251">
        <f t="shared" si="15225"/>
        <v>151</v>
      </c>
      <c r="AP792" s="249">
        <f t="shared" si="15225"/>
        <v>386</v>
      </c>
      <c r="AQ792" s="247">
        <f t="shared" si="15225"/>
        <v>473</v>
      </c>
      <c r="AR792" s="252">
        <f t="shared" si="15225"/>
        <v>1017</v>
      </c>
      <c r="AS792" s="253">
        <f t="shared" si="15225"/>
        <v>1255</v>
      </c>
      <c r="AT792" s="247">
        <f t="shared" si="15225"/>
        <v>630</v>
      </c>
      <c r="AU792" s="251">
        <f t="shared" si="15225"/>
        <v>712</v>
      </c>
      <c r="AV792" s="249">
        <f t="shared" ref="AP792:BE794" si="15226">SUMIF($A$9:$A$32,$AE792,R$784:R$807)</f>
        <v>852</v>
      </c>
      <c r="AW792" s="250">
        <f t="shared" si="15226"/>
        <v>1114</v>
      </c>
      <c r="AX792" s="247">
        <f t="shared" si="15226"/>
        <v>153</v>
      </c>
      <c r="AY792" s="251">
        <f t="shared" si="15226"/>
        <v>163</v>
      </c>
      <c r="AZ792" s="249">
        <f t="shared" si="15226"/>
        <v>836</v>
      </c>
      <c r="BA792" s="250">
        <f t="shared" si="15226"/>
        <v>819</v>
      </c>
      <c r="BB792" s="247">
        <f t="shared" si="15226"/>
        <v>580</v>
      </c>
      <c r="BC792" s="251">
        <f t="shared" si="15226"/>
        <v>394</v>
      </c>
      <c r="BD792" s="20">
        <f t="shared" si="15226"/>
        <v>2512</v>
      </c>
      <c r="BE792" s="254">
        <f t="shared" si="15226"/>
        <v>2027</v>
      </c>
      <c r="BF792" s="255">
        <f>AF792+AH792+AJ792+AL792+AN792+AP792+AR792+AT792+AV792+AX792+AZ792+BB792+BD792</f>
        <v>11697</v>
      </c>
      <c r="BG792" s="256">
        <f>AG792+AI792+AK792+AM792+AO792+AQ792+AS792+AU792+AW792+AY792+BA792+BC792+BE792</f>
        <v>11538</v>
      </c>
      <c r="BI792" s="142" t="s">
        <v>27</v>
      </c>
      <c r="BJ792" s="125">
        <f>B792/B808</f>
        <v>7.7136375094529877E-2</v>
      </c>
      <c r="BK792" s="126">
        <f t="shared" ref="BK792" si="15227">C792/C808</f>
        <v>5.2972336668628606E-2</v>
      </c>
      <c r="BL792" s="127">
        <f t="shared" ref="BL792" si="15228">D792/D808</f>
        <v>8.1344221105527637E-2</v>
      </c>
      <c r="BM792" s="128">
        <f t="shared" ref="BM792" si="15229">E792/E808</f>
        <v>4.9782120691931865E-2</v>
      </c>
      <c r="BN792" s="125">
        <f t="shared" ref="BN792" si="15230">F792/F808</f>
        <v>7.7240241891148989E-2</v>
      </c>
      <c r="BO792" s="126">
        <f t="shared" ref="BO792" si="15231">G792/G808</f>
        <v>4.2520293776575187E-2</v>
      </c>
      <c r="BP792" s="127">
        <f t="shared" ref="BP792" si="15232">H792/H808</f>
        <v>6.8398587764135529E-2</v>
      </c>
      <c r="BQ792" s="128">
        <f t="shared" ref="BQ792" si="15233">I792/I808</f>
        <v>5.0841241461513774E-2</v>
      </c>
      <c r="BR792" s="125">
        <f t="shared" ref="BR792" si="15234">J792/J808</f>
        <v>6.1479869423286183E-2</v>
      </c>
      <c r="BS792" s="126">
        <f t="shared" ref="BS792" si="15235">K792/K808</f>
        <v>8.1860107609531135E-2</v>
      </c>
      <c r="BT792" s="127">
        <f t="shared" ref="BT792" si="15236">L792/L808</f>
        <v>4.0804597701149428E-2</v>
      </c>
      <c r="BU792" s="125">
        <f t="shared" ref="BU792" si="15237">M792/M808</f>
        <v>7.2678331090174964E-2</v>
      </c>
      <c r="BV792" s="129">
        <f t="shared" ref="BV792" si="15238">N792/N808</f>
        <v>5.7518183167582011E-2</v>
      </c>
      <c r="BW792" s="130">
        <f t="shared" ref="BW792" si="15239">O792/O808</f>
        <v>6.653859587844918E-2</v>
      </c>
      <c r="BX792" s="125">
        <f t="shared" ref="BX792" si="15240">P792/P808</f>
        <v>6.5470611862364442E-2</v>
      </c>
      <c r="BY792" s="126">
        <f t="shared" ref="BY792" si="15241">Q792/Q808</f>
        <v>3.3014571948998178E-2</v>
      </c>
      <c r="BZ792" s="127">
        <f t="shared" ref="BZ792" si="15242">R792/R808</f>
        <v>6.6532095276544204E-2</v>
      </c>
      <c r="CA792" s="128">
        <f t="shared" ref="CA792" si="15243">S792/S808</f>
        <v>4.7724196880119668E-2</v>
      </c>
      <c r="CB792" s="125">
        <f t="shared" ref="CB792" si="15244">T792/T808</f>
        <v>6.9703622392974757E-2</v>
      </c>
      <c r="CC792" s="126">
        <f t="shared" ref="CC792" si="15245">U792/U808</f>
        <v>5.2742616033755275E-2</v>
      </c>
      <c r="CD792" s="127">
        <f t="shared" ref="CD792" si="15246">V792/V808</f>
        <v>3.7692230374912053E-2</v>
      </c>
      <c r="CE792" s="128">
        <f t="shared" ref="CE792" si="15247">W792/W808</f>
        <v>8.5370839807016111E-2</v>
      </c>
      <c r="CF792" s="125">
        <f t="shared" ref="CF792" si="15248">X792/X808</f>
        <v>6.3112662817241844E-2</v>
      </c>
      <c r="CG792" s="126">
        <f t="shared" ref="CG792" si="15249">Y792/Y808</f>
        <v>5.4162679425837322E-2</v>
      </c>
      <c r="CH792" s="127">
        <f t="shared" ref="CH792" si="15250">Z792/Z808</f>
        <v>6.432374149201428E-2</v>
      </c>
      <c r="CI792" s="125">
        <f t="shared" ref="CI792" si="15251">AA792/AA808</f>
        <v>4.0059508690445951E-2</v>
      </c>
      <c r="CJ792" s="131">
        <f t="shared" ref="CJ792" si="15252">AB792/AB808</f>
        <v>6.5921696795454232E-2</v>
      </c>
      <c r="CK792" s="132">
        <f t="shared" ref="CK792" si="15253">AC792/AC808</f>
        <v>5.4118350756514999E-2</v>
      </c>
    </row>
    <row r="793" spans="1:89">
      <c r="A793" s="133" t="s">
        <v>28</v>
      </c>
      <c r="B793" s="202">
        <v>2174</v>
      </c>
      <c r="C793" s="186">
        <v>1120</v>
      </c>
      <c r="D793" s="187">
        <v>820</v>
      </c>
      <c r="E793" s="188">
        <v>423</v>
      </c>
      <c r="F793" s="185">
        <v>300</v>
      </c>
      <c r="G793" s="189">
        <v>151</v>
      </c>
      <c r="H793" s="187">
        <v>1458</v>
      </c>
      <c r="I793" s="188">
        <v>1570</v>
      </c>
      <c r="J793" s="185">
        <v>100</v>
      </c>
      <c r="K793" s="186">
        <v>233</v>
      </c>
      <c r="L793" s="187">
        <v>138</v>
      </c>
      <c r="M793" s="185">
        <v>1103</v>
      </c>
      <c r="N793" s="190">
        <v>888</v>
      </c>
      <c r="O793" s="203">
        <v>1495</v>
      </c>
      <c r="P793" s="185">
        <v>587</v>
      </c>
      <c r="Q793" s="186">
        <v>556</v>
      </c>
      <c r="R793" s="187">
        <v>935</v>
      </c>
      <c r="S793" s="188">
        <v>914</v>
      </c>
      <c r="T793" s="194">
        <v>101</v>
      </c>
      <c r="U793" s="185">
        <v>186</v>
      </c>
      <c r="V793" s="187">
        <v>438</v>
      </c>
      <c r="W793" s="204">
        <v>1079</v>
      </c>
      <c r="X793" s="185">
        <v>455</v>
      </c>
      <c r="Y793" s="189">
        <v>285</v>
      </c>
      <c r="Z793" s="187">
        <v>2005</v>
      </c>
      <c r="AA793" s="185">
        <v>2314</v>
      </c>
      <c r="AB793" s="168">
        <f t="shared" si="15116"/>
        <v>10399</v>
      </c>
      <c r="AC793" s="169">
        <f t="shared" si="15033"/>
        <v>11429</v>
      </c>
      <c r="AE793" s="258" t="str">
        <f>$AE$18</f>
        <v>18:00 - 18:59</v>
      </c>
      <c r="AF793" s="247">
        <f t="shared" si="15225"/>
        <v>2004</v>
      </c>
      <c r="AG793" s="259">
        <f t="shared" si="15225"/>
        <v>1524</v>
      </c>
      <c r="AH793" s="260">
        <f t="shared" si="15225"/>
        <v>674</v>
      </c>
      <c r="AI793" s="261">
        <f t="shared" si="15225"/>
        <v>575</v>
      </c>
      <c r="AJ793" s="262">
        <f t="shared" si="15225"/>
        <v>252</v>
      </c>
      <c r="AK793" s="263">
        <f t="shared" si="15225"/>
        <v>193</v>
      </c>
      <c r="AL793" s="260">
        <f t="shared" si="15225"/>
        <v>1337</v>
      </c>
      <c r="AM793" s="261">
        <f t="shared" si="15225"/>
        <v>1663</v>
      </c>
      <c r="AN793" s="262">
        <f t="shared" si="15225"/>
        <v>187</v>
      </c>
      <c r="AO793" s="263">
        <f t="shared" si="15225"/>
        <v>117</v>
      </c>
      <c r="AP793" s="260">
        <f t="shared" si="15226"/>
        <v>407</v>
      </c>
      <c r="AQ793" s="262">
        <f t="shared" si="15226"/>
        <v>440</v>
      </c>
      <c r="AR793" s="264">
        <f t="shared" si="15226"/>
        <v>1078</v>
      </c>
      <c r="AS793" s="265">
        <f t="shared" si="15226"/>
        <v>1247</v>
      </c>
      <c r="AT793" s="262">
        <f t="shared" si="15226"/>
        <v>522</v>
      </c>
      <c r="AU793" s="263">
        <f t="shared" si="15226"/>
        <v>869</v>
      </c>
      <c r="AV793" s="260">
        <f t="shared" si="15226"/>
        <v>788</v>
      </c>
      <c r="AW793" s="261">
        <f t="shared" si="15226"/>
        <v>1188</v>
      </c>
      <c r="AX793" s="262">
        <f t="shared" si="15226"/>
        <v>148</v>
      </c>
      <c r="AY793" s="263">
        <f t="shared" si="15226"/>
        <v>177</v>
      </c>
      <c r="AZ793" s="260">
        <f t="shared" si="15226"/>
        <v>952</v>
      </c>
      <c r="BA793" s="261">
        <f t="shared" si="15226"/>
        <v>757</v>
      </c>
      <c r="BB793" s="262">
        <f t="shared" si="15226"/>
        <v>534</v>
      </c>
      <c r="BC793" s="263">
        <f t="shared" si="15226"/>
        <v>444</v>
      </c>
      <c r="BD793" s="260">
        <f t="shared" si="15226"/>
        <v>1999</v>
      </c>
      <c r="BE793" s="262">
        <f t="shared" si="15226"/>
        <v>2002</v>
      </c>
      <c r="BF793" s="266">
        <f>SUM(AF793,AH793,AJ793,AL793,AN793,AP793,AR793,AT793,AV793,AX793,AZ793,BB793,BD793)</f>
        <v>10882</v>
      </c>
      <c r="BG793" s="16">
        <f>SUM(AG793,AI793,AK793,AM793,AO793,AQ793,AS793,AU793,AW793,AY793,BA793,BC793,BE793)</f>
        <v>11196</v>
      </c>
      <c r="BI793" s="133" t="s">
        <v>28</v>
      </c>
      <c r="BJ793" s="125">
        <f>B793/B808</f>
        <v>7.8288739241600347E-2</v>
      </c>
      <c r="BK793" s="126">
        <f t="shared" ref="BK793" si="15254">C793/C808</f>
        <v>6.5921130076515594E-2</v>
      </c>
      <c r="BL793" s="127">
        <f t="shared" ref="BL793" si="15255">D793/D808</f>
        <v>8.5845896147403691E-2</v>
      </c>
      <c r="BM793" s="128">
        <f t="shared" ref="BM793" si="15256">E793/E808</f>
        <v>5.5856331704740525E-2</v>
      </c>
      <c r="BN793" s="125">
        <f t="shared" ref="BN793" si="15257">F793/F808</f>
        <v>8.2462891698735566E-2</v>
      </c>
      <c r="BO793" s="126">
        <f t="shared" ref="BO793" si="15258">G793/G808</f>
        <v>5.8368766911480477E-2</v>
      </c>
      <c r="BP793" s="127">
        <f t="shared" ref="BP793" si="15259">H793/H808</f>
        <v>7.6829846656478892E-2</v>
      </c>
      <c r="BQ793" s="128">
        <f t="shared" ref="BQ793" si="15260">I793/I808</f>
        <v>7.1975427497363964E-2</v>
      </c>
      <c r="BR793" s="125">
        <f t="shared" ref="BR793" si="15261">J793/J808</f>
        <v>5.4406964091403699E-2</v>
      </c>
      <c r="BS793" s="126">
        <f t="shared" ref="BS793" si="15262">K793/K808</f>
        <v>8.9546502690238283E-2</v>
      </c>
      <c r="BT793" s="127">
        <f t="shared" ref="BT793" si="15263">L793/L808</f>
        <v>3.9655172413793106E-2</v>
      </c>
      <c r="BU793" s="125">
        <f t="shared" ref="BU793" si="15264">M793/M808</f>
        <v>0.13495656429707573</v>
      </c>
      <c r="BV793" s="129">
        <f t="shared" ref="BV793" si="15265">N793/N808</f>
        <v>6.5904705358468166E-2</v>
      </c>
      <c r="BW793" s="130">
        <f t="shared" ref="BW793" si="15266">O793/O808</f>
        <v>8.7029921993247175E-2</v>
      </c>
      <c r="BX793" s="125">
        <f t="shared" ref="BX793" si="15267">P793/P808</f>
        <v>7.8591511581202297E-2</v>
      </c>
      <c r="BY793" s="126">
        <f t="shared" ref="BY793" si="15268">Q793/Q808</f>
        <v>6.3296903460837883E-2</v>
      </c>
      <c r="BZ793" s="127">
        <f t="shared" ref="BZ793" si="15269">R793/R808</f>
        <v>7.5494549858700036E-2</v>
      </c>
      <c r="CA793" s="128">
        <f t="shared" ref="CA793" si="15270">S793/S808</f>
        <v>6.5104352161834883E-2</v>
      </c>
      <c r="CB793" s="125">
        <f t="shared" ref="CB793" si="15271">T793/T808</f>
        <v>5.5433589462129527E-2</v>
      </c>
      <c r="CC793" s="126">
        <f t="shared" ref="CC793" si="15272">U793/U808</f>
        <v>7.848101265822785E-2</v>
      </c>
      <c r="CD793" s="127">
        <f t="shared" ref="CD793" si="15273">V793/V808</f>
        <v>4.4024525077897274E-2</v>
      </c>
      <c r="CE793" s="128">
        <f t="shared" ref="CE793" si="15274">W793/W808</f>
        <v>8.8232889034262824E-2</v>
      </c>
      <c r="CF793" s="125">
        <f t="shared" ref="CF793" si="15275">X793/X808</f>
        <v>6.1098428897542634E-2</v>
      </c>
      <c r="CG793" s="126">
        <f t="shared" ref="CG793" si="15276">Y793/Y808</f>
        <v>5.4545454545454543E-2</v>
      </c>
      <c r="CH793" s="127">
        <f t="shared" ref="CH793" si="15277">Z793/Z808</f>
        <v>6.7558460812723223E-2</v>
      </c>
      <c r="CI793" s="125">
        <f t="shared" ref="CI793" si="15278">AA793/AA808</f>
        <v>8.3965310787764438E-2</v>
      </c>
      <c r="CJ793" s="131">
        <f t="shared" ref="CJ793" si="15279">AB793/AB808</f>
        <v>7.0512211990941015E-2</v>
      </c>
      <c r="CK793" s="132">
        <f t="shared" ref="CK793" si="15280">AC793/AC808</f>
        <v>7.7683827027908811E-2</v>
      </c>
    </row>
    <row r="794" spans="1:89" ht="14.1" thickBot="1">
      <c r="A794" s="142" t="s">
        <v>29</v>
      </c>
      <c r="B794" s="199">
        <v>1880</v>
      </c>
      <c r="C794" s="193">
        <v>1028</v>
      </c>
      <c r="D794" s="194">
        <v>642</v>
      </c>
      <c r="E794" s="195">
        <v>346</v>
      </c>
      <c r="F794" s="192">
        <v>235</v>
      </c>
      <c r="G794" s="196">
        <v>149</v>
      </c>
      <c r="H794" s="194">
        <v>1449</v>
      </c>
      <c r="I794" s="195">
        <v>1024</v>
      </c>
      <c r="J794" s="192">
        <v>131</v>
      </c>
      <c r="K794" s="193">
        <v>133</v>
      </c>
      <c r="L794" s="194">
        <v>259</v>
      </c>
      <c r="M794" s="192">
        <v>675</v>
      </c>
      <c r="N794" s="197">
        <v>862</v>
      </c>
      <c r="O794" s="200">
        <v>976</v>
      </c>
      <c r="P794" s="192">
        <v>341</v>
      </c>
      <c r="Q794" s="193">
        <v>484</v>
      </c>
      <c r="R794" s="194">
        <v>777</v>
      </c>
      <c r="S794" s="195">
        <v>792</v>
      </c>
      <c r="T794" s="192">
        <v>123</v>
      </c>
      <c r="U794" s="196">
        <v>155</v>
      </c>
      <c r="V794" s="194">
        <v>563</v>
      </c>
      <c r="W794" s="201">
        <v>861</v>
      </c>
      <c r="X794" s="192">
        <v>469</v>
      </c>
      <c r="Y794" s="196">
        <v>302</v>
      </c>
      <c r="Z794" s="194">
        <v>2048</v>
      </c>
      <c r="AA794" s="192">
        <v>1639</v>
      </c>
      <c r="AB794" s="168">
        <f t="shared" si="15116"/>
        <v>9779</v>
      </c>
      <c r="AC794" s="169">
        <f t="shared" si="15033"/>
        <v>8564</v>
      </c>
      <c r="AE794" s="246" t="str">
        <f>$AE$19</f>
        <v>-</v>
      </c>
      <c r="AF794" s="247">
        <f t="shared" si="15225"/>
        <v>0</v>
      </c>
      <c r="AG794" s="267">
        <f t="shared" si="15225"/>
        <v>0</v>
      </c>
      <c r="AH794" s="268">
        <f t="shared" si="15225"/>
        <v>0</v>
      </c>
      <c r="AI794" s="269">
        <f t="shared" si="15225"/>
        <v>0</v>
      </c>
      <c r="AJ794" s="270">
        <f t="shared" si="15225"/>
        <v>0</v>
      </c>
      <c r="AK794" s="271">
        <f t="shared" si="15225"/>
        <v>0</v>
      </c>
      <c r="AL794" s="268">
        <f t="shared" si="15225"/>
        <v>0</v>
      </c>
      <c r="AM794" s="269">
        <f t="shared" si="15225"/>
        <v>0</v>
      </c>
      <c r="AN794" s="270">
        <f t="shared" si="15225"/>
        <v>0</v>
      </c>
      <c r="AO794" s="271">
        <f t="shared" si="15225"/>
        <v>0</v>
      </c>
      <c r="AP794" s="268">
        <f t="shared" si="15226"/>
        <v>0</v>
      </c>
      <c r="AQ794" s="270">
        <f t="shared" si="15226"/>
        <v>0</v>
      </c>
      <c r="AR794" s="272">
        <f t="shared" si="15226"/>
        <v>0</v>
      </c>
      <c r="AS794" s="273">
        <f t="shared" si="15226"/>
        <v>0</v>
      </c>
      <c r="AT794" s="270">
        <f t="shared" si="15226"/>
        <v>0</v>
      </c>
      <c r="AU794" s="271">
        <f t="shared" si="15226"/>
        <v>0</v>
      </c>
      <c r="AV794" s="268">
        <f t="shared" si="15226"/>
        <v>0</v>
      </c>
      <c r="AW794" s="269">
        <f t="shared" si="15226"/>
        <v>0</v>
      </c>
      <c r="AX794" s="270">
        <f t="shared" si="15226"/>
        <v>0</v>
      </c>
      <c r="AY794" s="271">
        <f t="shared" si="15226"/>
        <v>0</v>
      </c>
      <c r="AZ794" s="268">
        <f t="shared" si="15226"/>
        <v>0</v>
      </c>
      <c r="BA794" s="269">
        <f t="shared" si="15226"/>
        <v>0</v>
      </c>
      <c r="BB794" s="270">
        <f t="shared" si="15226"/>
        <v>0</v>
      </c>
      <c r="BC794" s="271">
        <f t="shared" si="15226"/>
        <v>0</v>
      </c>
      <c r="BD794" s="268">
        <f t="shared" si="15226"/>
        <v>0</v>
      </c>
      <c r="BE794" s="270">
        <f t="shared" si="15226"/>
        <v>0</v>
      </c>
      <c r="BF794" s="266">
        <f>SUM(AF794,AH794,AJ794,AL794,AN794,AP794,AR794,AT794,AV794,AX794,AZ794,BB794,BD794)</f>
        <v>0</v>
      </c>
      <c r="BG794" s="16">
        <f>SUM(AG794,AI794,AK794,AM794,AO794,AQ794,AS794,AU794,AW794,AY794,BA794,BC794,BE794)</f>
        <v>0</v>
      </c>
      <c r="BI794" s="142" t="s">
        <v>29</v>
      </c>
      <c r="BJ794" s="125">
        <f>B794/B808</f>
        <v>6.7701393640390364E-2</v>
      </c>
      <c r="BK794" s="126">
        <f t="shared" ref="BK794" si="15281">C794/C808</f>
        <v>6.0506180105944676E-2</v>
      </c>
      <c r="BL794" s="127">
        <f t="shared" ref="BL794" si="15282">D794/D808</f>
        <v>6.7211055276381909E-2</v>
      </c>
      <c r="BM794" s="128">
        <f t="shared" ref="BM794" si="15283">E794/E808</f>
        <v>4.5688630661560807E-2</v>
      </c>
      <c r="BN794" s="125">
        <f t="shared" ref="BN794" si="15284">F794/F808</f>
        <v>6.459593183067619E-2</v>
      </c>
      <c r="BO794" s="126">
        <f t="shared" ref="BO794" si="15285">G794/G808</f>
        <v>5.7595670660997293E-2</v>
      </c>
      <c r="BP794" s="127">
        <f t="shared" ref="BP794" si="15286">H794/H808</f>
        <v>7.6355588343784586E-2</v>
      </c>
      <c r="BQ794" s="128">
        <f t="shared" ref="BQ794" si="15287">I794/I808</f>
        <v>4.6944482647962221E-2</v>
      </c>
      <c r="BR794" s="125">
        <f t="shared" ref="BR794" si="15288">J794/J808</f>
        <v>7.1273122959738852E-2</v>
      </c>
      <c r="BS794" s="126">
        <f t="shared" ref="BS794" si="15289">K794/K808</f>
        <v>5.1114527286702537E-2</v>
      </c>
      <c r="BT794" s="127">
        <f t="shared" ref="BT794" si="15290">L794/L808</f>
        <v>7.442528735632184E-2</v>
      </c>
      <c r="BU794" s="125">
        <f t="shared" ref="BU794" si="15291">M794/M808</f>
        <v>8.2589012602471548E-2</v>
      </c>
      <c r="BV794" s="129">
        <f t="shared" ref="BV794" si="15292">N794/N808</f>
        <v>6.3975063084458952E-2</v>
      </c>
      <c r="BW794" s="130">
        <f t="shared" ref="BW794" si="15293">O794/O808</f>
        <v>5.6816858772848991E-2</v>
      </c>
      <c r="BX794" s="125">
        <f t="shared" ref="BX794" si="15294">P794/P808</f>
        <v>4.5655375552282766E-2</v>
      </c>
      <c r="BY794" s="126">
        <f t="shared" ref="BY794" si="15295">Q794/Q808</f>
        <v>5.5100182149362478E-2</v>
      </c>
      <c r="BZ794" s="127">
        <f t="shared" ref="BZ794" si="15296">R794/R808</f>
        <v>6.2737182075090839E-2</v>
      </c>
      <c r="CA794" s="128">
        <f t="shared" ref="CA794" si="15297">S794/S808</f>
        <v>5.6414274520977276E-2</v>
      </c>
      <c r="CB794" s="125">
        <f t="shared" ref="CB794" si="15298">T794/T808</f>
        <v>6.7508232711306251E-2</v>
      </c>
      <c r="CC794" s="126">
        <f t="shared" ref="CC794" si="15299">U794/U808</f>
        <v>6.5400843881856546E-2</v>
      </c>
      <c r="CD794" s="127">
        <f t="shared" ref="CD794" si="15300">V794/V808</f>
        <v>5.6588601869534627E-2</v>
      </c>
      <c r="CE794" s="128">
        <f t="shared" ref="CE794" si="15301">W794/W808</f>
        <v>7.0406410990269036E-2</v>
      </c>
      <c r="CF794" s="125">
        <f t="shared" ref="CF794" si="15302">X794/X808</f>
        <v>6.2978380555928568E-2</v>
      </c>
      <c r="CG794" s="126">
        <f t="shared" ref="CG794" si="15303">Y794/Y808</f>
        <v>5.7799043062200954E-2</v>
      </c>
      <c r="CH794" s="127">
        <f t="shared" ref="CH794" si="15304">Z794/Z808</f>
        <v>6.9007345508457441E-2</v>
      </c>
      <c r="CI794" s="125">
        <f t="shared" ref="CI794" si="15305">AA794/AA808</f>
        <v>5.9472404659095035E-2</v>
      </c>
      <c r="CJ794" s="131">
        <f t="shared" ref="CJ794" si="15306">AB794/AB808</f>
        <v>6.6308195120628161E-2</v>
      </c>
      <c r="CK794" s="132">
        <f t="shared" ref="CK794" si="15307">AC794/AC808</f>
        <v>5.8210192901129672E-2</v>
      </c>
    </row>
    <row r="795" spans="1:89" ht="15" thickTop="1" thickBot="1">
      <c r="A795" s="133" t="s">
        <v>30</v>
      </c>
      <c r="B795" s="202">
        <v>1629</v>
      </c>
      <c r="C795" s="186">
        <v>1209</v>
      </c>
      <c r="D795" s="187">
        <v>633</v>
      </c>
      <c r="E795" s="188">
        <v>600</v>
      </c>
      <c r="F795" s="185">
        <v>242</v>
      </c>
      <c r="G795" s="189">
        <v>177</v>
      </c>
      <c r="H795" s="187">
        <v>1390</v>
      </c>
      <c r="I795" s="188">
        <v>1813</v>
      </c>
      <c r="J795" s="185">
        <v>106</v>
      </c>
      <c r="K795" s="186">
        <v>210</v>
      </c>
      <c r="L795" s="187">
        <v>266</v>
      </c>
      <c r="M795" s="185">
        <v>729</v>
      </c>
      <c r="N795" s="190">
        <v>990</v>
      </c>
      <c r="O795" s="203">
        <v>1572</v>
      </c>
      <c r="P795" s="185">
        <v>650</v>
      </c>
      <c r="Q795" s="186">
        <v>587</v>
      </c>
      <c r="R795" s="187">
        <v>1045</v>
      </c>
      <c r="S795" s="188">
        <v>1200</v>
      </c>
      <c r="T795" s="185">
        <v>128</v>
      </c>
      <c r="U795" s="189">
        <v>166</v>
      </c>
      <c r="V795" s="187">
        <v>618</v>
      </c>
      <c r="W795" s="204">
        <v>942</v>
      </c>
      <c r="X795" s="185">
        <v>490</v>
      </c>
      <c r="Y795" s="189">
        <v>295</v>
      </c>
      <c r="Z795" s="187">
        <v>2140</v>
      </c>
      <c r="AA795" s="185">
        <v>2402</v>
      </c>
      <c r="AB795" s="168">
        <f t="shared" si="15116"/>
        <v>10327</v>
      </c>
      <c r="AC795" s="169">
        <f t="shared" si="15033"/>
        <v>11902</v>
      </c>
      <c r="AE795" s="295" t="s">
        <v>42</v>
      </c>
      <c r="AF795" s="12">
        <f t="shared" ref="AF795:BG795" si="15308">SUM(AF792:AF794)</f>
        <v>4088</v>
      </c>
      <c r="AG795" s="1">
        <f t="shared" si="15308"/>
        <v>3115</v>
      </c>
      <c r="AH795" s="12">
        <f t="shared" si="15308"/>
        <v>1404</v>
      </c>
      <c r="AI795" s="1">
        <f t="shared" si="15308"/>
        <v>1224</v>
      </c>
      <c r="AJ795" s="12">
        <f t="shared" si="15308"/>
        <v>523</v>
      </c>
      <c r="AK795" s="1">
        <f t="shared" si="15308"/>
        <v>468</v>
      </c>
      <c r="AL795" s="12">
        <f t="shared" si="15308"/>
        <v>2798</v>
      </c>
      <c r="AM795" s="1">
        <f t="shared" si="15308"/>
        <v>3578</v>
      </c>
      <c r="AN795" s="12">
        <f t="shared" si="15308"/>
        <v>372</v>
      </c>
      <c r="AO795" s="1">
        <f t="shared" si="15308"/>
        <v>268</v>
      </c>
      <c r="AP795" s="12">
        <f t="shared" si="15308"/>
        <v>793</v>
      </c>
      <c r="AQ795" s="1">
        <f t="shared" si="15308"/>
        <v>913</v>
      </c>
      <c r="AR795" s="12">
        <f t="shared" si="15308"/>
        <v>2095</v>
      </c>
      <c r="AS795" s="1">
        <f t="shared" si="15308"/>
        <v>2502</v>
      </c>
      <c r="AT795" s="12">
        <f t="shared" si="15308"/>
        <v>1152</v>
      </c>
      <c r="AU795" s="1">
        <f t="shared" si="15308"/>
        <v>1581</v>
      </c>
      <c r="AV795" s="12">
        <f t="shared" si="15308"/>
        <v>1640</v>
      </c>
      <c r="AW795" s="1">
        <f t="shared" si="15308"/>
        <v>2302</v>
      </c>
      <c r="AX795" s="12">
        <f t="shared" si="15308"/>
        <v>301</v>
      </c>
      <c r="AY795" s="1">
        <f t="shared" si="15308"/>
        <v>340</v>
      </c>
      <c r="AZ795" s="12">
        <f t="shared" si="15308"/>
        <v>1788</v>
      </c>
      <c r="BA795" s="1">
        <f t="shared" si="15308"/>
        <v>1576</v>
      </c>
      <c r="BB795" s="12">
        <f t="shared" si="15308"/>
        <v>1114</v>
      </c>
      <c r="BC795" s="1">
        <f t="shared" si="15308"/>
        <v>838</v>
      </c>
      <c r="BD795" s="12">
        <f t="shared" si="15308"/>
        <v>4511</v>
      </c>
      <c r="BE795" s="1">
        <f t="shared" si="15308"/>
        <v>4029</v>
      </c>
      <c r="BF795" s="51">
        <f t="shared" si="15308"/>
        <v>22579</v>
      </c>
      <c r="BG795" s="47">
        <f t="shared" si="15308"/>
        <v>22734</v>
      </c>
      <c r="BI795" s="133" t="s">
        <v>30</v>
      </c>
      <c r="BJ795" s="125">
        <f>B795/B808</f>
        <v>5.8662537361806329E-2</v>
      </c>
      <c r="BK795" s="126">
        <f t="shared" ref="BK795" si="15309">C795/C808</f>
        <v>7.1159505591524425E-2</v>
      </c>
      <c r="BL795" s="127">
        <f t="shared" ref="BL795" si="15310">D795/D808</f>
        <v>6.626884422110553E-2</v>
      </c>
      <c r="BM795" s="128">
        <f t="shared" ref="BM795" si="15311">E795/E808</f>
        <v>7.9228839297504294E-2</v>
      </c>
      <c r="BN795" s="125">
        <f t="shared" ref="BN795" si="15312">F795/F808</f>
        <v>6.6520065970313361E-2</v>
      </c>
      <c r="BO795" s="126">
        <f t="shared" ref="BO795" si="15313">G795/G808</f>
        <v>6.8419018167761886E-2</v>
      </c>
      <c r="BP795" s="127">
        <f t="shared" ref="BP795" si="15314">H795/H808</f>
        <v>7.3246561627232962E-2</v>
      </c>
      <c r="BQ795" s="128">
        <f t="shared" ref="BQ795" si="15315">I795/I808</f>
        <v>8.3115573281987806E-2</v>
      </c>
      <c r="BR795" s="125">
        <f t="shared" ref="BR795" si="15316">J795/J808</f>
        <v>5.7671381936887922E-2</v>
      </c>
      <c r="BS795" s="126">
        <f t="shared" ref="BS795" si="15317">K795/K808</f>
        <v>8.0707148347425053E-2</v>
      </c>
      <c r="BT795" s="127">
        <f t="shared" ref="BT795" si="15318">L795/L808</f>
        <v>7.6436781609195398E-2</v>
      </c>
      <c r="BU795" s="125">
        <f t="shared" ref="BU795" si="15319">M795/M808</f>
        <v>8.9196133610669276E-2</v>
      </c>
      <c r="BV795" s="129">
        <f t="shared" ref="BV795" si="15320">N795/N808</f>
        <v>7.3474840433427335E-2</v>
      </c>
      <c r="BW795" s="130">
        <f t="shared" ref="BW795" si="15321">O795/O808</f>
        <v>9.1512399580859244E-2</v>
      </c>
      <c r="BX795" s="125">
        <f t="shared" ref="BX795" si="15322">P795/P808</f>
        <v>8.7026375686169499E-2</v>
      </c>
      <c r="BY795" s="126">
        <f t="shared" ref="BY795" si="15323">Q795/Q808</f>
        <v>6.682604735883424E-2</v>
      </c>
      <c r="BZ795" s="127">
        <f t="shared" ref="BZ795" si="15324">R795/R808</f>
        <v>8.4376261606782396E-2</v>
      </c>
      <c r="CA795" s="128">
        <f t="shared" ref="CA795" si="15325">S795/S808</f>
        <v>8.547617351663224E-2</v>
      </c>
      <c r="CB795" s="125">
        <f t="shared" ref="CB795" si="15326">T795/T808</f>
        <v>7.025246981339188E-2</v>
      </c>
      <c r="CC795" s="126">
        <f t="shared" ref="CC795" si="15327">U795/U808</f>
        <v>7.0042194092826998E-2</v>
      </c>
      <c r="CD795" s="127">
        <f t="shared" ref="CD795" si="15328">V795/V808</f>
        <v>6.2116795657855058E-2</v>
      </c>
      <c r="CE795" s="128">
        <f t="shared" ref="CE795" si="15329">W795/W808</f>
        <v>7.7030010630468562E-2</v>
      </c>
      <c r="CF795" s="125">
        <f t="shared" ref="CF795" si="15330">X795/X808</f>
        <v>6.5798308043507447E-2</v>
      </c>
      <c r="CG795" s="126">
        <f t="shared" ref="CG795" si="15331">Y795/Y808</f>
        <v>5.6459330143540667E-2</v>
      </c>
      <c r="CH795" s="127">
        <f t="shared" ref="CH795" si="15332">Z795/Z808</f>
        <v>7.2107284857470186E-2</v>
      </c>
      <c r="CI795" s="125">
        <f t="shared" ref="CI795" si="15333">AA795/AA808</f>
        <v>8.7158460031205781E-2</v>
      </c>
      <c r="CJ795" s="131">
        <f t="shared" ref="CJ795" si="15334">AB795/AB808</f>
        <v>7.0024003580195018E-2</v>
      </c>
      <c r="CK795" s="132">
        <f t="shared" ref="CK795" si="15335">AC795/AC808</f>
        <v>8.0898845855820342E-2</v>
      </c>
    </row>
    <row r="796" spans="1:89" ht="14.1" thickTop="1">
      <c r="A796" s="142" t="s">
        <v>31</v>
      </c>
      <c r="B796" s="199">
        <v>1661</v>
      </c>
      <c r="C796" s="193">
        <v>1522</v>
      </c>
      <c r="D796" s="194">
        <v>648</v>
      </c>
      <c r="E796" s="195">
        <v>540</v>
      </c>
      <c r="F796" s="192">
        <v>328</v>
      </c>
      <c r="G796" s="196">
        <v>188</v>
      </c>
      <c r="H796" s="194">
        <v>1431</v>
      </c>
      <c r="I796" s="195">
        <v>1619</v>
      </c>
      <c r="J796" s="192">
        <v>144</v>
      </c>
      <c r="K796" s="193">
        <v>150</v>
      </c>
      <c r="L796" s="194">
        <v>326</v>
      </c>
      <c r="M796" s="192">
        <v>537</v>
      </c>
      <c r="N796" s="197">
        <v>1003</v>
      </c>
      <c r="O796" s="200">
        <v>1095</v>
      </c>
      <c r="P796" s="192">
        <v>630</v>
      </c>
      <c r="Q796" s="193">
        <v>630</v>
      </c>
      <c r="R796" s="194">
        <v>908</v>
      </c>
      <c r="S796" s="195">
        <v>968</v>
      </c>
      <c r="T796" s="192">
        <v>163</v>
      </c>
      <c r="U796" s="196">
        <v>106</v>
      </c>
      <c r="V796" s="194">
        <v>839</v>
      </c>
      <c r="W796" s="201">
        <v>871</v>
      </c>
      <c r="X796" s="192">
        <v>578</v>
      </c>
      <c r="Y796" s="196">
        <v>327</v>
      </c>
      <c r="Z796" s="194">
        <v>2200</v>
      </c>
      <c r="AA796" s="192">
        <v>2013</v>
      </c>
      <c r="AB796" s="168">
        <f t="shared" si="15116"/>
        <v>10859</v>
      </c>
      <c r="AC796" s="169">
        <f t="shared" si="15033"/>
        <v>10566</v>
      </c>
      <c r="BI796" s="142" t="s">
        <v>31</v>
      </c>
      <c r="BJ796" s="125">
        <f>B796/B808</f>
        <v>5.9814901508876805E-2</v>
      </c>
      <c r="BK796" s="126">
        <f t="shared" ref="BK796" si="15336">C796/C808</f>
        <v>8.9582107121836368E-2</v>
      </c>
      <c r="BL796" s="127">
        <f t="shared" ref="BL796" si="15337">D796/D808</f>
        <v>6.78391959798995E-2</v>
      </c>
      <c r="BM796" s="128">
        <f t="shared" ref="BM796" si="15338">E796/E808</f>
        <v>7.1305955367753859E-2</v>
      </c>
      <c r="BN796" s="125">
        <f t="shared" ref="BN796" si="15339">F796/F808</f>
        <v>9.0159428257284221E-2</v>
      </c>
      <c r="BO796" s="126">
        <f t="shared" ref="BO796" si="15340">G796/G808</f>
        <v>7.2671047545419407E-2</v>
      </c>
      <c r="BP796" s="127">
        <f t="shared" ref="BP796" si="15341">H796/H808</f>
        <v>7.540707171839596E-2</v>
      </c>
      <c r="BQ796" s="128">
        <f t="shared" ref="BQ796" si="15342">I796/I808</f>
        <v>7.4221794342823083E-2</v>
      </c>
      <c r="BR796" s="125">
        <f t="shared" ref="BR796" si="15343">J796/J808</f>
        <v>7.8346028291621322E-2</v>
      </c>
      <c r="BS796" s="126">
        <f t="shared" ref="BS796" si="15344">K796/K808</f>
        <v>5.764796310530361E-2</v>
      </c>
      <c r="BT796" s="127">
        <f t="shared" ref="BT796" si="15345">L796/L808</f>
        <v>9.3678160919540232E-2</v>
      </c>
      <c r="BU796" s="125">
        <f t="shared" ref="BU796" si="15346">M796/M808</f>
        <v>6.5704147803744034E-2</v>
      </c>
      <c r="BV796" s="129">
        <f t="shared" ref="BV796" si="15347">N796/N808</f>
        <v>7.4439661570431942E-2</v>
      </c>
      <c r="BW796" s="130">
        <f t="shared" ref="BW796" si="15348">O796/O808</f>
        <v>6.3744324135522182E-2</v>
      </c>
      <c r="BX796" s="125">
        <f t="shared" ref="BX796" si="15349">P796/P808</f>
        <v>8.4348641049671977E-2</v>
      </c>
      <c r="BY796" s="126">
        <f t="shared" ref="BY796" si="15350">Q796/Q808</f>
        <v>7.1721311475409832E-2</v>
      </c>
      <c r="BZ796" s="127">
        <f t="shared" ref="BZ796" si="15351">R796/R808</f>
        <v>7.3314493338716188E-2</v>
      </c>
      <c r="CA796" s="128">
        <f t="shared" ref="CA796" si="15352">S796/S808</f>
        <v>6.8950779970083337E-2</v>
      </c>
      <c r="CB796" s="125">
        <f t="shared" ref="CB796" si="15353">T796/T808</f>
        <v>8.9462129527991222E-2</v>
      </c>
      <c r="CC796" s="126">
        <f t="shared" ref="CC796" si="15354">U796/U808</f>
        <v>4.472573839662447E-2</v>
      </c>
      <c r="CD796" s="127">
        <f t="shared" ref="CD796" si="15355">V796/V808</f>
        <v>8.4330083425469896E-2</v>
      </c>
      <c r="CE796" s="128">
        <f t="shared" ref="CE796" si="15356">W796/W808</f>
        <v>7.1224139340910944E-2</v>
      </c>
      <c r="CF796" s="125">
        <f t="shared" ref="CF796" si="15357">X796/X808</f>
        <v>7.7615147039076141E-2</v>
      </c>
      <c r="CG796" s="126">
        <f t="shared" ref="CG796" si="15358">Y796/Y808</f>
        <v>6.2583732057416269E-2</v>
      </c>
      <c r="CH796" s="127">
        <f t="shared" ref="CH796" si="15359">Z796/Z808</f>
        <v>7.412898443291327E-2</v>
      </c>
      <c r="CI796" s="125">
        <f t="shared" ref="CI796" si="15360">AA796/AA808</f>
        <v>7.3043288943720738E-2</v>
      </c>
      <c r="CJ796" s="131">
        <f t="shared" ref="CJ796" si="15361">AB796/AB808</f>
        <v>7.3631321281818304E-2</v>
      </c>
      <c r="CK796" s="132">
        <f t="shared" ref="CK796" si="15362">AC796/AC808</f>
        <v>7.1817947009964522E-2</v>
      </c>
    </row>
    <row r="797" spans="1:89">
      <c r="A797" s="133" t="s">
        <v>32</v>
      </c>
      <c r="B797" s="202">
        <v>1688</v>
      </c>
      <c r="C797" s="186">
        <v>1244</v>
      </c>
      <c r="D797" s="187">
        <v>744</v>
      </c>
      <c r="E797" s="188">
        <v>598</v>
      </c>
      <c r="F797" s="185">
        <v>285</v>
      </c>
      <c r="G797" s="189">
        <v>185</v>
      </c>
      <c r="H797" s="187">
        <v>1520</v>
      </c>
      <c r="I797" s="188">
        <v>1853</v>
      </c>
      <c r="J797" s="185">
        <v>114</v>
      </c>
      <c r="K797" s="186">
        <v>164</v>
      </c>
      <c r="L797" s="187">
        <v>326</v>
      </c>
      <c r="M797" s="185">
        <v>481</v>
      </c>
      <c r="N797" s="190">
        <v>1035</v>
      </c>
      <c r="O797" s="203">
        <v>1131</v>
      </c>
      <c r="P797" s="185">
        <v>572</v>
      </c>
      <c r="Q797" s="186">
        <v>670</v>
      </c>
      <c r="R797" s="187">
        <v>920</v>
      </c>
      <c r="S797" s="188">
        <v>1203</v>
      </c>
      <c r="T797" s="185">
        <v>170</v>
      </c>
      <c r="U797" s="189">
        <v>151</v>
      </c>
      <c r="V797" s="187">
        <v>808</v>
      </c>
      <c r="W797" s="204">
        <v>790</v>
      </c>
      <c r="X797" s="185">
        <v>573</v>
      </c>
      <c r="Y797" s="189">
        <v>281</v>
      </c>
      <c r="Z797" s="187">
        <v>2447</v>
      </c>
      <c r="AA797" s="185">
        <v>2073</v>
      </c>
      <c r="AB797" s="168">
        <f t="shared" si="15116"/>
        <v>11202</v>
      </c>
      <c r="AC797" s="169">
        <f t="shared" si="15033"/>
        <v>10824</v>
      </c>
      <c r="BI797" s="133" t="s">
        <v>32</v>
      </c>
      <c r="BJ797" s="125">
        <f>B797/B808</f>
        <v>6.0787208757967517E-2</v>
      </c>
      <c r="BK797" s="126">
        <f t="shared" ref="BK797" si="15363">C797/C808</f>
        <v>7.3219540906415539E-2</v>
      </c>
      <c r="BL797" s="127">
        <f t="shared" ref="BL797" si="15364">D797/D808</f>
        <v>7.7889447236180909E-2</v>
      </c>
      <c r="BM797" s="128">
        <f t="shared" ref="BM797" si="15365">E797/E808</f>
        <v>7.8964743166512613E-2</v>
      </c>
      <c r="BN797" s="125">
        <f t="shared" ref="BN797" si="15366">F797/F808</f>
        <v>7.8339747113798791E-2</v>
      </c>
      <c r="BO797" s="126">
        <f t="shared" ref="BO797" si="15367">G797/G808</f>
        <v>7.1511403169694621E-2</v>
      </c>
      <c r="BP797" s="127">
        <f t="shared" ref="BP797" si="15368">H797/H808</f>
        <v>8.0096959477261948E-2</v>
      </c>
      <c r="BQ797" s="128">
        <f t="shared" ref="BQ797" si="15369">I797/I808</f>
        <v>8.4949342135423836E-2</v>
      </c>
      <c r="BR797" s="125">
        <f t="shared" ref="BR797" si="15370">J797/J808</f>
        <v>6.2023939064200215E-2</v>
      </c>
      <c r="BS797" s="126">
        <f t="shared" ref="BS797" si="15371">K797/K808</f>
        <v>6.3028439661798621E-2</v>
      </c>
      <c r="BT797" s="127">
        <f t="shared" ref="BT797" si="15372">L797/L808</f>
        <v>9.3678160919540232E-2</v>
      </c>
      <c r="BU797" s="125">
        <f t="shared" ref="BU797" si="15373">M797/M808</f>
        <v>5.8852318610057505E-2</v>
      </c>
      <c r="BV797" s="129">
        <f t="shared" ref="BV797" si="15374">N797/N808</f>
        <v>7.6814605907674041E-2</v>
      </c>
      <c r="BW797" s="130">
        <f t="shared" ref="BW797" si="15375">O797/O808</f>
        <v>6.5840027942717427E-2</v>
      </c>
      <c r="BX797" s="125">
        <f t="shared" ref="BX797" si="15376">P797/P808</f>
        <v>7.6583210603829166E-2</v>
      </c>
      <c r="BY797" s="126">
        <f t="shared" ref="BY797" si="15377">Q797/Q808</f>
        <v>7.6275045537340616E-2</v>
      </c>
      <c r="BZ797" s="127">
        <f t="shared" ref="BZ797" si="15378">R797/R808</f>
        <v>7.4283407347597905E-2</v>
      </c>
      <c r="CA797" s="128">
        <f t="shared" ref="CA797" si="15379">S797/S808</f>
        <v>8.5689863950423814E-2</v>
      </c>
      <c r="CB797" s="125">
        <f t="shared" ref="CB797" si="15380">T797/T808</f>
        <v>9.3304061470911082E-2</v>
      </c>
      <c r="CC797" s="126">
        <f t="shared" ref="CC797" si="15381">U797/U808</f>
        <v>6.3713080168776373E-2</v>
      </c>
      <c r="CD797" s="127">
        <f t="shared" ref="CD797" si="15382">V797/V808</f>
        <v>8.1214192381143829E-2</v>
      </c>
      <c r="CE797" s="128">
        <f t="shared" ref="CE797" si="15383">W797/W808</f>
        <v>6.4600539700711418E-2</v>
      </c>
      <c r="CF797" s="125">
        <f t="shared" ref="CF797" si="15384">X797/X808</f>
        <v>7.6943735732509733E-2</v>
      </c>
      <c r="CG797" s="126">
        <f t="shared" ref="CG797" si="15385">Y797/Y808</f>
        <v>5.3779904306220094E-2</v>
      </c>
      <c r="CH797" s="127">
        <f t="shared" ref="CH797" si="15386">Z797/Z808</f>
        <v>8.2451647685153992E-2</v>
      </c>
      <c r="CI797" s="125">
        <f t="shared" ref="CI797" si="15387">AA797/AA808</f>
        <v>7.5220436155158027E-2</v>
      </c>
      <c r="CJ797" s="131">
        <f t="shared" ref="CJ797" si="15388">AB797/AB808</f>
        <v>7.5957091905233323E-2</v>
      </c>
      <c r="CK797" s="132">
        <f t="shared" ref="CK797" si="15389">AC797/AC808</f>
        <v>7.3571593643370806E-2</v>
      </c>
    </row>
    <row r="798" spans="1:89">
      <c r="A798" s="142" t="s">
        <v>33</v>
      </c>
      <c r="B798" s="199">
        <v>2084</v>
      </c>
      <c r="C798" s="193">
        <v>1591</v>
      </c>
      <c r="D798" s="194">
        <v>730</v>
      </c>
      <c r="E798" s="195">
        <v>649</v>
      </c>
      <c r="F798" s="192">
        <v>271</v>
      </c>
      <c r="G798" s="196">
        <v>275</v>
      </c>
      <c r="H798" s="194">
        <v>1461</v>
      </c>
      <c r="I798" s="195">
        <v>1915</v>
      </c>
      <c r="J798" s="192">
        <v>185</v>
      </c>
      <c r="K798" s="193">
        <v>151</v>
      </c>
      <c r="L798" s="194">
        <v>386</v>
      </c>
      <c r="M798" s="192">
        <v>473</v>
      </c>
      <c r="N798" s="197">
        <v>1017</v>
      </c>
      <c r="O798" s="200">
        <v>1255</v>
      </c>
      <c r="P798" s="192">
        <v>630</v>
      </c>
      <c r="Q798" s="193">
        <v>712</v>
      </c>
      <c r="R798" s="194">
        <v>852</v>
      </c>
      <c r="S798" s="195">
        <v>1114</v>
      </c>
      <c r="T798" s="192">
        <v>153</v>
      </c>
      <c r="U798" s="196">
        <v>163</v>
      </c>
      <c r="V798" s="194">
        <v>836</v>
      </c>
      <c r="W798" s="201">
        <v>819</v>
      </c>
      <c r="X798" s="192">
        <v>580</v>
      </c>
      <c r="Y798" s="196">
        <v>394</v>
      </c>
      <c r="Z798" s="194">
        <v>2512</v>
      </c>
      <c r="AA798" s="192">
        <v>2027</v>
      </c>
      <c r="AB798" s="168">
        <f t="shared" si="15116"/>
        <v>11697</v>
      </c>
      <c r="AC798" s="169">
        <f t="shared" si="15033"/>
        <v>11538</v>
      </c>
      <c r="BI798" s="142" t="s">
        <v>33</v>
      </c>
      <c r="BJ798" s="125">
        <f>B798/B808</f>
        <v>7.5047715077964636E-2</v>
      </c>
      <c r="BK798" s="126">
        <f t="shared" ref="BK798" si="15390">C798/C808</f>
        <v>9.3643319599764574E-2</v>
      </c>
      <c r="BL798" s="127">
        <f t="shared" ref="BL798" si="15391">D798/D808</f>
        <v>7.6423785594639859E-2</v>
      </c>
      <c r="BM798" s="128">
        <f t="shared" ref="BM798" si="15392">E798/E808</f>
        <v>8.5699194506800469E-2</v>
      </c>
      <c r="BN798" s="125">
        <f t="shared" ref="BN798" si="15393">F798/F808</f>
        <v>7.4491478834524463E-2</v>
      </c>
      <c r="BO798" s="126">
        <f t="shared" ref="BO798" si="15394">G798/G808</f>
        <v>0.10630073444143796</v>
      </c>
      <c r="BP798" s="127">
        <f t="shared" ref="BP798" si="15395">H798/H808</f>
        <v>7.6987932760710337E-2</v>
      </c>
      <c r="BQ798" s="128">
        <f t="shared" ref="BQ798" si="15396">I798/I808</f>
        <v>8.7791683858249661E-2</v>
      </c>
      <c r="BR798" s="125">
        <f t="shared" ref="BR798" si="15397">J798/J808</f>
        <v>0.10065288356909684</v>
      </c>
      <c r="BS798" s="126">
        <f t="shared" ref="BS798" si="15398">K798/K808</f>
        <v>5.8032282859338973E-2</v>
      </c>
      <c r="BT798" s="127">
        <f t="shared" ref="BT798" si="15399">L798/L808</f>
        <v>0.11091954022988505</v>
      </c>
      <c r="BU798" s="125">
        <f t="shared" ref="BU798" si="15400">M798/M808</f>
        <v>5.7873485868102287E-2</v>
      </c>
      <c r="BV798" s="129">
        <f t="shared" ref="BV798" si="15401">N798/N808</f>
        <v>7.5478699717975356E-2</v>
      </c>
      <c r="BW798" s="130">
        <f t="shared" ref="BW798" si="15402">O798/O808</f>
        <v>7.3058563278612182E-2</v>
      </c>
      <c r="BX798" s="125">
        <f t="shared" ref="BX798" si="15403">P798/P808</f>
        <v>8.4348641049671977E-2</v>
      </c>
      <c r="BY798" s="126">
        <f t="shared" ref="BY798" si="15404">Q798/Q808</f>
        <v>8.1056466302367944E-2</v>
      </c>
      <c r="BZ798" s="127">
        <f t="shared" ref="BZ798" si="15405">R798/R808</f>
        <v>6.8792894630601537E-2</v>
      </c>
      <c r="CA798" s="128">
        <f t="shared" ref="CA798" si="15406">S798/S808</f>
        <v>7.9350381081273597E-2</v>
      </c>
      <c r="CB798" s="125">
        <f t="shared" ref="CB798" si="15407">T798/T808</f>
        <v>8.3973655323819979E-2</v>
      </c>
      <c r="CC798" s="126">
        <f t="shared" ref="CC798" si="15408">U798/U808</f>
        <v>6.8776371308016879E-2</v>
      </c>
      <c r="CD798" s="127">
        <f t="shared" ref="CD798" si="15409">V798/V808</f>
        <v>8.4028545582470596E-2</v>
      </c>
      <c r="CE798" s="128">
        <f t="shared" ref="CE798" si="15410">W798/W808</f>
        <v>6.6971951917572978E-2</v>
      </c>
      <c r="CF798" s="125">
        <f t="shared" ref="CF798" si="15411">X798/X808</f>
        <v>7.7883711561702693E-2</v>
      </c>
      <c r="CG798" s="126">
        <f t="shared" ref="CG798" si="15412">Y798/Y808</f>
        <v>7.5406698564593297E-2</v>
      </c>
      <c r="CH798" s="127">
        <f t="shared" ref="CH798" si="15413">Z798/Z808</f>
        <v>8.4641822225217336E-2</v>
      </c>
      <c r="CI798" s="125">
        <f t="shared" ref="CI798" si="15414">AA798/AA808</f>
        <v>7.3551289959722779E-2</v>
      </c>
      <c r="CJ798" s="131">
        <f t="shared" ref="CJ798" si="15415">AB798/AB808</f>
        <v>7.9313524729112142E-2</v>
      </c>
      <c r="CK798" s="132">
        <f t="shared" ref="CK798" si="15416">AC798/AC808</f>
        <v>7.8424708745123098E-2</v>
      </c>
    </row>
    <row r="799" spans="1:89">
      <c r="A799" s="133" t="s">
        <v>34</v>
      </c>
      <c r="B799" s="202">
        <v>2004</v>
      </c>
      <c r="C799" s="186">
        <v>1524</v>
      </c>
      <c r="D799" s="187">
        <v>674</v>
      </c>
      <c r="E799" s="188">
        <v>575</v>
      </c>
      <c r="F799" s="185">
        <v>252</v>
      </c>
      <c r="G799" s="189">
        <v>193</v>
      </c>
      <c r="H799" s="187">
        <v>1337</v>
      </c>
      <c r="I799" s="188">
        <v>1663</v>
      </c>
      <c r="J799" s="185">
        <v>187</v>
      </c>
      <c r="K799" s="186">
        <v>117</v>
      </c>
      <c r="L799" s="187">
        <v>407</v>
      </c>
      <c r="M799" s="185">
        <v>440</v>
      </c>
      <c r="N799" s="190">
        <v>1078</v>
      </c>
      <c r="O799" s="203">
        <v>1247</v>
      </c>
      <c r="P799" s="185">
        <v>522</v>
      </c>
      <c r="Q799" s="186">
        <v>869</v>
      </c>
      <c r="R799" s="187">
        <v>788</v>
      </c>
      <c r="S799" s="188">
        <v>1188</v>
      </c>
      <c r="T799" s="185">
        <v>148</v>
      </c>
      <c r="U799" s="189">
        <v>177</v>
      </c>
      <c r="V799" s="187">
        <v>952</v>
      </c>
      <c r="W799" s="204">
        <v>757</v>
      </c>
      <c r="X799" s="185">
        <v>534</v>
      </c>
      <c r="Y799" s="189">
        <v>444</v>
      </c>
      <c r="Z799" s="187">
        <v>1999</v>
      </c>
      <c r="AA799" s="185">
        <v>2002</v>
      </c>
      <c r="AB799" s="168">
        <f t="shared" si="15116"/>
        <v>10882</v>
      </c>
      <c r="AC799" s="169">
        <f t="shared" si="15033"/>
        <v>11196</v>
      </c>
      <c r="BI799" s="133" t="s">
        <v>34</v>
      </c>
      <c r="BJ799" s="125">
        <f>B799/B808</f>
        <v>7.2166804710288454E-2</v>
      </c>
      <c r="BK799" s="126">
        <f t="shared" ref="BK799" si="15417">C799/C808</f>
        <v>8.9699823425544431E-2</v>
      </c>
      <c r="BL799" s="127">
        <f t="shared" ref="BL799" si="15418">D799/D808</f>
        <v>7.0561139028475717E-2</v>
      </c>
      <c r="BM799" s="128">
        <f t="shared" ref="BM799" si="15419">E799/E808</f>
        <v>7.592763766010828E-2</v>
      </c>
      <c r="BN799" s="125">
        <f t="shared" ref="BN799" si="15420">F799/F808</f>
        <v>6.9268829026937873E-2</v>
      </c>
      <c r="BO799" s="126">
        <f t="shared" ref="BO799" si="15421">G799/G808</f>
        <v>7.4603788171627369E-2</v>
      </c>
      <c r="BP799" s="127">
        <f t="shared" ref="BP799" si="15422">H799/H808</f>
        <v>7.0453707119144227E-2</v>
      </c>
      <c r="BQ799" s="128">
        <f t="shared" ref="BQ799" si="15423">I799/I808</f>
        <v>7.6238940081602716E-2</v>
      </c>
      <c r="BR799" s="125">
        <f t="shared" ref="BR799" si="15424">J799/J808</f>
        <v>0.10174102285092491</v>
      </c>
      <c r="BS799" s="126">
        <f t="shared" ref="BS799" si="15425">K799/K808</f>
        <v>4.496541122213682E-2</v>
      </c>
      <c r="BT799" s="127">
        <f t="shared" ref="BT799" si="15426">L799/L808</f>
        <v>0.11695402298850574</v>
      </c>
      <c r="BU799" s="125">
        <f t="shared" ref="BU799" si="15427">M799/M808</f>
        <v>5.3835800807537013E-2</v>
      </c>
      <c r="BV799" s="129">
        <f t="shared" ref="BV799" si="15428">N799/N808</f>
        <v>8.0005937360843105E-2</v>
      </c>
      <c r="BW799" s="130">
        <f t="shared" ref="BW799" si="15429">O799/O808</f>
        <v>7.259285132145768E-2</v>
      </c>
      <c r="BX799" s="125">
        <f t="shared" ref="BX799" si="15430">P799/P808</f>
        <v>6.9888874012585353E-2</v>
      </c>
      <c r="BY799" s="126">
        <f t="shared" ref="BY799" si="15431">Q799/Q808</f>
        <v>9.8929872495446269E-2</v>
      </c>
      <c r="BZ799" s="127">
        <f t="shared" ref="BZ799" si="15432">R799/R808</f>
        <v>6.3625353249899069E-2</v>
      </c>
      <c r="CA799" s="128">
        <f t="shared" ref="CA799" si="15433">S799/S808</f>
        <v>8.4621411781465913E-2</v>
      </c>
      <c r="CB799" s="125">
        <f t="shared" ref="CB799" si="15434">T799/T808</f>
        <v>8.1229418221734365E-2</v>
      </c>
      <c r="CC799" s="126">
        <f t="shared" ref="CC799" si="15435">U799/U808</f>
        <v>7.4683544303797464E-2</v>
      </c>
      <c r="CD799" s="127">
        <f t="shared" ref="CD799" si="15436">V799/V808</f>
        <v>9.5688008845110056E-2</v>
      </c>
      <c r="CE799" s="128">
        <f t="shared" ref="CE799" si="15437">W799/W808</f>
        <v>6.1902036143593096E-2</v>
      </c>
      <c r="CF799" s="125">
        <f t="shared" ref="CF799" si="15438">X799/X808</f>
        <v>7.1706727541291801E-2</v>
      </c>
      <c r="CG799" s="126">
        <f t="shared" ref="CG799" si="15439">Y799/Y808</f>
        <v>8.4976076555023927E-2</v>
      </c>
      <c r="CH799" s="127">
        <f t="shared" ref="CH799" si="15440">Z799/Z808</f>
        <v>6.7356290855178927E-2</v>
      </c>
      <c r="CI799" s="125">
        <f t="shared" ref="CI799" si="15441">AA799/AA808</f>
        <v>7.2644145288290579E-2</v>
      </c>
      <c r="CJ799" s="131">
        <f t="shared" ref="CJ799" si="15442">AB799/AB808</f>
        <v>7.3787276746362165E-2</v>
      </c>
      <c r="CK799" s="132">
        <f t="shared" ref="CK799" si="15443">AC799/AC808</f>
        <v>7.6100107393863595E-2</v>
      </c>
    </row>
    <row r="800" spans="1:89">
      <c r="A800" s="142" t="s">
        <v>35</v>
      </c>
      <c r="B800" s="199">
        <v>1987</v>
      </c>
      <c r="C800" s="193">
        <v>1364</v>
      </c>
      <c r="D800" s="194">
        <v>516</v>
      </c>
      <c r="E800" s="195">
        <v>482</v>
      </c>
      <c r="F800" s="192">
        <v>198</v>
      </c>
      <c r="G800" s="196">
        <v>148</v>
      </c>
      <c r="H800" s="194">
        <v>1234</v>
      </c>
      <c r="I800" s="195">
        <v>1850</v>
      </c>
      <c r="J800" s="192">
        <v>135</v>
      </c>
      <c r="K800" s="193">
        <v>92</v>
      </c>
      <c r="L800" s="194">
        <v>367</v>
      </c>
      <c r="M800" s="192">
        <v>370</v>
      </c>
      <c r="N800" s="197">
        <v>1029</v>
      </c>
      <c r="O800" s="200">
        <v>1161</v>
      </c>
      <c r="P800" s="192">
        <v>450</v>
      </c>
      <c r="Q800" s="193">
        <v>870</v>
      </c>
      <c r="R800" s="194">
        <v>675</v>
      </c>
      <c r="S800" s="195">
        <v>1386</v>
      </c>
      <c r="T800" s="192">
        <v>95</v>
      </c>
      <c r="U800" s="196">
        <v>187</v>
      </c>
      <c r="V800" s="194">
        <v>1000</v>
      </c>
      <c r="W800" s="201">
        <v>688</v>
      </c>
      <c r="X800" s="192">
        <v>532</v>
      </c>
      <c r="Y800" s="196">
        <v>361</v>
      </c>
      <c r="Z800" s="194">
        <v>1966</v>
      </c>
      <c r="AA800" s="192">
        <v>1967</v>
      </c>
      <c r="AB800" s="168">
        <f t="shared" si="15116"/>
        <v>10184</v>
      </c>
      <c r="AC800" s="169">
        <f t="shared" si="15033"/>
        <v>10926</v>
      </c>
      <c r="BI800" s="142" t="s">
        <v>35</v>
      </c>
      <c r="BJ800" s="125">
        <f>B800/B808</f>
        <v>7.1554611257157258E-2</v>
      </c>
      <c r="BK800" s="126">
        <f t="shared" ref="BK800" si="15444">C800/C808</f>
        <v>8.0282519128899346E-2</v>
      </c>
      <c r="BL800" s="127">
        <f t="shared" ref="BL800" si="15445">D800/D808</f>
        <v>5.4020100502512561E-2</v>
      </c>
      <c r="BM800" s="128">
        <f t="shared" ref="BM800" si="15446">E800/E808</f>
        <v>6.3647167568995119E-2</v>
      </c>
      <c r="BN800" s="125">
        <f t="shared" ref="BN800" si="15447">F800/F808</f>
        <v>5.4425508521165476E-2</v>
      </c>
      <c r="BO800" s="126">
        <f t="shared" ref="BO800" si="15448">G800/G808</f>
        <v>5.7209122535755705E-2</v>
      </c>
      <c r="BP800" s="127">
        <f t="shared" ref="BP800" si="15449">H800/H808</f>
        <v>6.5026084207198187E-2</v>
      </c>
      <c r="BQ800" s="128">
        <f t="shared" ref="BQ800" si="15450">I800/I808</f>
        <v>8.481180947141613E-2</v>
      </c>
      <c r="BR800" s="125">
        <f t="shared" ref="BR800" si="15451">J800/J808</f>
        <v>7.3449401523394992E-2</v>
      </c>
      <c r="BS800" s="126">
        <f t="shared" ref="BS800" si="15452">K800/K808</f>
        <v>3.5357417371252885E-2</v>
      </c>
      <c r="BT800" s="127">
        <f t="shared" ref="BT800" si="15453">L800/L808</f>
        <v>0.10545977011494252</v>
      </c>
      <c r="BU800" s="125">
        <f t="shared" ref="BU800" si="15454">M800/M808</f>
        <v>4.5271014315428848E-2</v>
      </c>
      <c r="BV800" s="129">
        <f t="shared" ref="BV800" si="15455">N800/N808</f>
        <v>7.6369303844441142E-2</v>
      </c>
      <c r="BW800" s="130">
        <f t="shared" ref="BW800" si="15456">O800/O808</f>
        <v>6.758644778204681E-2</v>
      </c>
      <c r="BX800" s="125">
        <f t="shared" ref="BX800" si="15457">P800/P808</f>
        <v>6.0249029321194268E-2</v>
      </c>
      <c r="BY800" s="126">
        <f t="shared" ref="BY800" si="15458">Q800/Q808</f>
        <v>9.9043715846994534E-2</v>
      </c>
      <c r="BZ800" s="127">
        <f t="shared" ref="BZ800" si="15459">R800/R808</f>
        <v>5.4501412999596287E-2</v>
      </c>
      <c r="CA800" s="128">
        <f t="shared" ref="CA800" si="15460">S800/S808</f>
        <v>9.8724980411710239E-2</v>
      </c>
      <c r="CB800" s="125">
        <f t="shared" ref="CB800" si="15461">T800/T808</f>
        <v>5.2140504939626783E-2</v>
      </c>
      <c r="CC800" s="126">
        <f t="shared" ref="CC800" si="15462">U800/U808</f>
        <v>7.890295358649789E-2</v>
      </c>
      <c r="CD800" s="127">
        <f t="shared" ref="CD800" si="15463">V800/V808</f>
        <v>0.1005126143330988</v>
      </c>
      <c r="CE800" s="128">
        <f t="shared" ref="CE800" si="15464">W800/W808</f>
        <v>5.625971052416387E-2</v>
      </c>
      <c r="CF800" s="125">
        <f t="shared" ref="CF800" si="15465">X800/X808</f>
        <v>7.1438163018665235E-2</v>
      </c>
      <c r="CG800" s="126">
        <f t="shared" ref="CG800" si="15466">Y800/Y808</f>
        <v>6.9090909090909092E-2</v>
      </c>
      <c r="CH800" s="127">
        <f t="shared" ref="CH800" si="15467">Z800/Z808</f>
        <v>6.6244356088685216E-2</v>
      </c>
      <c r="CI800" s="125">
        <f t="shared" ref="CI800" si="15468">AA800/AA808</f>
        <v>7.1374142748285491E-2</v>
      </c>
      <c r="CJ800" s="131">
        <f t="shared" ref="CJ800" si="15469">AB800/AB808</f>
        <v>6.9054367431074459E-2</v>
      </c>
      <c r="CK800" s="132">
        <f t="shared" ref="CK800" si="15470">AC800/AC808</f>
        <v>7.4264895800763994E-2</v>
      </c>
    </row>
    <row r="801" spans="1:89">
      <c r="A801" s="133" t="s">
        <v>36</v>
      </c>
      <c r="B801" s="202">
        <v>1978</v>
      </c>
      <c r="C801" s="186">
        <v>1089</v>
      </c>
      <c r="D801" s="187">
        <v>364</v>
      </c>
      <c r="E801" s="188">
        <v>550</v>
      </c>
      <c r="F801" s="185">
        <v>167</v>
      </c>
      <c r="G801" s="189">
        <v>210</v>
      </c>
      <c r="H801" s="187">
        <v>1202</v>
      </c>
      <c r="I801" s="188">
        <v>1449</v>
      </c>
      <c r="J801" s="185">
        <v>144</v>
      </c>
      <c r="K801" s="186">
        <v>116</v>
      </c>
      <c r="L801" s="187">
        <v>272</v>
      </c>
      <c r="M801" s="185">
        <v>319</v>
      </c>
      <c r="N801" s="190">
        <v>913</v>
      </c>
      <c r="O801" s="203">
        <v>910</v>
      </c>
      <c r="P801" s="185">
        <v>335</v>
      </c>
      <c r="Q801" s="186">
        <v>660</v>
      </c>
      <c r="R801" s="187">
        <v>579</v>
      </c>
      <c r="S801" s="188">
        <v>922</v>
      </c>
      <c r="T801" s="185">
        <v>93</v>
      </c>
      <c r="U801" s="189">
        <v>156</v>
      </c>
      <c r="V801" s="187">
        <v>935</v>
      </c>
      <c r="W801" s="204">
        <v>487</v>
      </c>
      <c r="X801" s="185">
        <v>392</v>
      </c>
      <c r="Y801" s="189">
        <v>405</v>
      </c>
      <c r="Z801" s="187">
        <v>1525</v>
      </c>
      <c r="AA801" s="185">
        <v>1671</v>
      </c>
      <c r="AB801" s="168">
        <f t="shared" si="15116"/>
        <v>8899</v>
      </c>
      <c r="AC801" s="169">
        <f t="shared" si="15033"/>
        <v>8944</v>
      </c>
      <c r="BI801" s="133" t="s">
        <v>36</v>
      </c>
      <c r="BJ801" s="125">
        <f>B801/B808</f>
        <v>7.1230508840793696E-2</v>
      </c>
      <c r="BK801" s="126">
        <f t="shared" ref="BK801" si="15471">C801/C808</f>
        <v>6.4096527369040618E-2</v>
      </c>
      <c r="BL801" s="127">
        <f t="shared" ref="BL801" si="15472">D801/D808</f>
        <v>3.8107202680067002E-2</v>
      </c>
      <c r="BM801" s="128">
        <f t="shared" ref="BM801" si="15473">E801/E808</f>
        <v>7.2626436022712265E-2</v>
      </c>
      <c r="BN801" s="125">
        <f t="shared" ref="BN801" si="15474">F801/F808</f>
        <v>4.5904343045629466E-2</v>
      </c>
      <c r="BO801" s="126">
        <f t="shared" ref="BO801" si="15475">G801/G808</f>
        <v>8.1175106300734448E-2</v>
      </c>
      <c r="BP801" s="127">
        <f t="shared" ref="BP801" si="15476">H801/H808</f>
        <v>6.3339832428729509E-2</v>
      </c>
      <c r="BQ801" s="128">
        <f t="shared" ref="BQ801" si="15477">I801/I808</f>
        <v>6.6428276715719978E-2</v>
      </c>
      <c r="BR801" s="125">
        <f t="shared" ref="BR801" si="15478">J801/J808</f>
        <v>7.8346028291621322E-2</v>
      </c>
      <c r="BS801" s="126">
        <f t="shared" ref="BS801" si="15479">K801/K808</f>
        <v>4.4581091468101464E-2</v>
      </c>
      <c r="BT801" s="127">
        <f t="shared" ref="BT801" si="15480">L801/L808</f>
        <v>7.8160919540229884E-2</v>
      </c>
      <c r="BU801" s="125">
        <f t="shared" ref="BU801" si="15481">M801/M808</f>
        <v>3.9030955585464336E-2</v>
      </c>
      <c r="BV801" s="129">
        <f t="shared" ref="BV801" si="15482">N801/N808</f>
        <v>6.7760130621938544E-2</v>
      </c>
      <c r="BW801" s="130">
        <f t="shared" ref="BW801" si="15483">O801/O808</f>
        <v>5.297473512632437E-2</v>
      </c>
      <c r="BX801" s="125">
        <f t="shared" ref="BX801" si="15484">P801/P808</f>
        <v>4.4852055161333511E-2</v>
      </c>
      <c r="BY801" s="126">
        <f t="shared" ref="BY801" si="15485">Q801/Q808</f>
        <v>7.5136612021857924E-2</v>
      </c>
      <c r="BZ801" s="127">
        <f t="shared" ref="BZ801" si="15486">R801/R808</f>
        <v>4.6750100928542593E-2</v>
      </c>
      <c r="CA801" s="128">
        <f t="shared" ref="CA801" si="15487">S801/S808</f>
        <v>6.5674193318612434E-2</v>
      </c>
      <c r="CB801" s="125">
        <f t="shared" ref="CB801" si="15488">T801/T808</f>
        <v>5.1042810098792538E-2</v>
      </c>
      <c r="CC801" s="126">
        <f t="shared" ref="CC801" si="15489">U801/U808</f>
        <v>6.5822784810126586E-2</v>
      </c>
      <c r="CD801" s="127">
        <f t="shared" ref="CD801" si="15490">V801/V808</f>
        <v>9.397929440144738E-2</v>
      </c>
      <c r="CE801" s="128">
        <f t="shared" ref="CE801" si="15491">W801/W808</f>
        <v>3.9823370676261349E-2</v>
      </c>
      <c r="CF801" s="125">
        <f t="shared" ref="CF801" si="15492">X801/X808</f>
        <v>5.2638646434805959E-2</v>
      </c>
      <c r="CG801" s="126">
        <f t="shared" ref="CG801" si="15493">Y801/Y808</f>
        <v>7.7511961722488032E-2</v>
      </c>
      <c r="CH801" s="127">
        <f t="shared" ref="CH801" si="15494">Z801/Z808</f>
        <v>5.1384864209178517E-2</v>
      </c>
      <c r="CI801" s="125">
        <f t="shared" ref="CI801" si="15495">AA801/AA808</f>
        <v>6.0633549838528249E-2</v>
      </c>
      <c r="CJ801" s="131">
        <f t="shared" ref="CJ801" si="15496">AB801/AB808</f>
        <v>6.034120343373249E-2</v>
      </c>
      <c r="CK801" s="132">
        <f t="shared" ref="CK801" si="15497">AC801/AC808</f>
        <v>6.0793083291418006E-2</v>
      </c>
    </row>
    <row r="802" spans="1:89">
      <c r="A802" s="142" t="s">
        <v>37</v>
      </c>
      <c r="B802" s="199">
        <v>185</v>
      </c>
      <c r="C802" s="193">
        <v>896</v>
      </c>
      <c r="D802" s="194">
        <v>70</v>
      </c>
      <c r="E802" s="195">
        <v>413</v>
      </c>
      <c r="F802" s="192">
        <v>36</v>
      </c>
      <c r="G802" s="196">
        <v>136</v>
      </c>
      <c r="H802" s="194">
        <v>316</v>
      </c>
      <c r="I802" s="195">
        <v>1255</v>
      </c>
      <c r="J802" s="192">
        <v>77</v>
      </c>
      <c r="K802" s="193">
        <v>88</v>
      </c>
      <c r="L802" s="194">
        <v>128</v>
      </c>
      <c r="M802" s="192">
        <v>177</v>
      </c>
      <c r="N802" s="197">
        <v>590</v>
      </c>
      <c r="O802" s="200">
        <v>690</v>
      </c>
      <c r="P802" s="192">
        <v>227</v>
      </c>
      <c r="Q802" s="193">
        <v>757</v>
      </c>
      <c r="R802" s="194">
        <v>384</v>
      </c>
      <c r="S802" s="195">
        <v>944</v>
      </c>
      <c r="T802" s="192">
        <v>75</v>
      </c>
      <c r="U802" s="196">
        <v>149</v>
      </c>
      <c r="V802" s="194">
        <v>1097</v>
      </c>
      <c r="W802" s="201">
        <v>390</v>
      </c>
      <c r="X802" s="192">
        <v>323</v>
      </c>
      <c r="Y802" s="196">
        <v>335</v>
      </c>
      <c r="Z802" s="194">
        <v>1012</v>
      </c>
      <c r="AA802" s="192">
        <v>1439</v>
      </c>
      <c r="AB802" s="168">
        <f t="shared" si="15116"/>
        <v>4520</v>
      </c>
      <c r="AC802" s="169">
        <f t="shared" si="15033"/>
        <v>7669</v>
      </c>
      <c r="BI802" s="142" t="s">
        <v>37</v>
      </c>
      <c r="BJ802" s="125">
        <f>B802/B808</f>
        <v>6.6621052252511795E-3</v>
      </c>
      <c r="BK802" s="126">
        <f t="shared" ref="BK802" si="15498">C802/C808</f>
        <v>5.2736904061212481E-2</v>
      </c>
      <c r="BL802" s="127">
        <f t="shared" ref="BL802" si="15499">D802/D808</f>
        <v>7.3283082077051928E-3</v>
      </c>
      <c r="BM802" s="128">
        <f t="shared" ref="BM802" si="15500">E802/E808</f>
        <v>5.4535851049782119E-2</v>
      </c>
      <c r="BN802" s="125">
        <f t="shared" ref="BN802" si="15501">F802/F808</f>
        <v>9.8955470038482683E-3</v>
      </c>
      <c r="BO802" s="126">
        <f t="shared" ref="BO802" si="15502">G802/G808</f>
        <v>5.2570545032856589E-2</v>
      </c>
      <c r="BP802" s="127">
        <f t="shared" ref="BP802" si="15503">H802/H808</f>
        <v>1.6651736312378141E-2</v>
      </c>
      <c r="BQ802" s="128">
        <f t="shared" ref="BQ802" si="15504">I802/I808</f>
        <v>5.7534497776555268E-2</v>
      </c>
      <c r="BR802" s="125">
        <f t="shared" ref="BR802" si="15505">J802/J808</f>
        <v>4.1893362350380846E-2</v>
      </c>
      <c r="BS802" s="126">
        <f t="shared" ref="BS802" si="15506">K802/K808</f>
        <v>3.3820138355111454E-2</v>
      </c>
      <c r="BT802" s="127">
        <f t="shared" ref="BT802" si="15507">L802/L808</f>
        <v>3.6781609195402298E-2</v>
      </c>
      <c r="BU802" s="125">
        <f t="shared" ref="BU802" si="15508">M802/M808</f>
        <v>2.1656674415759206E-2</v>
      </c>
      <c r="BV802" s="129">
        <f t="shared" ref="BV802" si="15509">N802/N808</f>
        <v>4.3788036217901144E-2</v>
      </c>
      <c r="BW802" s="130">
        <f t="shared" ref="BW802" si="15510">O802/O808</f>
        <v>4.0167656304575618E-2</v>
      </c>
      <c r="BX802" s="125">
        <f t="shared" ref="BX802" si="15511">P802/P808</f>
        <v>3.0392288124246887E-2</v>
      </c>
      <c r="BY802" s="126">
        <f t="shared" ref="BY802" si="15512">Q802/Q808</f>
        <v>8.6179417122040067E-2</v>
      </c>
      <c r="BZ802" s="127">
        <f t="shared" ref="BZ802" si="15513">R802/R808</f>
        <v>3.1005248284214776E-2</v>
      </c>
      <c r="CA802" s="128">
        <f t="shared" ref="CA802" si="15514">S802/S808</f>
        <v>6.7241256499750698E-2</v>
      </c>
      <c r="CB802" s="125">
        <f t="shared" ref="CB802" si="15515">T802/T808</f>
        <v>4.1163556531284305E-2</v>
      </c>
      <c r="CC802" s="126">
        <f t="shared" ref="CC802" si="15516">U802/U808</f>
        <v>6.2869198312236294E-2</v>
      </c>
      <c r="CD802" s="127">
        <f t="shared" ref="CD802" si="15517">V802/V808</f>
        <v>0.11026233792340939</v>
      </c>
      <c r="CE802" s="128">
        <f t="shared" ref="CE802" si="15518">W802/W808</f>
        <v>3.1891405675034755E-2</v>
      </c>
      <c r="CF802" s="125">
        <f t="shared" ref="CF802" si="15519">X802/X808</f>
        <v>4.3373170404189608E-2</v>
      </c>
      <c r="CG802" s="126">
        <f t="shared" ref="CG802" si="15520">Y802/Y808</f>
        <v>6.4114832535885166E-2</v>
      </c>
      <c r="CH802" s="127">
        <f t="shared" ref="CH802" si="15521">Z802/Z808</f>
        <v>3.4099332839140101E-2</v>
      </c>
      <c r="CI802" s="125">
        <f t="shared" ref="CI802" si="15522">AA802/AA808</f>
        <v>5.2215247287637434E-2</v>
      </c>
      <c r="CJ802" s="131">
        <f t="shared" ref="CJ802" si="15523">AB802/AB808</f>
        <v>3.0648639119055045E-2</v>
      </c>
      <c r="CK802" s="132">
        <f t="shared" ref="CK802" si="15524">AC802/AC808</f>
        <v>5.2126806324003211E-2</v>
      </c>
    </row>
    <row r="803" spans="1:89">
      <c r="A803" s="133" t="s">
        <v>38</v>
      </c>
      <c r="B803" s="202">
        <v>0</v>
      </c>
      <c r="C803" s="186">
        <v>505</v>
      </c>
      <c r="D803" s="187">
        <v>3</v>
      </c>
      <c r="E803" s="188">
        <v>246</v>
      </c>
      <c r="F803" s="185">
        <v>3</v>
      </c>
      <c r="G803" s="189">
        <v>106</v>
      </c>
      <c r="H803" s="187">
        <v>6</v>
      </c>
      <c r="I803" s="188">
        <v>495</v>
      </c>
      <c r="J803" s="185">
        <v>18</v>
      </c>
      <c r="K803" s="186">
        <v>23</v>
      </c>
      <c r="L803" s="187">
        <v>47</v>
      </c>
      <c r="M803" s="185">
        <v>35</v>
      </c>
      <c r="N803" s="190">
        <v>65</v>
      </c>
      <c r="O803" s="203">
        <v>161</v>
      </c>
      <c r="P803" s="185">
        <v>68</v>
      </c>
      <c r="Q803" s="186">
        <v>70</v>
      </c>
      <c r="R803" s="187">
        <v>50</v>
      </c>
      <c r="S803" s="188">
        <v>58</v>
      </c>
      <c r="T803" s="185">
        <v>9</v>
      </c>
      <c r="U803" s="189">
        <v>6</v>
      </c>
      <c r="V803" s="187">
        <v>65</v>
      </c>
      <c r="W803" s="204">
        <v>25</v>
      </c>
      <c r="X803" s="185">
        <v>51</v>
      </c>
      <c r="Y803" s="189">
        <v>8</v>
      </c>
      <c r="Z803" s="187">
        <v>29</v>
      </c>
      <c r="AA803" s="185">
        <v>151</v>
      </c>
      <c r="AB803" s="168">
        <f t="shared" si="15116"/>
        <v>414</v>
      </c>
      <c r="AC803" s="169">
        <f t="shared" si="15033"/>
        <v>1889</v>
      </c>
      <c r="BI803" s="133" t="s">
        <v>38</v>
      </c>
      <c r="BJ803" s="125">
        <f>B803/B808</f>
        <v>0</v>
      </c>
      <c r="BK803" s="126">
        <f t="shared" ref="BK803" si="15525">C803/C808</f>
        <v>2.972336668628605E-2</v>
      </c>
      <c r="BL803" s="127">
        <f t="shared" ref="BL803" si="15526">D803/D808</f>
        <v>3.1407035175879397E-4</v>
      </c>
      <c r="BM803" s="128">
        <f t="shared" ref="BM803" si="15527">E803/E808</f>
        <v>3.2483824111976763E-2</v>
      </c>
      <c r="BN803" s="125">
        <f t="shared" ref="BN803" si="15528">F803/F808</f>
        <v>8.2462891698735572E-4</v>
      </c>
      <c r="BO803" s="126">
        <f t="shared" ref="BO803" si="15529">G803/G808</f>
        <v>4.0974101275608812E-2</v>
      </c>
      <c r="BP803" s="127">
        <f t="shared" ref="BP803" si="15530">H803/H808</f>
        <v>3.1617220846287612E-4</v>
      </c>
      <c r="BQ803" s="128">
        <f t="shared" ref="BQ803" si="15531">I803/I808</f>
        <v>2.2692889561270801E-2</v>
      </c>
      <c r="BR803" s="125">
        <f t="shared" ref="BR803" si="15532">J803/J808</f>
        <v>9.7932535364526653E-3</v>
      </c>
      <c r="BS803" s="126">
        <f t="shared" ref="BS803" si="15533">K803/K808</f>
        <v>8.8393543428132212E-3</v>
      </c>
      <c r="BT803" s="127">
        <f t="shared" ref="BT803" si="15534">L803/L808</f>
        <v>1.3505747126436781E-2</v>
      </c>
      <c r="BU803" s="125">
        <f t="shared" ref="BU803" si="15535">M803/M808</f>
        <v>4.2823932460540805E-3</v>
      </c>
      <c r="BV803" s="129">
        <f t="shared" ref="BV803" si="15536">N803/N808</f>
        <v>4.8241056850230075E-3</v>
      </c>
      <c r="BW803" s="130">
        <f t="shared" ref="BW803" si="15537">O803/O808</f>
        <v>9.3724531377343111E-3</v>
      </c>
      <c r="BX803" s="125">
        <f t="shared" ref="BX803" si="15538">P803/P808</f>
        <v>9.104297764091579E-3</v>
      </c>
      <c r="BY803" s="126">
        <f t="shared" ref="BY803" si="15539">Q803/Q808</f>
        <v>7.9690346083788714E-3</v>
      </c>
      <c r="BZ803" s="127">
        <f t="shared" ref="BZ803" si="15540">R803/R808</f>
        <v>4.0371417036737991E-3</v>
      </c>
      <c r="CA803" s="128">
        <f t="shared" ref="CA803" si="15541">S803/S808</f>
        <v>4.1313483866372248E-3</v>
      </c>
      <c r="CB803" s="125">
        <f t="shared" ref="CB803" si="15542">T803/T808</f>
        <v>4.9396267837541162E-3</v>
      </c>
      <c r="CC803" s="126">
        <f t="shared" ref="CC803" si="15543">U803/U808</f>
        <v>2.5316455696202532E-3</v>
      </c>
      <c r="CD803" s="127">
        <f t="shared" ref="CD803" si="15544">V803/V808</f>
        <v>6.5333199316514219E-3</v>
      </c>
      <c r="CE803" s="128">
        <f t="shared" ref="CE803" si="15545">W803/W808</f>
        <v>2.0443208766047919E-3</v>
      </c>
      <c r="CF803" s="125">
        <f t="shared" ref="CF803" si="15546">X803/X808</f>
        <v>6.8483953269773065E-3</v>
      </c>
      <c r="CG803" s="126">
        <f t="shared" ref="CG803" si="15547">Y803/Y808</f>
        <v>1.5311004784688996E-3</v>
      </c>
      <c r="CH803" s="127">
        <f t="shared" ref="CH803" si="15548">Z803/Z808</f>
        <v>9.7715479479749305E-4</v>
      </c>
      <c r="CI803" s="125">
        <f t="shared" ref="CI803" si="15549">AA803/AA808</f>
        <v>5.479153815450488E-3</v>
      </c>
      <c r="CJ803" s="131">
        <f t="shared" ref="CJ803" si="15550">AB803/AB808</f>
        <v>2.8071983617895552E-3</v>
      </c>
      <c r="CK803" s="132">
        <f t="shared" ref="CK803" si="15551">AC803/AC808</f>
        <v>1.2839684071722788E-2</v>
      </c>
    </row>
    <row r="804" spans="1:89">
      <c r="A804" s="142" t="s">
        <v>39</v>
      </c>
      <c r="B804" s="199">
        <v>0</v>
      </c>
      <c r="C804" s="193">
        <v>45</v>
      </c>
      <c r="D804" s="194">
        <v>0</v>
      </c>
      <c r="E804" s="195">
        <v>20</v>
      </c>
      <c r="F804" s="192">
        <v>0</v>
      </c>
      <c r="G804" s="196">
        <v>0</v>
      </c>
      <c r="H804" s="194">
        <v>0</v>
      </c>
      <c r="I804" s="195">
        <v>0</v>
      </c>
      <c r="J804" s="192">
        <v>0</v>
      </c>
      <c r="K804" s="196">
        <v>0</v>
      </c>
      <c r="L804" s="194">
        <v>0</v>
      </c>
      <c r="M804" s="192">
        <v>0</v>
      </c>
      <c r="N804" s="197">
        <v>0</v>
      </c>
      <c r="O804" s="200">
        <v>0</v>
      </c>
      <c r="P804" s="192">
        <v>0</v>
      </c>
      <c r="Q804" s="196">
        <v>0</v>
      </c>
      <c r="R804" s="194">
        <v>0</v>
      </c>
      <c r="S804" s="195">
        <v>0</v>
      </c>
      <c r="T804" s="192">
        <v>0</v>
      </c>
      <c r="U804" s="196">
        <v>0</v>
      </c>
      <c r="V804" s="194">
        <v>0</v>
      </c>
      <c r="W804" s="195">
        <v>0</v>
      </c>
      <c r="X804" s="192">
        <v>0</v>
      </c>
      <c r="Y804" s="196">
        <v>0</v>
      </c>
      <c r="Z804" s="194">
        <v>0</v>
      </c>
      <c r="AA804" s="192">
        <v>0</v>
      </c>
      <c r="AB804" s="168">
        <f t="shared" si="15116"/>
        <v>0</v>
      </c>
      <c r="AC804" s="169">
        <f t="shared" si="15033"/>
        <v>65</v>
      </c>
      <c r="BI804" s="142" t="s">
        <v>39</v>
      </c>
      <c r="BJ804" s="125">
        <f>B804/B808</f>
        <v>0</v>
      </c>
      <c r="BK804" s="126">
        <f t="shared" ref="BK804" si="15552">C804/C808</f>
        <v>2.6486168334314301E-3</v>
      </c>
      <c r="BL804" s="127">
        <f t="shared" ref="BL804" si="15553">D804/D808</f>
        <v>0</v>
      </c>
      <c r="BM804" s="128">
        <f t="shared" ref="BM804" si="15554">E804/E808</f>
        <v>2.6409613099168099E-3</v>
      </c>
      <c r="BN804" s="125">
        <f t="shared" ref="BN804" si="15555">F804/F808</f>
        <v>0</v>
      </c>
      <c r="BO804" s="126">
        <f t="shared" ref="BO804" si="15556">G804/G808</f>
        <v>0</v>
      </c>
      <c r="BP804" s="127">
        <f t="shared" ref="BP804" si="15557">H804/H808</f>
        <v>0</v>
      </c>
      <c r="BQ804" s="128">
        <f t="shared" ref="BQ804" si="15558">I804/I808</f>
        <v>0</v>
      </c>
      <c r="BR804" s="125">
        <f t="shared" ref="BR804" si="15559">J804/J808</f>
        <v>0</v>
      </c>
      <c r="BS804" s="126">
        <f t="shared" ref="BS804" si="15560">K804/K808</f>
        <v>0</v>
      </c>
      <c r="BT804" s="127">
        <f t="shared" ref="BT804" si="15561">L804/L808</f>
        <v>0</v>
      </c>
      <c r="BU804" s="125">
        <f t="shared" ref="BU804" si="15562">M804/M808</f>
        <v>0</v>
      </c>
      <c r="BV804" s="129">
        <f t="shared" ref="BV804" si="15563">N804/N808</f>
        <v>0</v>
      </c>
      <c r="BW804" s="130">
        <f t="shared" ref="BW804" si="15564">O804/O808</f>
        <v>0</v>
      </c>
      <c r="BX804" s="125">
        <f t="shared" ref="BX804" si="15565">P804/P808</f>
        <v>0</v>
      </c>
      <c r="BY804" s="126">
        <f t="shared" ref="BY804" si="15566">Q804/Q808</f>
        <v>0</v>
      </c>
      <c r="BZ804" s="127">
        <f t="shared" ref="BZ804" si="15567">R804/R808</f>
        <v>0</v>
      </c>
      <c r="CA804" s="128">
        <f t="shared" ref="CA804" si="15568">S804/S808</f>
        <v>0</v>
      </c>
      <c r="CB804" s="125">
        <f t="shared" ref="CB804" si="15569">T804/T808</f>
        <v>0</v>
      </c>
      <c r="CC804" s="126">
        <f t="shared" ref="CC804" si="15570">U804/U808</f>
        <v>0</v>
      </c>
      <c r="CD804" s="127">
        <f t="shared" ref="CD804" si="15571">V804/V808</f>
        <v>0</v>
      </c>
      <c r="CE804" s="128">
        <f t="shared" ref="CE804" si="15572">W804/W808</f>
        <v>0</v>
      </c>
      <c r="CF804" s="125">
        <f t="shared" ref="CF804" si="15573">X804/X808</f>
        <v>0</v>
      </c>
      <c r="CG804" s="126">
        <f t="shared" ref="CG804" si="15574">Y804/Y808</f>
        <v>0</v>
      </c>
      <c r="CH804" s="127">
        <f t="shared" ref="CH804" si="15575">Z804/Z808</f>
        <v>0</v>
      </c>
      <c r="CI804" s="125">
        <f t="shared" ref="CI804" si="15576">AA804/AA808</f>
        <v>0</v>
      </c>
      <c r="CJ804" s="131">
        <f t="shared" ref="CJ804" si="15577">AB804/AB808</f>
        <v>0</v>
      </c>
      <c r="CK804" s="132">
        <f t="shared" ref="CK804" si="15578">AC804/AC808</f>
        <v>4.4181019833879363E-4</v>
      </c>
    </row>
    <row r="805" spans="1:89">
      <c r="A805" s="133" t="s">
        <v>40</v>
      </c>
      <c r="B805" s="57"/>
      <c r="C805" s="58"/>
      <c r="D805" s="135"/>
      <c r="E805" s="136"/>
      <c r="F805" s="134"/>
      <c r="G805" s="137"/>
      <c r="H805" s="135"/>
      <c r="I805" s="136"/>
      <c r="J805" s="134"/>
      <c r="K805" s="137"/>
      <c r="L805" s="135"/>
      <c r="M805" s="134"/>
      <c r="N805" s="138"/>
      <c r="O805" s="139"/>
      <c r="P805" s="134"/>
      <c r="Q805" s="137"/>
      <c r="R805" s="135"/>
      <c r="S805" s="136"/>
      <c r="T805" s="134"/>
      <c r="U805" s="137"/>
      <c r="V805" s="135"/>
      <c r="W805" s="136"/>
      <c r="X805" s="134"/>
      <c r="Y805" s="137"/>
      <c r="Z805" s="140"/>
      <c r="AA805" s="141"/>
      <c r="AB805" s="168"/>
      <c r="AC805" s="169"/>
      <c r="BI805" s="133" t="s">
        <v>40</v>
      </c>
      <c r="BJ805" s="125">
        <f>B805/B808</f>
        <v>0</v>
      </c>
      <c r="BK805" s="126">
        <f t="shared" ref="BK805" si="15579">C805/C808</f>
        <v>0</v>
      </c>
      <c r="BL805" s="127">
        <f t="shared" ref="BL805" si="15580">D805/D808</f>
        <v>0</v>
      </c>
      <c r="BM805" s="128">
        <f t="shared" ref="BM805" si="15581">E805/E808</f>
        <v>0</v>
      </c>
      <c r="BN805" s="125">
        <f t="shared" ref="BN805" si="15582">F805/F808</f>
        <v>0</v>
      </c>
      <c r="BO805" s="126">
        <f t="shared" ref="BO805" si="15583">G805/G808</f>
        <v>0</v>
      </c>
      <c r="BP805" s="127">
        <f t="shared" ref="BP805" si="15584">H805/H808</f>
        <v>0</v>
      </c>
      <c r="BQ805" s="128">
        <f t="shared" ref="BQ805" si="15585">I805/I808</f>
        <v>0</v>
      </c>
      <c r="BR805" s="125">
        <f t="shared" ref="BR805" si="15586">J805/J808</f>
        <v>0</v>
      </c>
      <c r="BS805" s="126">
        <f t="shared" ref="BS805" si="15587">K805/K808</f>
        <v>0</v>
      </c>
      <c r="BT805" s="127">
        <f t="shared" ref="BT805" si="15588">L805/L808</f>
        <v>0</v>
      </c>
      <c r="BU805" s="125">
        <f t="shared" ref="BU805" si="15589">M805/M808</f>
        <v>0</v>
      </c>
      <c r="BV805" s="129">
        <f t="shared" ref="BV805" si="15590">N805/N808</f>
        <v>0</v>
      </c>
      <c r="BW805" s="130">
        <f t="shared" ref="BW805" si="15591">O805/O808</f>
        <v>0</v>
      </c>
      <c r="BX805" s="125">
        <f t="shared" ref="BX805" si="15592">P805/P808</f>
        <v>0</v>
      </c>
      <c r="BY805" s="126">
        <f t="shared" ref="BY805" si="15593">Q805/Q808</f>
        <v>0</v>
      </c>
      <c r="BZ805" s="127">
        <f t="shared" ref="BZ805" si="15594">R805/R808</f>
        <v>0</v>
      </c>
      <c r="CA805" s="128">
        <f t="shared" ref="CA805" si="15595">S805/S808</f>
        <v>0</v>
      </c>
      <c r="CB805" s="125">
        <f t="shared" ref="CB805" si="15596">T805/T808</f>
        <v>0</v>
      </c>
      <c r="CC805" s="126">
        <f t="shared" ref="CC805" si="15597">U805/U808</f>
        <v>0</v>
      </c>
      <c r="CD805" s="127">
        <f t="shared" ref="CD805" si="15598">V805/V808</f>
        <v>0</v>
      </c>
      <c r="CE805" s="128">
        <f t="shared" ref="CE805" si="15599">W805/W808</f>
        <v>0</v>
      </c>
      <c r="CF805" s="125">
        <f t="shared" ref="CF805" si="15600">X805/X808</f>
        <v>0</v>
      </c>
      <c r="CG805" s="126">
        <f t="shared" ref="CG805" si="15601">Y805/Y808</f>
        <v>0</v>
      </c>
      <c r="CH805" s="127">
        <f t="shared" ref="CH805" si="15602">Z805/Z808</f>
        <v>0</v>
      </c>
      <c r="CI805" s="125">
        <f t="shared" ref="CI805" si="15603">AA805/AA808</f>
        <v>0</v>
      </c>
      <c r="CJ805" s="131">
        <f t="shared" ref="CJ805" si="15604">AB805/AB808</f>
        <v>0</v>
      </c>
      <c r="CK805" s="132">
        <f t="shared" ref="CK805" si="15605">AC805/AC808</f>
        <v>0</v>
      </c>
    </row>
    <row r="806" spans="1:89">
      <c r="A806" s="142" t="s">
        <v>41</v>
      </c>
      <c r="B806" s="55"/>
      <c r="C806" s="56"/>
      <c r="D806" s="148"/>
      <c r="E806" s="145"/>
      <c r="F806" s="146"/>
      <c r="G806" s="147"/>
      <c r="H806" s="148"/>
      <c r="I806" s="145"/>
      <c r="J806" s="146"/>
      <c r="K806" s="147"/>
      <c r="L806" s="148"/>
      <c r="M806" s="146"/>
      <c r="N806" s="150"/>
      <c r="O806" s="149"/>
      <c r="P806" s="146"/>
      <c r="Q806" s="147"/>
      <c r="R806" s="148"/>
      <c r="S806" s="145"/>
      <c r="T806" s="146"/>
      <c r="U806" s="147"/>
      <c r="V806" s="148"/>
      <c r="W806" s="145"/>
      <c r="X806" s="146"/>
      <c r="Y806" s="147"/>
      <c r="Z806" s="144"/>
      <c r="AA806" s="143"/>
      <c r="AB806" s="168"/>
      <c r="AC806" s="169"/>
      <c r="BI806" s="142" t="s">
        <v>41</v>
      </c>
      <c r="BJ806" s="125">
        <f>B806/B808</f>
        <v>0</v>
      </c>
      <c r="BK806" s="126">
        <f t="shared" ref="BK806" si="15606">C806/C808</f>
        <v>0</v>
      </c>
      <c r="BL806" s="127">
        <f t="shared" ref="BL806" si="15607">D806/D808</f>
        <v>0</v>
      </c>
      <c r="BM806" s="128">
        <f t="shared" ref="BM806" si="15608">E806/E808</f>
        <v>0</v>
      </c>
      <c r="BN806" s="125">
        <f t="shared" ref="BN806" si="15609">F806/F808</f>
        <v>0</v>
      </c>
      <c r="BO806" s="126">
        <f t="shared" ref="BO806" si="15610">G806/G808</f>
        <v>0</v>
      </c>
      <c r="BP806" s="127">
        <f t="shared" ref="BP806" si="15611">H806/H808</f>
        <v>0</v>
      </c>
      <c r="BQ806" s="128">
        <f t="shared" ref="BQ806" si="15612">I806/I808</f>
        <v>0</v>
      </c>
      <c r="BR806" s="125">
        <f t="shared" ref="BR806" si="15613">J806/J808</f>
        <v>0</v>
      </c>
      <c r="BS806" s="126">
        <f t="shared" ref="BS806" si="15614">K806/K808</f>
        <v>0</v>
      </c>
      <c r="BT806" s="127">
        <f t="shared" ref="BT806" si="15615">L806/L808</f>
        <v>0</v>
      </c>
      <c r="BU806" s="125">
        <f t="shared" ref="BU806" si="15616">M806/M808</f>
        <v>0</v>
      </c>
      <c r="BV806" s="129">
        <f t="shared" ref="BV806" si="15617">N806/N808</f>
        <v>0</v>
      </c>
      <c r="BW806" s="130">
        <f t="shared" ref="BW806" si="15618">O806/O808</f>
        <v>0</v>
      </c>
      <c r="BX806" s="125">
        <f t="shared" ref="BX806" si="15619">P806/P808</f>
        <v>0</v>
      </c>
      <c r="BY806" s="126">
        <f t="shared" ref="BY806" si="15620">Q806/Q808</f>
        <v>0</v>
      </c>
      <c r="BZ806" s="127">
        <f t="shared" ref="BZ806" si="15621">R806/R808</f>
        <v>0</v>
      </c>
      <c r="CA806" s="128">
        <f t="shared" ref="CA806" si="15622">S806/S808</f>
        <v>0</v>
      </c>
      <c r="CB806" s="125">
        <f t="shared" ref="CB806" si="15623">T806/T808</f>
        <v>0</v>
      </c>
      <c r="CC806" s="126">
        <f t="shared" ref="CC806" si="15624">U806/U808</f>
        <v>0</v>
      </c>
      <c r="CD806" s="127">
        <f t="shared" ref="CD806" si="15625">V806/V808</f>
        <v>0</v>
      </c>
      <c r="CE806" s="128">
        <f t="shared" ref="CE806" si="15626">W806/W808</f>
        <v>0</v>
      </c>
      <c r="CF806" s="125">
        <f t="shared" ref="CF806" si="15627">X806/X808</f>
        <v>0</v>
      </c>
      <c r="CG806" s="126">
        <f t="shared" ref="CG806" si="15628">Y806/Y808</f>
        <v>0</v>
      </c>
      <c r="CH806" s="127">
        <f t="shared" ref="CH806" si="15629">Z806/Z808</f>
        <v>0</v>
      </c>
      <c r="CI806" s="125">
        <f t="shared" ref="CI806" si="15630">AA806/AA808</f>
        <v>0</v>
      </c>
      <c r="CJ806" s="131">
        <f t="shared" ref="CJ806" si="15631">AB806/AB808</f>
        <v>0</v>
      </c>
      <c r="CK806" s="132">
        <f t="shared" ref="CK806" si="15632">AC806/AC808</f>
        <v>0</v>
      </c>
    </row>
    <row r="807" spans="1:89" ht="14.1" thickBot="1">
      <c r="A807" s="133" t="s">
        <v>45</v>
      </c>
      <c r="B807" s="57"/>
      <c r="C807" s="58"/>
      <c r="D807" s="135"/>
      <c r="E807" s="136"/>
      <c r="F807" s="134"/>
      <c r="G807" s="137"/>
      <c r="H807" s="135"/>
      <c r="I807" s="136"/>
      <c r="J807" s="134"/>
      <c r="K807" s="137"/>
      <c r="L807" s="135"/>
      <c r="M807" s="134"/>
      <c r="N807" s="138"/>
      <c r="O807" s="139"/>
      <c r="P807" s="134"/>
      <c r="Q807" s="137"/>
      <c r="R807" s="135"/>
      <c r="S807" s="136"/>
      <c r="T807" s="134"/>
      <c r="U807" s="137"/>
      <c r="V807" s="135"/>
      <c r="W807" s="136"/>
      <c r="X807" s="134"/>
      <c r="Y807" s="137"/>
      <c r="Z807" s="140"/>
      <c r="AA807" s="141"/>
      <c r="AB807" s="168"/>
      <c r="AC807" s="169"/>
      <c r="BI807" s="133" t="s">
        <v>45</v>
      </c>
      <c r="BJ807" s="125">
        <f>B807/B808</f>
        <v>0</v>
      </c>
      <c r="BK807" s="126">
        <f t="shared" ref="BK807" si="15633">C807/C808</f>
        <v>0</v>
      </c>
      <c r="BL807" s="127">
        <f t="shared" ref="BL807" si="15634">D807/D808</f>
        <v>0</v>
      </c>
      <c r="BM807" s="128">
        <f t="shared" ref="BM807" si="15635">E807/E808</f>
        <v>0</v>
      </c>
      <c r="BN807" s="125">
        <f t="shared" ref="BN807" si="15636">F807/F808</f>
        <v>0</v>
      </c>
      <c r="BO807" s="126">
        <f t="shared" ref="BO807" si="15637">G807/G808</f>
        <v>0</v>
      </c>
      <c r="BP807" s="127">
        <f t="shared" ref="BP807" si="15638">H807/H808</f>
        <v>0</v>
      </c>
      <c r="BQ807" s="128">
        <f t="shared" ref="BQ807" si="15639">I807/I808</f>
        <v>0</v>
      </c>
      <c r="BR807" s="125">
        <f t="shared" ref="BR807" si="15640">J807/J808</f>
        <v>0</v>
      </c>
      <c r="BS807" s="126">
        <f t="shared" ref="BS807" si="15641">K807/K808</f>
        <v>0</v>
      </c>
      <c r="BT807" s="127">
        <f t="shared" ref="BT807" si="15642">L807/L808</f>
        <v>0</v>
      </c>
      <c r="BU807" s="125">
        <f t="shared" ref="BU807" si="15643">M807/M808</f>
        <v>0</v>
      </c>
      <c r="BV807" s="129">
        <f t="shared" ref="BV807" si="15644">N807/N808</f>
        <v>0</v>
      </c>
      <c r="BW807" s="130">
        <f t="shared" ref="BW807" si="15645">O807/O808</f>
        <v>0</v>
      </c>
      <c r="BX807" s="125">
        <f t="shared" ref="BX807" si="15646">P807/P808</f>
        <v>0</v>
      </c>
      <c r="BY807" s="126">
        <f t="shared" ref="BY807" si="15647">Q807/Q808</f>
        <v>0</v>
      </c>
      <c r="BZ807" s="127">
        <f t="shared" ref="BZ807" si="15648">R807/R808</f>
        <v>0</v>
      </c>
      <c r="CA807" s="128">
        <f t="shared" ref="CA807" si="15649">S807/S808</f>
        <v>0</v>
      </c>
      <c r="CB807" s="125">
        <f t="shared" ref="CB807" si="15650">T807/T808</f>
        <v>0</v>
      </c>
      <c r="CC807" s="126">
        <f t="shared" ref="CC807" si="15651">U807/U808</f>
        <v>0</v>
      </c>
      <c r="CD807" s="127">
        <f t="shared" ref="CD807" si="15652">V807/V808</f>
        <v>0</v>
      </c>
      <c r="CE807" s="128">
        <f t="shared" ref="CE807" si="15653">W807/W808</f>
        <v>0</v>
      </c>
      <c r="CF807" s="125">
        <f t="shared" ref="CF807" si="15654">X807/X808</f>
        <v>0</v>
      </c>
      <c r="CG807" s="126">
        <f t="shared" ref="CG807" si="15655">Y807/Y808</f>
        <v>0</v>
      </c>
      <c r="CH807" s="127">
        <f t="shared" ref="CH807" si="15656">Z807/Z808</f>
        <v>0</v>
      </c>
      <c r="CI807" s="125">
        <f t="shared" ref="CI807" si="15657">AA807/AA808</f>
        <v>0</v>
      </c>
      <c r="CJ807" s="131">
        <f t="shared" ref="CJ807" si="15658">AB807/AB808</f>
        <v>0</v>
      </c>
      <c r="CK807" s="132">
        <f t="shared" ref="CK807" si="15659">AC807/AC808</f>
        <v>0</v>
      </c>
    </row>
    <row r="808" spans="1:89" ht="15" thickTop="1" thickBot="1">
      <c r="A808" s="294" t="s">
        <v>42</v>
      </c>
      <c r="B808" s="17">
        <f t="shared" ref="B808:AA808" si="15660">SUM(B785:B807)</f>
        <v>27769</v>
      </c>
      <c r="C808" s="18">
        <f t="shared" si="15660"/>
        <v>16990</v>
      </c>
      <c r="D808" s="17">
        <f t="shared" si="15660"/>
        <v>9552</v>
      </c>
      <c r="E808" s="18">
        <f t="shared" si="15660"/>
        <v>7573</v>
      </c>
      <c r="F808" s="17">
        <f t="shared" si="15660"/>
        <v>3638</v>
      </c>
      <c r="G808" s="18">
        <f t="shared" si="15660"/>
        <v>2587</v>
      </c>
      <c r="H808" s="17">
        <f t="shared" si="15660"/>
        <v>18977</v>
      </c>
      <c r="I808" s="18">
        <f t="shared" si="15660"/>
        <v>21813</v>
      </c>
      <c r="J808" s="17">
        <f t="shared" si="15660"/>
        <v>1838</v>
      </c>
      <c r="K808" s="18">
        <f t="shared" si="15660"/>
        <v>2602</v>
      </c>
      <c r="L808" s="17">
        <f t="shared" si="15660"/>
        <v>3480</v>
      </c>
      <c r="M808" s="18">
        <f t="shared" si="15660"/>
        <v>8173</v>
      </c>
      <c r="N808" s="17">
        <f t="shared" si="15660"/>
        <v>13474</v>
      </c>
      <c r="O808" s="18">
        <f t="shared" si="15660"/>
        <v>17178</v>
      </c>
      <c r="P808" s="17">
        <f t="shared" si="15660"/>
        <v>7469</v>
      </c>
      <c r="Q808" s="18">
        <f t="shared" si="15660"/>
        <v>8784</v>
      </c>
      <c r="R808" s="17">
        <f t="shared" si="15660"/>
        <v>12385</v>
      </c>
      <c r="S808" s="18">
        <f t="shared" si="15660"/>
        <v>14039</v>
      </c>
      <c r="T808" s="17">
        <f t="shared" si="15660"/>
        <v>1822</v>
      </c>
      <c r="U808" s="18">
        <f t="shared" si="15660"/>
        <v>2370</v>
      </c>
      <c r="V808" s="17">
        <f t="shared" si="15660"/>
        <v>9949</v>
      </c>
      <c r="W808" s="18">
        <f t="shared" si="15660"/>
        <v>12229</v>
      </c>
      <c r="X808" s="17">
        <f t="shared" si="15660"/>
        <v>7447</v>
      </c>
      <c r="Y808" s="18">
        <f t="shared" si="15660"/>
        <v>5225</v>
      </c>
      <c r="Z808" s="17">
        <f t="shared" si="15660"/>
        <v>29678</v>
      </c>
      <c r="AA808" s="18">
        <f t="shared" si="15660"/>
        <v>27559</v>
      </c>
      <c r="AB808" s="170">
        <f t="shared" ref="AB808:AC808" si="15661">SUM(AB784:AB807)</f>
        <v>147478</v>
      </c>
      <c r="AC808" s="171">
        <f t="shared" si="15661"/>
        <v>147122</v>
      </c>
      <c r="BI808" s="294" t="s">
        <v>42</v>
      </c>
      <c r="BJ808" s="151">
        <f>SUM(BJ784:BJ807)</f>
        <v>0.99999999999999989</v>
      </c>
      <c r="BK808" s="152">
        <f t="shared" ref="BK808:CK808" si="15662">SUM(BK784:BK807)</f>
        <v>0.99999999999999989</v>
      </c>
      <c r="BL808" s="151">
        <f t="shared" si="15662"/>
        <v>1.0000000000000002</v>
      </c>
      <c r="BM808" s="152">
        <f t="shared" si="15662"/>
        <v>0.99999999999999989</v>
      </c>
      <c r="BN808" s="151">
        <f t="shared" si="15662"/>
        <v>1</v>
      </c>
      <c r="BO808" s="152">
        <f t="shared" si="15662"/>
        <v>1</v>
      </c>
      <c r="BP808" s="151">
        <f t="shared" si="15662"/>
        <v>1</v>
      </c>
      <c r="BQ808" s="152">
        <f t="shared" si="15662"/>
        <v>0.99999999999999989</v>
      </c>
      <c r="BR808" s="151">
        <f t="shared" si="15662"/>
        <v>1</v>
      </c>
      <c r="BS808" s="152">
        <f t="shared" si="15662"/>
        <v>1</v>
      </c>
      <c r="BT808" s="151">
        <f t="shared" si="15662"/>
        <v>1</v>
      </c>
      <c r="BU808" s="152">
        <f t="shared" si="15662"/>
        <v>0.99999999999999978</v>
      </c>
      <c r="BV808" s="151">
        <f t="shared" si="15662"/>
        <v>1</v>
      </c>
      <c r="BW808" s="152">
        <f t="shared" si="15662"/>
        <v>1</v>
      </c>
      <c r="BX808" s="151">
        <f t="shared" si="15662"/>
        <v>1</v>
      </c>
      <c r="BY808" s="152">
        <f t="shared" si="15662"/>
        <v>1</v>
      </c>
      <c r="BZ808" s="151">
        <f t="shared" si="15662"/>
        <v>0.99999999999999989</v>
      </c>
      <c r="CA808" s="152">
        <f t="shared" si="15662"/>
        <v>0.99999999999999978</v>
      </c>
      <c r="CB808" s="151">
        <f t="shared" si="15662"/>
        <v>1</v>
      </c>
      <c r="CC808" s="152">
        <f t="shared" si="15662"/>
        <v>0.99999999999999989</v>
      </c>
      <c r="CD808" s="151">
        <f t="shared" si="15662"/>
        <v>0.99999999999999989</v>
      </c>
      <c r="CE808" s="152">
        <f t="shared" si="15662"/>
        <v>1.0000000000000002</v>
      </c>
      <c r="CF808" s="151">
        <f t="shared" si="15662"/>
        <v>1</v>
      </c>
      <c r="CG808" s="152">
        <f t="shared" si="15662"/>
        <v>0.99999999999999989</v>
      </c>
      <c r="CH808" s="151">
        <f t="shared" si="15662"/>
        <v>1</v>
      </c>
      <c r="CI808" s="152">
        <f t="shared" si="15662"/>
        <v>0.99999999999999989</v>
      </c>
      <c r="CJ808" s="151">
        <f t="shared" si="15662"/>
        <v>0.99999999999999989</v>
      </c>
      <c r="CK808" s="152">
        <f t="shared" si="15662"/>
        <v>1</v>
      </c>
    </row>
    <row r="809" spans="1:89" ht="14.1" thickTop="1">
      <c r="A809" s="183"/>
    </row>
    <row r="810" spans="1:89">
      <c r="A810" s="230"/>
    </row>
    <row r="811" spans="1:89">
      <c r="A811" s="318">
        <f>+A780+1</f>
        <v>43857</v>
      </c>
      <c r="B811" s="318"/>
      <c r="C811" s="318"/>
      <c r="D811" s="318"/>
      <c r="BI811" s="313">
        <f>+BI749+2</f>
        <v>43857</v>
      </c>
      <c r="BJ811" s="313"/>
      <c r="BK811" s="313"/>
      <c r="BL811" s="313"/>
    </row>
    <row r="812" spans="1:89" ht="14.1" thickBot="1">
      <c r="AE812" t="s">
        <v>49</v>
      </c>
    </row>
    <row r="813" spans="1:89" ht="15" thickTop="1" thickBot="1">
      <c r="A813" s="314" t="s">
        <v>2</v>
      </c>
      <c r="B813" s="311" t="s">
        <v>3</v>
      </c>
      <c r="C813" s="312"/>
      <c r="D813" s="311" t="s">
        <v>4</v>
      </c>
      <c r="E813" s="312"/>
      <c r="F813" s="311" t="s">
        <v>5</v>
      </c>
      <c r="G813" s="312"/>
      <c r="H813" s="311" t="s">
        <v>6</v>
      </c>
      <c r="I813" s="312"/>
      <c r="J813" s="311" t="s">
        <v>7</v>
      </c>
      <c r="K813" s="312"/>
      <c r="L813" s="311" t="s">
        <v>8</v>
      </c>
      <c r="M813" s="312"/>
      <c r="N813" s="311" t="s">
        <v>9</v>
      </c>
      <c r="O813" s="312"/>
      <c r="P813" s="311" t="s">
        <v>10</v>
      </c>
      <c r="Q813" s="312"/>
      <c r="R813" s="311" t="s">
        <v>11</v>
      </c>
      <c r="S813" s="312"/>
      <c r="T813" s="311" t="s">
        <v>12</v>
      </c>
      <c r="U813" s="312"/>
      <c r="V813" s="311" t="s">
        <v>13</v>
      </c>
      <c r="W813" s="312"/>
      <c r="X813" s="311" t="s">
        <v>14</v>
      </c>
      <c r="Y813" s="312"/>
      <c r="Z813" s="297" t="s">
        <v>15</v>
      </c>
      <c r="AA813" s="298"/>
      <c r="AB813" s="316" t="s">
        <v>16</v>
      </c>
      <c r="AC813" s="317"/>
      <c r="AE813" s="309" t="s">
        <v>2</v>
      </c>
      <c r="AF813" s="303" t="s">
        <v>3</v>
      </c>
      <c r="AG813" s="304"/>
      <c r="AH813" s="303" t="s">
        <v>4</v>
      </c>
      <c r="AI813" s="304"/>
      <c r="AJ813" s="303" t="s">
        <v>5</v>
      </c>
      <c r="AK813" s="304"/>
      <c r="AL813" s="303" t="s">
        <v>6</v>
      </c>
      <c r="AM813" s="304"/>
      <c r="AN813" s="303" t="s">
        <v>7</v>
      </c>
      <c r="AO813" s="304"/>
      <c r="AP813" s="303" t="s">
        <v>8</v>
      </c>
      <c r="AQ813" s="304"/>
      <c r="AR813" s="303" t="s">
        <v>9</v>
      </c>
      <c r="AS813" s="304"/>
      <c r="AT813" s="303" t="s">
        <v>10</v>
      </c>
      <c r="AU813" s="304"/>
      <c r="AV813" s="303" t="s">
        <v>11</v>
      </c>
      <c r="AW813" s="304"/>
      <c r="AX813" s="303" t="s">
        <v>12</v>
      </c>
      <c r="AY813" s="304"/>
      <c r="AZ813" s="303" t="s">
        <v>13</v>
      </c>
      <c r="BA813" s="304"/>
      <c r="BB813" s="303" t="s">
        <v>14</v>
      </c>
      <c r="BC813" s="304"/>
      <c r="BD813" s="305" t="s">
        <v>15</v>
      </c>
      <c r="BE813" s="306"/>
      <c r="BF813" s="307" t="s">
        <v>16</v>
      </c>
      <c r="BG813" s="308"/>
      <c r="BI813" s="314" t="s">
        <v>2</v>
      </c>
      <c r="BJ813" s="311" t="s">
        <v>3</v>
      </c>
      <c r="BK813" s="312"/>
      <c r="BL813" s="311" t="s">
        <v>4</v>
      </c>
      <c r="BM813" s="312"/>
      <c r="BN813" s="311" t="s">
        <v>5</v>
      </c>
      <c r="BO813" s="312"/>
      <c r="BP813" s="311" t="s">
        <v>6</v>
      </c>
      <c r="BQ813" s="312"/>
      <c r="BR813" s="311" t="s">
        <v>7</v>
      </c>
      <c r="BS813" s="312"/>
      <c r="BT813" s="311" t="s">
        <v>8</v>
      </c>
      <c r="BU813" s="312"/>
      <c r="BV813" s="311" t="s">
        <v>9</v>
      </c>
      <c r="BW813" s="312"/>
      <c r="BX813" s="311" t="s">
        <v>10</v>
      </c>
      <c r="BY813" s="312"/>
      <c r="BZ813" s="311" t="s">
        <v>11</v>
      </c>
      <c r="CA813" s="312"/>
      <c r="CB813" s="311" t="s">
        <v>12</v>
      </c>
      <c r="CC813" s="312"/>
      <c r="CD813" s="311" t="s">
        <v>13</v>
      </c>
      <c r="CE813" s="312"/>
      <c r="CF813" s="311" t="s">
        <v>14</v>
      </c>
      <c r="CG813" s="312"/>
      <c r="CH813" s="297" t="s">
        <v>15</v>
      </c>
      <c r="CI813" s="298"/>
      <c r="CJ813" s="311" t="s">
        <v>16</v>
      </c>
      <c r="CK813" s="312"/>
    </row>
    <row r="814" spans="1:89" ht="15" thickTop="1" thickBot="1">
      <c r="A814" s="315"/>
      <c r="B814" s="112" t="s">
        <v>17</v>
      </c>
      <c r="C814" s="113" t="s">
        <v>18</v>
      </c>
      <c r="D814" s="114" t="s">
        <v>17</v>
      </c>
      <c r="E814" s="115" t="s">
        <v>18</v>
      </c>
      <c r="F814" s="112" t="s">
        <v>17</v>
      </c>
      <c r="G814" s="113" t="s">
        <v>18</v>
      </c>
      <c r="H814" s="114" t="s">
        <v>17</v>
      </c>
      <c r="I814" s="115" t="s">
        <v>18</v>
      </c>
      <c r="J814" s="112" t="s">
        <v>17</v>
      </c>
      <c r="K814" s="113" t="s">
        <v>18</v>
      </c>
      <c r="L814" s="114" t="s">
        <v>17</v>
      </c>
      <c r="M814" s="112" t="s">
        <v>18</v>
      </c>
      <c r="N814" s="116" t="s">
        <v>17</v>
      </c>
      <c r="O814" s="117" t="s">
        <v>18</v>
      </c>
      <c r="P814" s="112" t="s">
        <v>17</v>
      </c>
      <c r="Q814" s="113" t="s">
        <v>18</v>
      </c>
      <c r="R814" s="114" t="s">
        <v>17</v>
      </c>
      <c r="S814" s="115" t="s">
        <v>18</v>
      </c>
      <c r="T814" s="112" t="s">
        <v>17</v>
      </c>
      <c r="U814" s="113" t="s">
        <v>18</v>
      </c>
      <c r="V814" s="114" t="s">
        <v>17</v>
      </c>
      <c r="W814" s="115" t="s">
        <v>18</v>
      </c>
      <c r="X814" s="112" t="s">
        <v>17</v>
      </c>
      <c r="Y814" s="113" t="s">
        <v>18</v>
      </c>
      <c r="Z814" s="25" t="s">
        <v>17</v>
      </c>
      <c r="AA814" s="118" t="s">
        <v>18</v>
      </c>
      <c r="AB814" s="172" t="s">
        <v>17</v>
      </c>
      <c r="AC814" s="173" t="s">
        <v>18</v>
      </c>
      <c r="AE814" s="310"/>
      <c r="AF814" s="235" t="s">
        <v>17</v>
      </c>
      <c r="AG814" s="236" t="s">
        <v>18</v>
      </c>
      <c r="AH814" s="237" t="s">
        <v>17</v>
      </c>
      <c r="AI814" s="238" t="s">
        <v>18</v>
      </c>
      <c r="AJ814" s="235" t="s">
        <v>17</v>
      </c>
      <c r="AK814" s="236" t="s">
        <v>18</v>
      </c>
      <c r="AL814" s="237" t="s">
        <v>17</v>
      </c>
      <c r="AM814" s="238" t="s">
        <v>18</v>
      </c>
      <c r="AN814" s="235" t="s">
        <v>17</v>
      </c>
      <c r="AO814" s="236" t="s">
        <v>18</v>
      </c>
      <c r="AP814" s="237" t="s">
        <v>17</v>
      </c>
      <c r="AQ814" s="235" t="s">
        <v>18</v>
      </c>
      <c r="AR814" s="239" t="s">
        <v>17</v>
      </c>
      <c r="AS814" s="240" t="s">
        <v>18</v>
      </c>
      <c r="AT814" s="235" t="s">
        <v>17</v>
      </c>
      <c r="AU814" s="236" t="s">
        <v>18</v>
      </c>
      <c r="AV814" s="237" t="s">
        <v>17</v>
      </c>
      <c r="AW814" s="238" t="s">
        <v>18</v>
      </c>
      <c r="AX814" s="235" t="s">
        <v>17</v>
      </c>
      <c r="AY814" s="236" t="s">
        <v>18</v>
      </c>
      <c r="AZ814" s="237" t="s">
        <v>17</v>
      </c>
      <c r="BA814" s="238" t="s">
        <v>18</v>
      </c>
      <c r="BB814" s="235" t="s">
        <v>17</v>
      </c>
      <c r="BC814" s="236" t="s">
        <v>18</v>
      </c>
      <c r="BD814" s="241" t="s">
        <v>17</v>
      </c>
      <c r="BE814" s="242" t="s">
        <v>18</v>
      </c>
      <c r="BF814" s="243" t="s">
        <v>17</v>
      </c>
      <c r="BG814" s="244" t="s">
        <v>18</v>
      </c>
      <c r="BI814" s="315"/>
      <c r="BJ814" s="112" t="s">
        <v>17</v>
      </c>
      <c r="BK814" s="113" t="s">
        <v>18</v>
      </c>
      <c r="BL814" s="114" t="s">
        <v>17</v>
      </c>
      <c r="BM814" s="115" t="s">
        <v>18</v>
      </c>
      <c r="BN814" s="112" t="s">
        <v>17</v>
      </c>
      <c r="BO814" s="113" t="s">
        <v>18</v>
      </c>
      <c r="BP814" s="114" t="s">
        <v>17</v>
      </c>
      <c r="BQ814" s="115" t="s">
        <v>18</v>
      </c>
      <c r="BR814" s="112" t="s">
        <v>17</v>
      </c>
      <c r="BS814" s="113" t="s">
        <v>18</v>
      </c>
      <c r="BT814" s="114" t="s">
        <v>17</v>
      </c>
      <c r="BU814" s="112" t="s">
        <v>18</v>
      </c>
      <c r="BV814" s="116" t="s">
        <v>17</v>
      </c>
      <c r="BW814" s="117" t="s">
        <v>18</v>
      </c>
      <c r="BX814" s="112" t="s">
        <v>17</v>
      </c>
      <c r="BY814" s="113" t="s">
        <v>18</v>
      </c>
      <c r="BZ814" s="114" t="s">
        <v>17</v>
      </c>
      <c r="CA814" s="115" t="s">
        <v>18</v>
      </c>
      <c r="CB814" s="112" t="s">
        <v>17</v>
      </c>
      <c r="CC814" s="113" t="s">
        <v>18</v>
      </c>
      <c r="CD814" s="114" t="s">
        <v>17</v>
      </c>
      <c r="CE814" s="115" t="s">
        <v>18</v>
      </c>
      <c r="CF814" s="112" t="s">
        <v>17</v>
      </c>
      <c r="CG814" s="113" t="s">
        <v>18</v>
      </c>
      <c r="CH814" s="25" t="s">
        <v>17</v>
      </c>
      <c r="CI814" s="118" t="s">
        <v>18</v>
      </c>
      <c r="CJ814" s="116" t="s">
        <v>17</v>
      </c>
      <c r="CK814" s="117" t="s">
        <v>18</v>
      </c>
    </row>
    <row r="815" spans="1:89" ht="14.1" thickTop="1">
      <c r="A815" s="121" t="s">
        <v>19</v>
      </c>
      <c r="B815" s="122"/>
      <c r="C815" s="182"/>
      <c r="D815" s="123"/>
      <c r="E815" s="176"/>
      <c r="F815" s="122"/>
      <c r="G815" s="124"/>
      <c r="H815" s="123"/>
      <c r="I815" s="176"/>
      <c r="J815" s="122"/>
      <c r="K815" s="124"/>
      <c r="L815" s="123"/>
      <c r="M815" s="122"/>
      <c r="N815" s="175"/>
      <c r="O815" s="177"/>
      <c r="P815" s="122"/>
      <c r="Q815" s="124"/>
      <c r="R815" s="123"/>
      <c r="S815" s="176"/>
      <c r="T815" s="122"/>
      <c r="U815" s="124"/>
      <c r="V815" s="123"/>
      <c r="W815" s="176"/>
      <c r="X815" s="122"/>
      <c r="Y815" s="124"/>
      <c r="Z815" s="180"/>
      <c r="AA815" s="181"/>
      <c r="AB815" s="166">
        <f>B815+D815+F815+H815+J815+L815+N815+P815+R815+T815+V815+X815+Z815</f>
        <v>0</v>
      </c>
      <c r="AC815" s="167">
        <f>C815+E815+G815+I815+K815+M815+O815+Q815+S815+U815+W815+Y815+AA815</f>
        <v>0</v>
      </c>
      <c r="AE815" s="246" t="str">
        <f>$AE$9</f>
        <v>07:00 - 07:59</v>
      </c>
      <c r="AF815" s="247">
        <f>SUMIF($A$9:$A$32,$AE815,B$815:B$838)</f>
        <v>6071</v>
      </c>
      <c r="AG815" s="248">
        <f t="shared" ref="AG815:AV817" si="15663">SUMIF($A$9:$A$32,$AE815,C$815:C$838)</f>
        <v>690</v>
      </c>
      <c r="AH815" s="249">
        <f t="shared" si="15663"/>
        <v>1462</v>
      </c>
      <c r="AI815" s="250">
        <f t="shared" si="15663"/>
        <v>1115</v>
      </c>
      <c r="AJ815" s="247">
        <f t="shared" si="15663"/>
        <v>669</v>
      </c>
      <c r="AK815" s="251">
        <f t="shared" si="15663"/>
        <v>546</v>
      </c>
      <c r="AL815" s="249">
        <f t="shared" si="15663"/>
        <v>1053</v>
      </c>
      <c r="AM815" s="250">
        <f t="shared" si="15663"/>
        <v>1134</v>
      </c>
      <c r="AN815" s="247">
        <f t="shared" si="15663"/>
        <v>411</v>
      </c>
      <c r="AO815" s="251">
        <f t="shared" si="15663"/>
        <v>727</v>
      </c>
      <c r="AP815" s="249">
        <f t="shared" si="15663"/>
        <v>370</v>
      </c>
      <c r="AQ815" s="247">
        <f t="shared" si="15663"/>
        <v>1808</v>
      </c>
      <c r="AR815" s="252">
        <f t="shared" si="15663"/>
        <v>1443</v>
      </c>
      <c r="AS815" s="253">
        <f t="shared" si="15663"/>
        <v>2069</v>
      </c>
      <c r="AT815" s="247">
        <f t="shared" si="15663"/>
        <v>1410</v>
      </c>
      <c r="AU815" s="251">
        <f t="shared" si="15663"/>
        <v>1136</v>
      </c>
      <c r="AV815" s="249">
        <f t="shared" si="15663"/>
        <v>1649</v>
      </c>
      <c r="AW815" s="250">
        <f t="shared" ref="AW815:BE817" si="15664">SUMIF($A$9:$A$32,$AE815,S$815:S$838)</f>
        <v>1299</v>
      </c>
      <c r="AX815" s="247">
        <f t="shared" si="15664"/>
        <v>204</v>
      </c>
      <c r="AY815" s="251">
        <f t="shared" si="15664"/>
        <v>1405</v>
      </c>
      <c r="AZ815" s="249">
        <f t="shared" si="15664"/>
        <v>587</v>
      </c>
      <c r="BA815" s="250">
        <f t="shared" si="15664"/>
        <v>2485</v>
      </c>
      <c r="BB815" s="247">
        <f t="shared" si="15664"/>
        <v>1066</v>
      </c>
      <c r="BC815" s="251">
        <f t="shared" si="15664"/>
        <v>1384</v>
      </c>
      <c r="BD815" s="20">
        <f t="shared" si="15664"/>
        <v>4557</v>
      </c>
      <c r="BE815" s="254">
        <f t="shared" si="15664"/>
        <v>1606</v>
      </c>
      <c r="BF815" s="255">
        <f>AF815+AH815+AJ815+AL815+AN815+AP815+AR815+AT815+AV815+AX815+AZ815+BB815+BD815</f>
        <v>20952</v>
      </c>
      <c r="BG815" s="256">
        <f>AG815+AI815+AK815+AM815+AO815+AQ815+AS815+AU815+AW815+AY815+BA815+BC815+BE815</f>
        <v>17404</v>
      </c>
      <c r="BI815" s="121" t="s">
        <v>19</v>
      </c>
      <c r="BJ815" s="125">
        <f>B815/B839</f>
        <v>0</v>
      </c>
      <c r="BK815" s="126">
        <f t="shared" ref="BK815" si="15665">C815/C839</f>
        <v>0</v>
      </c>
      <c r="BL815" s="127">
        <f t="shared" ref="BL815" si="15666">D815/D839</f>
        <v>0</v>
      </c>
      <c r="BM815" s="128">
        <f t="shared" ref="BM815" si="15667">E815/E839</f>
        <v>0</v>
      </c>
      <c r="BN815" s="125">
        <f t="shared" ref="BN815" si="15668">F815/F839</f>
        <v>0</v>
      </c>
      <c r="BO815" s="126">
        <f t="shared" ref="BO815" si="15669">G815/G839</f>
        <v>0</v>
      </c>
      <c r="BP815" s="127">
        <f t="shared" ref="BP815" si="15670">H815/H839</f>
        <v>0</v>
      </c>
      <c r="BQ815" s="128">
        <f t="shared" ref="BQ815" si="15671">I815/I839</f>
        <v>0</v>
      </c>
      <c r="BR815" s="125">
        <f t="shared" ref="BR815" si="15672">J815/J839</f>
        <v>0</v>
      </c>
      <c r="BS815" s="126">
        <f t="shared" ref="BS815" si="15673">K815/K839</f>
        <v>0</v>
      </c>
      <c r="BT815" s="127">
        <f t="shared" ref="BT815" si="15674">L815/L839</f>
        <v>0</v>
      </c>
      <c r="BU815" s="125">
        <f t="shared" ref="BU815" si="15675">M815/M839</f>
        <v>0</v>
      </c>
      <c r="BV815" s="129">
        <f t="shared" ref="BV815" si="15676">N815/N839</f>
        <v>0</v>
      </c>
      <c r="BW815" s="130">
        <f t="shared" ref="BW815" si="15677">O815/O839</f>
        <v>0</v>
      </c>
      <c r="BX815" s="125">
        <f t="shared" ref="BX815" si="15678">P815/P839</f>
        <v>0</v>
      </c>
      <c r="BY815" s="126">
        <f t="shared" ref="BY815" si="15679">Q815/Q839</f>
        <v>0</v>
      </c>
      <c r="BZ815" s="127">
        <f t="shared" ref="BZ815" si="15680">R815/R839</f>
        <v>0</v>
      </c>
      <c r="CA815" s="128">
        <f t="shared" ref="CA815" si="15681">S815/S839</f>
        <v>0</v>
      </c>
      <c r="CB815" s="125">
        <f t="shared" ref="CB815" si="15682">T815/T839</f>
        <v>0</v>
      </c>
      <c r="CC815" s="126">
        <f t="shared" ref="CC815" si="15683">U815/U839</f>
        <v>0</v>
      </c>
      <c r="CD815" s="127">
        <f t="shared" ref="CD815" si="15684">V815/V839</f>
        <v>0</v>
      </c>
      <c r="CE815" s="128">
        <f t="shared" ref="CE815" si="15685">W815/W839</f>
        <v>0</v>
      </c>
      <c r="CF815" s="125">
        <f t="shared" ref="CF815" si="15686">X815/X839</f>
        <v>0</v>
      </c>
      <c r="CG815" s="126">
        <f t="shared" ref="CG815" si="15687">Y815/Y839</f>
        <v>0</v>
      </c>
      <c r="CH815" s="127">
        <f t="shared" ref="CH815" si="15688">Z815/Z839</f>
        <v>0</v>
      </c>
      <c r="CI815" s="125">
        <f t="shared" ref="CI815" si="15689">AA815/AA839</f>
        <v>0</v>
      </c>
      <c r="CJ815" s="131">
        <f t="shared" ref="CJ815" si="15690">AB815/AB839</f>
        <v>0</v>
      </c>
      <c r="CK815" s="132">
        <f t="shared" ref="CK815" si="15691">AC815/AC839</f>
        <v>0</v>
      </c>
    </row>
    <row r="816" spans="1:89">
      <c r="A816" s="133" t="s">
        <v>20</v>
      </c>
      <c r="B816" s="185">
        <v>845</v>
      </c>
      <c r="C816" s="186">
        <v>0</v>
      </c>
      <c r="D816" s="187">
        <v>170</v>
      </c>
      <c r="E816" s="188">
        <v>0</v>
      </c>
      <c r="F816" s="185">
        <v>65</v>
      </c>
      <c r="G816" s="189">
        <v>2</v>
      </c>
      <c r="H816" s="187">
        <v>297</v>
      </c>
      <c r="I816" s="188">
        <v>6</v>
      </c>
      <c r="J816" s="185">
        <v>0</v>
      </c>
      <c r="K816" s="189">
        <v>0</v>
      </c>
      <c r="L816" s="187">
        <v>0</v>
      </c>
      <c r="M816" s="185">
        <v>0</v>
      </c>
      <c r="N816" s="190">
        <v>0</v>
      </c>
      <c r="O816" s="191">
        <v>0</v>
      </c>
      <c r="P816" s="185">
        <v>0</v>
      </c>
      <c r="Q816" s="189">
        <v>0</v>
      </c>
      <c r="R816" s="187">
        <v>0</v>
      </c>
      <c r="S816" s="188">
        <v>0</v>
      </c>
      <c r="T816" s="185">
        <v>0</v>
      </c>
      <c r="U816" s="189">
        <v>0</v>
      </c>
      <c r="V816" s="187">
        <v>0</v>
      </c>
      <c r="W816" s="188">
        <v>0</v>
      </c>
      <c r="X816" s="185">
        <v>0</v>
      </c>
      <c r="Y816" s="189">
        <v>0</v>
      </c>
      <c r="Z816" s="187">
        <v>0</v>
      </c>
      <c r="AA816" s="185">
        <v>0</v>
      </c>
      <c r="AB816" s="168">
        <f t="shared" ref="AB816:AB817" si="15692">B816+D816+F816+H816+J816+L816+N816+P816+R816+T816+V816+X816+Z816</f>
        <v>1377</v>
      </c>
      <c r="AC816" s="169">
        <f t="shared" ref="AC816:AC835" si="15693">C816+E816+G816+I816+K816+M816+O816+Q816+S816+U816+W816+Y816+AA816</f>
        <v>8</v>
      </c>
      <c r="AE816" s="258" t="str">
        <f>$AE$10</f>
        <v>08:00 - 08:59</v>
      </c>
      <c r="AF816" s="247">
        <f>SUMIF($A$9:$A$32,$AE816,B$815:B$838)</f>
        <v>3849</v>
      </c>
      <c r="AG816" s="259">
        <f t="shared" si="15663"/>
        <v>768</v>
      </c>
      <c r="AH816" s="260">
        <f t="shared" si="15663"/>
        <v>641</v>
      </c>
      <c r="AI816" s="261">
        <f t="shared" si="15663"/>
        <v>951</v>
      </c>
      <c r="AJ816" s="262">
        <f t="shared" si="15663"/>
        <v>173</v>
      </c>
      <c r="AK816" s="263">
        <f t="shared" si="15663"/>
        <v>516</v>
      </c>
      <c r="AL816" s="260">
        <f t="shared" si="15663"/>
        <v>244</v>
      </c>
      <c r="AM816" s="261">
        <f t="shared" si="15663"/>
        <v>1604</v>
      </c>
      <c r="AN816" s="262">
        <f t="shared" si="15663"/>
        <v>222</v>
      </c>
      <c r="AO816" s="263">
        <f t="shared" si="15663"/>
        <v>592</v>
      </c>
      <c r="AP816" s="260">
        <f t="shared" si="15663"/>
        <v>346</v>
      </c>
      <c r="AQ816" s="262">
        <f t="shared" si="15663"/>
        <v>1255</v>
      </c>
      <c r="AR816" s="264">
        <f t="shared" si="15663"/>
        <v>710</v>
      </c>
      <c r="AS816" s="265">
        <f t="shared" si="15663"/>
        <v>1791</v>
      </c>
      <c r="AT816" s="262">
        <f t="shared" si="15663"/>
        <v>768</v>
      </c>
      <c r="AU816" s="263">
        <f t="shared" si="15663"/>
        <v>1156</v>
      </c>
      <c r="AV816" s="260">
        <f t="shared" si="15663"/>
        <v>1223</v>
      </c>
      <c r="AW816" s="261">
        <f t="shared" si="15664"/>
        <v>823</v>
      </c>
      <c r="AX816" s="262">
        <f t="shared" si="15664"/>
        <v>72</v>
      </c>
      <c r="AY816" s="263">
        <f t="shared" si="15664"/>
        <v>1053</v>
      </c>
      <c r="AZ816" s="260">
        <f t="shared" si="15664"/>
        <v>560</v>
      </c>
      <c r="BA816" s="261">
        <f t="shared" si="15664"/>
        <v>1621</v>
      </c>
      <c r="BB816" s="262">
        <f t="shared" si="15664"/>
        <v>935</v>
      </c>
      <c r="BC816" s="263">
        <f t="shared" si="15664"/>
        <v>1081</v>
      </c>
      <c r="BD816" s="260">
        <f t="shared" si="15664"/>
        <v>2902</v>
      </c>
      <c r="BE816" s="262">
        <f t="shared" si="15664"/>
        <v>1599</v>
      </c>
      <c r="BF816" s="266">
        <f>SUM(AF816,AH816,AJ816,AL816,AN816,AP816,AR816,AT816,AV816,AX816,AZ816,BB816,BD816)</f>
        <v>12645</v>
      </c>
      <c r="BG816" s="16">
        <f>SUM(AG816,AI816,AK816,AM816,AO816,AQ816,AS816,AU816,AW816,AY816,BA816,BC816,BE816)</f>
        <v>14810</v>
      </c>
      <c r="BI816" s="133" t="s">
        <v>20</v>
      </c>
      <c r="BJ816" s="125">
        <f>B816/B839</f>
        <v>1.511600865816354E-2</v>
      </c>
      <c r="BK816" s="126">
        <f t="shared" ref="BK816" si="15694">C816/C839</f>
        <v>0</v>
      </c>
      <c r="BL816" s="127">
        <f t="shared" ref="BL816" si="15695">D816/D839</f>
        <v>8.1971165437099182E-3</v>
      </c>
      <c r="BM816" s="128">
        <f t="shared" ref="BM816" si="15696">E816/E839</f>
        <v>0</v>
      </c>
      <c r="BN816" s="125">
        <f t="shared" ref="BN816" si="15697">F816/F839</f>
        <v>6.5649934350065654E-3</v>
      </c>
      <c r="BO816" s="126">
        <f t="shared" ref="BO816" si="15698">G816/G839</f>
        <v>2.7716186252771619E-4</v>
      </c>
      <c r="BP816" s="127">
        <f t="shared" ref="BP816" si="15699">H816/H839</f>
        <v>1.2842687883767188E-2</v>
      </c>
      <c r="BQ816" s="128">
        <f t="shared" ref="BQ816" si="15700">I816/I839</f>
        <v>1.726916877734285E-4</v>
      </c>
      <c r="BR816" s="125">
        <f t="shared" ref="BR816" si="15701">J816/J839</f>
        <v>0</v>
      </c>
      <c r="BS816" s="126">
        <f t="shared" ref="BS816" si="15702">K816/K839</f>
        <v>0</v>
      </c>
      <c r="BT816" s="127">
        <f t="shared" ref="BT816" si="15703">L816/L839</f>
        <v>0</v>
      </c>
      <c r="BU816" s="125">
        <f t="shared" ref="BU816" si="15704">M816/M839</f>
        <v>0</v>
      </c>
      <c r="BV816" s="129">
        <f t="shared" ref="BV816" si="15705">N816/N839</f>
        <v>0</v>
      </c>
      <c r="BW816" s="130">
        <f t="shared" ref="BW816" si="15706">O816/O839</f>
        <v>0</v>
      </c>
      <c r="BX816" s="125">
        <f t="shared" ref="BX816" si="15707">P816/P839</f>
        <v>0</v>
      </c>
      <c r="BY816" s="126">
        <f t="shared" ref="BY816" si="15708">Q816/Q839</f>
        <v>0</v>
      </c>
      <c r="BZ816" s="127">
        <f t="shared" ref="BZ816" si="15709">R816/R839</f>
        <v>0</v>
      </c>
      <c r="CA816" s="128">
        <f t="shared" ref="CA816" si="15710">S816/S839</f>
        <v>0</v>
      </c>
      <c r="CB816" s="125">
        <f t="shared" ref="CB816" si="15711">T816/T839</f>
        <v>0</v>
      </c>
      <c r="CC816" s="126">
        <f t="shared" ref="CC816" si="15712">U816/U839</f>
        <v>0</v>
      </c>
      <c r="CD816" s="127">
        <f t="shared" ref="CD816" si="15713">V816/V839</f>
        <v>0</v>
      </c>
      <c r="CE816" s="128">
        <f t="shared" ref="CE816" si="15714">W816/W839</f>
        <v>0</v>
      </c>
      <c r="CF816" s="125">
        <f t="shared" ref="CF816" si="15715">X816/X839</f>
        <v>0</v>
      </c>
      <c r="CG816" s="126">
        <f t="shared" ref="CG816" si="15716">Y816/Y839</f>
        <v>0</v>
      </c>
      <c r="CH816" s="127">
        <f t="shared" ref="CH816" si="15717">Z816/Z839</f>
        <v>0</v>
      </c>
      <c r="CI816" s="125">
        <f t="shared" ref="CI816" si="15718">AA816/AA839</f>
        <v>0</v>
      </c>
      <c r="CJ816" s="131">
        <f t="shared" ref="CJ816" si="15719">AB816/AB839</f>
        <v>4.8063330506078594E-3</v>
      </c>
      <c r="CK816" s="132">
        <f t="shared" ref="CK816" si="15720">AC816/AC839</f>
        <v>2.8008066323101054E-5</v>
      </c>
    </row>
    <row r="817" spans="1:89" ht="14.1" thickBot="1">
      <c r="A817" s="142" t="s">
        <v>21</v>
      </c>
      <c r="B817" s="192">
        <v>3514</v>
      </c>
      <c r="C817" s="193">
        <v>1</v>
      </c>
      <c r="D817" s="194">
        <v>1269</v>
      </c>
      <c r="E817" s="195">
        <v>0</v>
      </c>
      <c r="F817" s="192">
        <v>454</v>
      </c>
      <c r="G817" s="196">
        <v>6</v>
      </c>
      <c r="H817" s="194">
        <v>1292</v>
      </c>
      <c r="I817" s="195">
        <v>86</v>
      </c>
      <c r="J817" s="192">
        <v>91</v>
      </c>
      <c r="K817" s="196">
        <v>79</v>
      </c>
      <c r="L817" s="194">
        <v>64</v>
      </c>
      <c r="M817" s="192">
        <v>338</v>
      </c>
      <c r="N817" s="197">
        <v>503</v>
      </c>
      <c r="O817" s="198">
        <v>545</v>
      </c>
      <c r="P817" s="192">
        <v>192</v>
      </c>
      <c r="Q817" s="196">
        <v>323</v>
      </c>
      <c r="R817" s="194">
        <v>267</v>
      </c>
      <c r="S817" s="195">
        <v>386</v>
      </c>
      <c r="T817" s="192">
        <v>44</v>
      </c>
      <c r="U817" s="196">
        <v>324</v>
      </c>
      <c r="V817" s="194">
        <v>79</v>
      </c>
      <c r="W817" s="195">
        <v>630</v>
      </c>
      <c r="X817" s="192">
        <v>257</v>
      </c>
      <c r="Y817" s="196">
        <v>425</v>
      </c>
      <c r="Z817" s="194">
        <v>1028</v>
      </c>
      <c r="AA817" s="192">
        <v>552</v>
      </c>
      <c r="AB817" s="168">
        <f t="shared" si="15692"/>
        <v>9054</v>
      </c>
      <c r="AC817" s="169">
        <f t="shared" si="15693"/>
        <v>3695</v>
      </c>
      <c r="AE817" s="246" t="str">
        <f>$AE$11</f>
        <v>-</v>
      </c>
      <c r="AF817" s="247">
        <f>SUMIF($A$9:$A$32,$AE817,B$815:B$838)</f>
        <v>0</v>
      </c>
      <c r="AG817" s="267">
        <f t="shared" si="15663"/>
        <v>0</v>
      </c>
      <c r="AH817" s="268">
        <f t="shared" si="15663"/>
        <v>0</v>
      </c>
      <c r="AI817" s="269">
        <f t="shared" si="15663"/>
        <v>0</v>
      </c>
      <c r="AJ817" s="270">
        <f t="shared" si="15663"/>
        <v>0</v>
      </c>
      <c r="AK817" s="271">
        <f t="shared" si="15663"/>
        <v>0</v>
      </c>
      <c r="AL817" s="268">
        <f t="shared" si="15663"/>
        <v>0</v>
      </c>
      <c r="AM817" s="269">
        <f t="shared" si="15663"/>
        <v>0</v>
      </c>
      <c r="AN817" s="270">
        <f t="shared" si="15663"/>
        <v>0</v>
      </c>
      <c r="AO817" s="271">
        <f t="shared" si="15663"/>
        <v>0</v>
      </c>
      <c r="AP817" s="268">
        <f t="shared" si="15663"/>
        <v>0</v>
      </c>
      <c r="AQ817" s="270">
        <f t="shared" si="15663"/>
        <v>0</v>
      </c>
      <c r="AR817" s="272">
        <f t="shared" si="15663"/>
        <v>0</v>
      </c>
      <c r="AS817" s="273">
        <f t="shared" si="15663"/>
        <v>0</v>
      </c>
      <c r="AT817" s="270">
        <f t="shared" si="15663"/>
        <v>0</v>
      </c>
      <c r="AU817" s="271">
        <f t="shared" si="15663"/>
        <v>0</v>
      </c>
      <c r="AV817" s="268">
        <f t="shared" si="15663"/>
        <v>0</v>
      </c>
      <c r="AW817" s="269">
        <f t="shared" si="15664"/>
        <v>0</v>
      </c>
      <c r="AX817" s="270">
        <f t="shared" si="15664"/>
        <v>0</v>
      </c>
      <c r="AY817" s="271">
        <f t="shared" si="15664"/>
        <v>0</v>
      </c>
      <c r="AZ817" s="268">
        <f t="shared" si="15664"/>
        <v>0</v>
      </c>
      <c r="BA817" s="269">
        <f t="shared" si="15664"/>
        <v>0</v>
      </c>
      <c r="BB817" s="270">
        <f t="shared" si="15664"/>
        <v>0</v>
      </c>
      <c r="BC817" s="271">
        <f t="shared" si="15664"/>
        <v>0</v>
      </c>
      <c r="BD817" s="268">
        <f t="shared" si="15664"/>
        <v>0</v>
      </c>
      <c r="BE817" s="270">
        <f t="shared" si="15664"/>
        <v>0</v>
      </c>
      <c r="BF817" s="266">
        <f>SUM(AF817,AH817,AJ817,AL817,AN817,AP817,AR817,AT817,AV817,AX817,AZ817,BB817,BD817)</f>
        <v>0</v>
      </c>
      <c r="BG817" s="16">
        <f>SUM(AG817,AI817,AK817,AM817,AO817,AQ817,AS817,AU817,AW817,AY817,BA817,BC817,BE817)</f>
        <v>0</v>
      </c>
      <c r="BI817" s="142" t="s">
        <v>21</v>
      </c>
      <c r="BJ817" s="125">
        <f>B817/B839</f>
        <v>6.2861129496788973E-2</v>
      </c>
      <c r="BK817" s="126">
        <f t="shared" ref="BK817" si="15721">C817/C839</f>
        <v>3.3328889481402477E-5</v>
      </c>
      <c r="BL817" s="127">
        <f t="shared" ref="BL817" si="15722">D817/D839</f>
        <v>6.1189064082164041E-2</v>
      </c>
      <c r="BM817" s="128">
        <f t="shared" ref="BM817" si="15723">E817/E839</f>
        <v>0</v>
      </c>
      <c r="BN817" s="125">
        <f t="shared" ref="BN817" si="15724">F817/F839</f>
        <v>4.5853954146045851E-2</v>
      </c>
      <c r="BO817" s="126">
        <f t="shared" ref="BO817" si="15725">G817/G839</f>
        <v>8.3148558758314856E-4</v>
      </c>
      <c r="BP817" s="127">
        <f t="shared" ref="BP817" si="15726">H817/H839</f>
        <v>5.5867854363054574E-2</v>
      </c>
      <c r="BQ817" s="128">
        <f t="shared" ref="BQ817" si="15727">I817/I839</f>
        <v>2.4752475247524753E-3</v>
      </c>
      <c r="BR817" s="125">
        <f t="shared" ref="BR817" si="15728">J817/J839</f>
        <v>1.4378258808658556E-2</v>
      </c>
      <c r="BS817" s="126">
        <f t="shared" ref="BS817" si="15729">K817/K839</f>
        <v>1.0540360240160107E-2</v>
      </c>
      <c r="BT817" s="127">
        <f t="shared" ref="BT817" si="15730">L817/L839</f>
        <v>5.9133327173611751E-3</v>
      </c>
      <c r="BU817" s="125">
        <f t="shared" ref="BU817" si="15731">M817/M839</f>
        <v>1.6508742795740938E-2</v>
      </c>
      <c r="BV817" s="129">
        <f t="shared" ref="BV817" si="15732">N817/N839</f>
        <v>2.1469119467326818E-2</v>
      </c>
      <c r="BW817" s="130">
        <f t="shared" ref="BW817" si="15733">O817/O839</f>
        <v>1.6481688692654307E-2</v>
      </c>
      <c r="BX817" s="125">
        <f t="shared" ref="BX817" si="15734">P817/P839</f>
        <v>1.3081692443959937E-2</v>
      </c>
      <c r="BY817" s="126">
        <f t="shared" ref="BY817" si="15735">Q817/Q839</f>
        <v>1.638928353967932E-2</v>
      </c>
      <c r="BZ817" s="127">
        <f t="shared" ref="BZ817" si="15736">R817/R839</f>
        <v>1.4409844028279993E-2</v>
      </c>
      <c r="CA817" s="128">
        <f t="shared" ref="CA817" si="15737">S817/S839</f>
        <v>1.7024654875843516E-2</v>
      </c>
      <c r="CB817" s="125">
        <f t="shared" ref="CB817" si="15738">T817/T839</f>
        <v>5.9243301467618147E-3</v>
      </c>
      <c r="CC817" s="126">
        <f t="shared" ref="CC817" si="15739">U817/U839</f>
        <v>3.1483820814303759E-2</v>
      </c>
      <c r="CD817" s="127">
        <f t="shared" ref="CD817" si="15740">V817/V839</f>
        <v>3.8627029141404265E-3</v>
      </c>
      <c r="CE817" s="128">
        <f t="shared" ref="CE817" si="15741">W817/W839</f>
        <v>2.393889881065471E-2</v>
      </c>
      <c r="CF817" s="125">
        <f t="shared" ref="CF817" si="15742">X817/X839</f>
        <v>1.2395697680027009E-2</v>
      </c>
      <c r="CG817" s="126">
        <f t="shared" ref="CG817" si="15743">Y817/Y839</f>
        <v>2.9183547346013871E-2</v>
      </c>
      <c r="CH817" s="127">
        <f t="shared" ref="CH817" si="15744">Z817/Z839</f>
        <v>1.8886296411971121E-2</v>
      </c>
      <c r="CI817" s="125">
        <f t="shared" ref="CI817" si="15745">AA817/AA839</f>
        <v>1.3207637459922476E-2</v>
      </c>
      <c r="CJ817" s="131">
        <f t="shared" ref="CJ817" si="15746">AB817/AB839</f>
        <v>3.1602425156284357E-2</v>
      </c>
      <c r="CK817" s="132">
        <f t="shared" ref="CK817" si="15747">AC817/AC839</f>
        <v>1.2936225632982299E-2</v>
      </c>
    </row>
    <row r="818" spans="1:89" ht="15" thickTop="1" thickBot="1">
      <c r="A818" s="133" t="s">
        <v>22</v>
      </c>
      <c r="B818" s="185">
        <v>6065</v>
      </c>
      <c r="C818" s="186">
        <v>303</v>
      </c>
      <c r="D818" s="187">
        <v>1901</v>
      </c>
      <c r="E818" s="188">
        <v>521</v>
      </c>
      <c r="F818" s="185">
        <v>747</v>
      </c>
      <c r="G818" s="189">
        <v>231</v>
      </c>
      <c r="H818" s="187">
        <v>835</v>
      </c>
      <c r="I818" s="188">
        <v>801</v>
      </c>
      <c r="J818" s="185">
        <v>235</v>
      </c>
      <c r="K818" s="189">
        <v>441</v>
      </c>
      <c r="L818" s="187">
        <v>240</v>
      </c>
      <c r="M818" s="185">
        <v>1010</v>
      </c>
      <c r="N818" s="190">
        <v>1120</v>
      </c>
      <c r="O818" s="191">
        <v>1806</v>
      </c>
      <c r="P818" s="185">
        <v>817</v>
      </c>
      <c r="Q818" s="189">
        <v>843</v>
      </c>
      <c r="R818" s="187">
        <v>1171</v>
      </c>
      <c r="S818" s="188">
        <v>1236</v>
      </c>
      <c r="T818" s="185">
        <v>159</v>
      </c>
      <c r="U818" s="189">
        <v>881</v>
      </c>
      <c r="V818" s="187">
        <v>338</v>
      </c>
      <c r="W818" s="188">
        <v>1729</v>
      </c>
      <c r="X818" s="185">
        <v>916</v>
      </c>
      <c r="Y818" s="189">
        <v>1085</v>
      </c>
      <c r="Z818" s="187">
        <v>3368</v>
      </c>
      <c r="AA818" s="185">
        <v>1349</v>
      </c>
      <c r="AB818" s="168">
        <f>B818+D818+F818+H818+J818+L818+N818+P818+R818+T818+V818+X818+Z818</f>
        <v>17912</v>
      </c>
      <c r="AC818" s="169">
        <f t="shared" si="15693"/>
        <v>12236</v>
      </c>
      <c r="AE818" s="295" t="s">
        <v>42</v>
      </c>
      <c r="AF818" s="12">
        <f t="shared" ref="AF818:BG818" si="15748">SUM(AF815:AF817)</f>
        <v>9920</v>
      </c>
      <c r="AG818" s="1">
        <f t="shared" si="15748"/>
        <v>1458</v>
      </c>
      <c r="AH818" s="12">
        <f t="shared" si="15748"/>
        <v>2103</v>
      </c>
      <c r="AI818" s="1">
        <f t="shared" si="15748"/>
        <v>2066</v>
      </c>
      <c r="AJ818" s="12">
        <f t="shared" si="15748"/>
        <v>842</v>
      </c>
      <c r="AK818" s="1">
        <f t="shared" si="15748"/>
        <v>1062</v>
      </c>
      <c r="AL818" s="12">
        <f t="shared" si="15748"/>
        <v>1297</v>
      </c>
      <c r="AM818" s="1">
        <f t="shared" si="15748"/>
        <v>2738</v>
      </c>
      <c r="AN818" s="12">
        <f t="shared" si="15748"/>
        <v>633</v>
      </c>
      <c r="AO818" s="1">
        <f t="shared" si="15748"/>
        <v>1319</v>
      </c>
      <c r="AP818" s="12">
        <f t="shared" si="15748"/>
        <v>716</v>
      </c>
      <c r="AQ818" s="1">
        <f t="shared" si="15748"/>
        <v>3063</v>
      </c>
      <c r="AR818" s="12">
        <f t="shared" si="15748"/>
        <v>2153</v>
      </c>
      <c r="AS818" s="1">
        <f t="shared" si="15748"/>
        <v>3860</v>
      </c>
      <c r="AT818" s="12">
        <f t="shared" si="15748"/>
        <v>2178</v>
      </c>
      <c r="AU818" s="1">
        <f t="shared" si="15748"/>
        <v>2292</v>
      </c>
      <c r="AV818" s="12">
        <f t="shared" si="15748"/>
        <v>2872</v>
      </c>
      <c r="AW818" s="1">
        <f t="shared" si="15748"/>
        <v>2122</v>
      </c>
      <c r="AX818" s="12">
        <f t="shared" si="15748"/>
        <v>276</v>
      </c>
      <c r="AY818" s="1">
        <f t="shared" si="15748"/>
        <v>2458</v>
      </c>
      <c r="AZ818" s="12">
        <f t="shared" si="15748"/>
        <v>1147</v>
      </c>
      <c r="BA818" s="1">
        <f t="shared" si="15748"/>
        <v>4106</v>
      </c>
      <c r="BB818" s="12">
        <f t="shared" si="15748"/>
        <v>2001</v>
      </c>
      <c r="BC818" s="1">
        <f t="shared" si="15748"/>
        <v>2465</v>
      </c>
      <c r="BD818" s="12">
        <f t="shared" si="15748"/>
        <v>7459</v>
      </c>
      <c r="BE818" s="1">
        <f t="shared" si="15748"/>
        <v>3205</v>
      </c>
      <c r="BF818" s="51">
        <f t="shared" si="15748"/>
        <v>33597</v>
      </c>
      <c r="BG818" s="47">
        <f t="shared" si="15748"/>
        <v>32214</v>
      </c>
      <c r="BI818" s="133" t="s">
        <v>22</v>
      </c>
      <c r="BJ818" s="125">
        <f>B818/B839</f>
        <v>0.10849537575356434</v>
      </c>
      <c r="BK818" s="126">
        <f t="shared" ref="BK818" si="15749">C818/C839</f>
        <v>1.0098653512864951E-2</v>
      </c>
      <c r="BL818" s="127">
        <f t="shared" ref="BL818" si="15750">D818/D839</f>
        <v>9.1663050291720907E-2</v>
      </c>
      <c r="BM818" s="128">
        <f t="shared" ref="BM818" si="15751">E818/E839</f>
        <v>3.013999768598866E-2</v>
      </c>
      <c r="BN818" s="125">
        <f t="shared" ref="BN818" si="15752">F818/F839</f>
        <v>7.5446924553075445E-2</v>
      </c>
      <c r="BO818" s="126">
        <f t="shared" ref="BO818" si="15753">G818/G839</f>
        <v>3.201219512195122E-2</v>
      </c>
      <c r="BP818" s="127">
        <f t="shared" ref="BP818" si="15754">H818/H839</f>
        <v>3.6106546743924585E-2</v>
      </c>
      <c r="BQ818" s="128">
        <f t="shared" ref="BQ818" si="15755">I818/I839</f>
        <v>2.3054340317752706E-2</v>
      </c>
      <c r="BR818" s="125">
        <f t="shared" ref="BR818" si="15756">J818/J839</f>
        <v>3.7130668352030334E-2</v>
      </c>
      <c r="BS818" s="126">
        <f t="shared" ref="BS818" si="15757">K818/K839</f>
        <v>5.8839226150767178E-2</v>
      </c>
      <c r="BT818" s="127">
        <f t="shared" ref="BT818" si="15758">L818/L839</f>
        <v>2.2174997690104406E-2</v>
      </c>
      <c r="BU818" s="125">
        <f t="shared" ref="BU818" si="15759">M818/M839</f>
        <v>4.9330858649995118E-2</v>
      </c>
      <c r="BV818" s="129">
        <f t="shared" ref="BV818" si="15760">N818/N839</f>
        <v>4.7804003585300271E-2</v>
      </c>
      <c r="BW818" s="130">
        <f t="shared" ref="BW818" si="15761">O818/O839</f>
        <v>5.4616384915474644E-2</v>
      </c>
      <c r="BX818" s="125">
        <f t="shared" ref="BX818" si="15762">P818/P839</f>
        <v>5.5665326701642023E-2</v>
      </c>
      <c r="BY818" s="126">
        <f t="shared" ref="BY818" si="15763">Q818/Q839</f>
        <v>4.2774507814085649E-2</v>
      </c>
      <c r="BZ818" s="127">
        <f t="shared" ref="BZ818" si="15764">R818/R839</f>
        <v>6.3198229801932113E-2</v>
      </c>
      <c r="CA818" s="128">
        <f t="shared" ref="CA818" si="15765">S818/S839</f>
        <v>5.4514179861509283E-2</v>
      </c>
      <c r="CB818" s="125">
        <f t="shared" ref="CB818" si="15766">T818/T839</f>
        <v>2.140837484852565E-2</v>
      </c>
      <c r="CC818" s="126">
        <f t="shared" ref="CC818" si="15767">U818/U839</f>
        <v>8.5608784374696337E-2</v>
      </c>
      <c r="CD818" s="127">
        <f t="shared" ref="CD818" si="15768">V818/V839</f>
        <v>1.6526501075689419E-2</v>
      </c>
      <c r="CE818" s="128">
        <f t="shared" ref="CE818" si="15769">W818/W839</f>
        <v>6.5698977847019044E-2</v>
      </c>
      <c r="CF818" s="125">
        <f t="shared" ref="CF818" si="15770">X818/X839</f>
        <v>4.4180774610524283E-2</v>
      </c>
      <c r="CG818" s="126">
        <f t="shared" ref="CG818" si="15771">Y818/Y839</f>
        <v>7.4503879695117764E-2</v>
      </c>
      <c r="CH818" s="127">
        <f t="shared" ref="CH818" si="15772">Z818/Z839</f>
        <v>6.187650419797542E-2</v>
      </c>
      <c r="CI818" s="125">
        <f t="shared" ref="CI818" si="15773">AA818/AA839</f>
        <v>3.227736038665837E-2</v>
      </c>
      <c r="CJ818" s="131">
        <f t="shared" ref="CJ818" si="15774">AB818/AB839</f>
        <v>6.252072447529991E-2</v>
      </c>
      <c r="CK818" s="132">
        <f t="shared" ref="CK818" si="15775">AC818/AC839</f>
        <v>4.2838337441183059E-2</v>
      </c>
    </row>
    <row r="819" spans="1:89" ht="14.1" thickTop="1">
      <c r="A819" s="142" t="s">
        <v>23</v>
      </c>
      <c r="B819" s="192">
        <v>6071</v>
      </c>
      <c r="C819" s="193">
        <v>690</v>
      </c>
      <c r="D819" s="194">
        <v>1462</v>
      </c>
      <c r="E819" s="195">
        <v>1115</v>
      </c>
      <c r="F819" s="192">
        <v>669</v>
      </c>
      <c r="G819" s="196">
        <v>546</v>
      </c>
      <c r="H819" s="194">
        <v>1053</v>
      </c>
      <c r="I819" s="195">
        <v>1134</v>
      </c>
      <c r="J819" s="192">
        <v>411</v>
      </c>
      <c r="K819" s="196">
        <v>727</v>
      </c>
      <c r="L819" s="194">
        <v>370</v>
      </c>
      <c r="M819" s="192">
        <v>1808</v>
      </c>
      <c r="N819" s="197">
        <v>1443</v>
      </c>
      <c r="O819" s="198">
        <v>2069</v>
      </c>
      <c r="P819" s="192">
        <v>1410</v>
      </c>
      <c r="Q819" s="196">
        <v>1136</v>
      </c>
      <c r="R819" s="194">
        <v>1649</v>
      </c>
      <c r="S819" s="195">
        <v>1299</v>
      </c>
      <c r="T819" s="192">
        <v>204</v>
      </c>
      <c r="U819" s="196">
        <v>1405</v>
      </c>
      <c r="V819" s="194">
        <v>587</v>
      </c>
      <c r="W819" s="195">
        <v>2485</v>
      </c>
      <c r="X819" s="192">
        <v>1066</v>
      </c>
      <c r="Y819" s="196">
        <v>1384</v>
      </c>
      <c r="Z819" s="194">
        <v>4557</v>
      </c>
      <c r="AA819" s="192">
        <v>1606</v>
      </c>
      <c r="AB819" s="168">
        <f t="shared" ref="AB819:AB835" si="15776">B819+D819+F819+H819+J819+L819+N819+P819+R819+T819+V819+X819+Z819</f>
        <v>20952</v>
      </c>
      <c r="AC819" s="169">
        <f t="shared" si="15693"/>
        <v>17404</v>
      </c>
      <c r="BI819" s="142" t="s">
        <v>23</v>
      </c>
      <c r="BJ819" s="125">
        <f>B819/B839</f>
        <v>0.10860270835942112</v>
      </c>
      <c r="BK819" s="126">
        <f t="shared" ref="BK819" si="15777">C819/C839</f>
        <v>2.299693374216771E-2</v>
      </c>
      <c r="BL819" s="127">
        <f t="shared" ref="BL819" si="15778">D819/D839</f>
        <v>7.0495202275905305E-2</v>
      </c>
      <c r="BM819" s="128">
        <f t="shared" ref="BM819" si="15779">E819/E839</f>
        <v>6.450306606502372E-2</v>
      </c>
      <c r="BN819" s="125">
        <f t="shared" ref="BN819" si="15780">F819/F839</f>
        <v>6.7568932431067569E-2</v>
      </c>
      <c r="BO819" s="126">
        <f t="shared" ref="BO819" si="15781">G819/G839</f>
        <v>7.5665188470066522E-2</v>
      </c>
      <c r="BP819" s="127">
        <f t="shared" ref="BP819" si="15782">H819/H839</f>
        <v>4.5533166133356395E-2</v>
      </c>
      <c r="BQ819" s="128">
        <f t="shared" ref="BQ819" si="15783">I819/I839</f>
        <v>3.2638728989177988E-2</v>
      </c>
      <c r="BR819" s="125">
        <f t="shared" ref="BR819" si="15784">J819/J839</f>
        <v>6.4939168905040284E-2</v>
      </c>
      <c r="BS819" s="126">
        <f t="shared" ref="BS819" si="15785">K819/K839</f>
        <v>9.6997998665777185E-2</v>
      </c>
      <c r="BT819" s="127">
        <f t="shared" ref="BT819" si="15786">L819/L839</f>
        <v>3.4186454772244294E-2</v>
      </c>
      <c r="BU819" s="125">
        <f t="shared" ref="BU819" si="15787">M819/M839</f>
        <v>8.8307121226921956E-2</v>
      </c>
      <c r="BV819" s="129">
        <f t="shared" ref="BV819" si="15788">N819/N839</f>
        <v>6.1590336762132401E-2</v>
      </c>
      <c r="BW819" s="130">
        <f t="shared" ref="BW819" si="15789">O819/O839</f>
        <v>6.2569933770828923E-2</v>
      </c>
      <c r="BX819" s="125">
        <f t="shared" ref="BX819" si="15790">P819/P839</f>
        <v>9.6068678885330785E-2</v>
      </c>
      <c r="BY819" s="126">
        <f t="shared" ref="BY819" si="15791">Q819/Q839</f>
        <v>5.7641566876395371E-2</v>
      </c>
      <c r="BZ819" s="127">
        <f t="shared" ref="BZ819" si="15792">R819/R839</f>
        <v>8.899562847428355E-2</v>
      </c>
      <c r="CA819" s="128">
        <f t="shared" ref="CA819" si="15793">S819/S839</f>
        <v>5.7292815242799805E-2</v>
      </c>
      <c r="CB819" s="125">
        <f t="shared" ref="CB819" si="15794">T819/T839</f>
        <v>2.7467348862259326E-2</v>
      </c>
      <c r="CC819" s="126">
        <f t="shared" ref="CC819" si="15795">U819/U839</f>
        <v>0.1365270624817802</v>
      </c>
      <c r="CD819" s="127">
        <f t="shared" ref="CD819" si="15796">V819/V839</f>
        <v>2.8701349501271269E-2</v>
      </c>
      <c r="CE819" s="128">
        <f t="shared" ref="CE819" si="15797">W819/W839</f>
        <v>9.4425656419804688E-2</v>
      </c>
      <c r="CF819" s="125">
        <f t="shared" ref="CF819" si="15798">X819/X839</f>
        <v>5.14156176144311E-2</v>
      </c>
      <c r="CG819" s="126">
        <f t="shared" ref="CG819" si="15799">Y819/Y839</f>
        <v>9.5035363592666344E-2</v>
      </c>
      <c r="CH819" s="127">
        <f t="shared" ref="CH819" si="15800">Z819/Z839</f>
        <v>8.3720673880692986E-2</v>
      </c>
      <c r="CI819" s="125">
        <f t="shared" ref="CI819" si="15801">AA819/AA839</f>
        <v>3.8426568406948365E-2</v>
      </c>
      <c r="CJ819" s="131">
        <f t="shared" ref="CJ819" si="15802">AB819/AB839</f>
        <v>7.3131655828856848E-2</v>
      </c>
      <c r="CK819" s="132">
        <f t="shared" ref="CK819" si="15803">AC819/AC839</f>
        <v>6.0931548285906342E-2</v>
      </c>
    </row>
    <row r="820" spans="1:89" ht="14.1" thickBot="1">
      <c r="A820" s="133" t="s">
        <v>24</v>
      </c>
      <c r="B820" s="185">
        <v>3849</v>
      </c>
      <c r="C820" s="186">
        <v>768</v>
      </c>
      <c r="D820" s="187">
        <v>641</v>
      </c>
      <c r="E820" s="188">
        <v>951</v>
      </c>
      <c r="F820" s="185">
        <v>173</v>
      </c>
      <c r="G820" s="189">
        <v>516</v>
      </c>
      <c r="H820" s="187">
        <v>244</v>
      </c>
      <c r="I820" s="188">
        <v>1604</v>
      </c>
      <c r="J820" s="185">
        <v>222</v>
      </c>
      <c r="K820" s="189">
        <v>592</v>
      </c>
      <c r="L820" s="187">
        <v>346</v>
      </c>
      <c r="M820" s="185">
        <v>1255</v>
      </c>
      <c r="N820" s="190">
        <v>710</v>
      </c>
      <c r="O820" s="191">
        <v>1791</v>
      </c>
      <c r="P820" s="185">
        <v>768</v>
      </c>
      <c r="Q820" s="189">
        <v>1156</v>
      </c>
      <c r="R820" s="187">
        <v>1223</v>
      </c>
      <c r="S820" s="188">
        <v>823</v>
      </c>
      <c r="T820" s="185">
        <v>72</v>
      </c>
      <c r="U820" s="189">
        <v>1053</v>
      </c>
      <c r="V820" s="187">
        <v>560</v>
      </c>
      <c r="W820" s="188">
        <v>1621</v>
      </c>
      <c r="X820" s="185">
        <v>935</v>
      </c>
      <c r="Y820" s="189">
        <v>1081</v>
      </c>
      <c r="Z820" s="187">
        <v>2902</v>
      </c>
      <c r="AA820" s="185">
        <v>1599</v>
      </c>
      <c r="AB820" s="168">
        <f t="shared" si="15776"/>
        <v>12645</v>
      </c>
      <c r="AC820" s="169">
        <f t="shared" si="15693"/>
        <v>14810</v>
      </c>
      <c r="AE820" t="s">
        <v>51</v>
      </c>
      <c r="BI820" s="133" t="s">
        <v>24</v>
      </c>
      <c r="BJ820" s="125">
        <f>B820/B839</f>
        <v>6.8853866657125992E-2</v>
      </c>
      <c r="BK820" s="126">
        <f t="shared" ref="BK820" si="15804">C820/C839</f>
        <v>2.5596587121717106E-2</v>
      </c>
      <c r="BL820" s="127">
        <f t="shared" ref="BL820" si="15805">D820/D839</f>
        <v>3.0907951203047398E-2</v>
      </c>
      <c r="BM820" s="128">
        <f t="shared" ref="BM820" si="15806">E820/E839</f>
        <v>5.5015619576535925E-2</v>
      </c>
      <c r="BN820" s="125">
        <f t="shared" ref="BN820" si="15807">F820/F839</f>
        <v>1.7472982527017473E-2</v>
      </c>
      <c r="BO820" s="126">
        <f t="shared" ref="BO820" si="15808">G820/G839</f>
        <v>7.1507760532150771E-2</v>
      </c>
      <c r="BP820" s="127">
        <f t="shared" ref="BP820" si="15809">H820/H839</f>
        <v>1.0550895096428262E-2</v>
      </c>
      <c r="BQ820" s="128">
        <f t="shared" ref="BQ820" si="15810">I820/I839</f>
        <v>4.6166244531429888E-2</v>
      </c>
      <c r="BR820" s="125">
        <f t="shared" ref="BR820" si="15811">J820/J839</f>
        <v>3.5076631379364828E-2</v>
      </c>
      <c r="BS820" s="126">
        <f t="shared" ref="BS820" si="15812">K820/K839</f>
        <v>7.8985990660440292E-2</v>
      </c>
      <c r="BT820" s="127">
        <f t="shared" ref="BT820" si="15813">L820/L839</f>
        <v>3.1968955003233851E-2</v>
      </c>
      <c r="BU820" s="125">
        <f t="shared" ref="BU820" si="15814">M820/M839</f>
        <v>6.129725505519195E-2</v>
      </c>
      <c r="BV820" s="129">
        <f t="shared" ref="BV820" si="15815">N820/N839</f>
        <v>3.0304323701395706E-2</v>
      </c>
      <c r="BW820" s="130">
        <f t="shared" ref="BW820" si="15816">O820/O839</f>
        <v>5.416276045604379E-2</v>
      </c>
      <c r="BX820" s="125">
        <f t="shared" ref="BX820" si="15817">P820/P839</f>
        <v>5.2326769775839749E-2</v>
      </c>
      <c r="BY820" s="126">
        <f t="shared" ref="BY820" si="15818">Q820/Q839</f>
        <v>5.8656383194641767E-2</v>
      </c>
      <c r="BZ820" s="127">
        <f t="shared" ref="BZ820" si="15819">R820/R839</f>
        <v>6.6004641372982897E-2</v>
      </c>
      <c r="CA820" s="128">
        <f t="shared" ref="CA820" si="15820">S820/S839</f>
        <v>3.6298681250826977E-2</v>
      </c>
      <c r="CB820" s="125">
        <f t="shared" ref="CB820" si="15821">T820/T839</f>
        <v>9.6943584219738796E-3</v>
      </c>
      <c r="CC820" s="126">
        <f t="shared" ref="CC820" si="15822">U820/U839</f>
        <v>0.10232241764648722</v>
      </c>
      <c r="CD820" s="127">
        <f t="shared" ref="CD820" si="15823">V820/V839</f>
        <v>2.7381185214159984E-2</v>
      </c>
      <c r="CE820" s="128">
        <f t="shared" ref="CE820" si="15824">W820/W839</f>
        <v>6.1595166622335371E-2</v>
      </c>
      <c r="CF820" s="125">
        <f t="shared" ref="CF820" si="15825">X820/X839</f>
        <v>4.5097188057685818E-2</v>
      </c>
      <c r="CG820" s="126">
        <f t="shared" ref="CG820" si="15826">Y820/Y839</f>
        <v>7.4229211014214105E-2</v>
      </c>
      <c r="CH820" s="127">
        <f t="shared" ref="CH820" si="15827">Z820/Z839</f>
        <v>5.3315206408113026E-2</v>
      </c>
      <c r="CI820" s="125">
        <f t="shared" ref="CI820" si="15828">AA820/AA839</f>
        <v>3.8259080250753696E-2</v>
      </c>
      <c r="CJ820" s="131">
        <f t="shared" ref="CJ820" si="15829">AB820/AB839</f>
        <v>4.4136587817673482E-2</v>
      </c>
      <c r="CK820" s="132">
        <f t="shared" ref="CK820" si="15830">AC820/AC839</f>
        <v>5.1849932780640824E-2</v>
      </c>
    </row>
    <row r="821" spans="1:89" ht="15" thickTop="1" thickBot="1">
      <c r="A821" s="142" t="s">
        <v>25</v>
      </c>
      <c r="B821" s="192">
        <v>5699</v>
      </c>
      <c r="C821" s="193">
        <v>784</v>
      </c>
      <c r="D821" s="194">
        <v>872</v>
      </c>
      <c r="E821" s="195">
        <v>905</v>
      </c>
      <c r="F821" s="192">
        <v>544</v>
      </c>
      <c r="G821" s="196">
        <v>531</v>
      </c>
      <c r="H821" s="194">
        <v>1021</v>
      </c>
      <c r="I821" s="195">
        <v>1294</v>
      </c>
      <c r="J821" s="192">
        <v>433</v>
      </c>
      <c r="K821" s="196">
        <v>999</v>
      </c>
      <c r="L821" s="194">
        <v>439</v>
      </c>
      <c r="M821" s="192">
        <v>2368</v>
      </c>
      <c r="N821" s="197">
        <v>1464</v>
      </c>
      <c r="O821" s="198">
        <v>3012</v>
      </c>
      <c r="P821" s="192">
        <v>871</v>
      </c>
      <c r="Q821" s="196">
        <v>1456</v>
      </c>
      <c r="R821" s="194">
        <v>1345</v>
      </c>
      <c r="S821" s="195">
        <v>1176</v>
      </c>
      <c r="T821" s="192">
        <v>232</v>
      </c>
      <c r="U821" s="196">
        <v>1097</v>
      </c>
      <c r="V821" s="194">
        <v>565</v>
      </c>
      <c r="W821" s="195">
        <v>1957</v>
      </c>
      <c r="X821" s="192">
        <v>825</v>
      </c>
      <c r="Y821" s="196">
        <v>1263</v>
      </c>
      <c r="Z821" s="194">
        <v>4787</v>
      </c>
      <c r="AA821" s="192">
        <v>1616</v>
      </c>
      <c r="AB821" s="168">
        <f t="shared" si="15776"/>
        <v>19097</v>
      </c>
      <c r="AC821" s="169">
        <f t="shared" si="15693"/>
        <v>18458</v>
      </c>
      <c r="AE821" s="309" t="s">
        <v>2</v>
      </c>
      <c r="AF821" s="303" t="s">
        <v>3</v>
      </c>
      <c r="AG821" s="304"/>
      <c r="AH821" s="303" t="s">
        <v>4</v>
      </c>
      <c r="AI821" s="304"/>
      <c r="AJ821" s="303" t="s">
        <v>5</v>
      </c>
      <c r="AK821" s="304"/>
      <c r="AL821" s="303" t="s">
        <v>6</v>
      </c>
      <c r="AM821" s="304"/>
      <c r="AN821" s="303" t="s">
        <v>7</v>
      </c>
      <c r="AO821" s="304"/>
      <c r="AP821" s="303" t="s">
        <v>8</v>
      </c>
      <c r="AQ821" s="304"/>
      <c r="AR821" s="303" t="s">
        <v>9</v>
      </c>
      <c r="AS821" s="304"/>
      <c r="AT821" s="303" t="s">
        <v>10</v>
      </c>
      <c r="AU821" s="304"/>
      <c r="AV821" s="303" t="s">
        <v>11</v>
      </c>
      <c r="AW821" s="304"/>
      <c r="AX821" s="303" t="s">
        <v>12</v>
      </c>
      <c r="AY821" s="304"/>
      <c r="AZ821" s="303" t="s">
        <v>13</v>
      </c>
      <c r="BA821" s="304"/>
      <c r="BB821" s="303" t="s">
        <v>14</v>
      </c>
      <c r="BC821" s="304"/>
      <c r="BD821" s="305" t="s">
        <v>15</v>
      </c>
      <c r="BE821" s="306"/>
      <c r="BF821" s="307" t="s">
        <v>16</v>
      </c>
      <c r="BG821" s="308"/>
      <c r="BI821" s="142" t="s">
        <v>25</v>
      </c>
      <c r="BJ821" s="125">
        <f>B821/B839</f>
        <v>0.1019480867963006</v>
      </c>
      <c r="BK821" s="126">
        <f t="shared" ref="BK821" si="15831">C821/C839</f>
        <v>2.6129849353419544E-2</v>
      </c>
      <c r="BL821" s="127">
        <f t="shared" ref="BL821" si="15832">D821/D839</f>
        <v>4.2046386035970877E-2</v>
      </c>
      <c r="BM821" s="128">
        <f t="shared" ref="BM821" si="15833">E821/E839</f>
        <v>5.2354506537082034E-2</v>
      </c>
      <c r="BN821" s="125">
        <f t="shared" ref="BN821" si="15834">F821/F839</f>
        <v>5.4943945056054946E-2</v>
      </c>
      <c r="BO821" s="126">
        <f t="shared" ref="BO821" si="15835">G821/G839</f>
        <v>7.3586474501108654E-2</v>
      </c>
      <c r="BP821" s="127">
        <f t="shared" ref="BP821" si="15836">H821/H839</f>
        <v>4.414944218628384E-2</v>
      </c>
      <c r="BQ821" s="128">
        <f t="shared" ref="BQ821" si="15837">I821/I839</f>
        <v>3.7243840663136081E-2</v>
      </c>
      <c r="BR821" s="125">
        <f t="shared" ref="BR821" si="15838">J821/J839</f>
        <v>6.8415231474166532E-2</v>
      </c>
      <c r="BS821" s="126">
        <f t="shared" ref="BS821" si="15839">K821/K839</f>
        <v>0.13328885923949299</v>
      </c>
      <c r="BT821" s="127">
        <f t="shared" ref="BT821" si="15840">L821/L839</f>
        <v>4.0561766608149315E-2</v>
      </c>
      <c r="BU821" s="125">
        <f t="shared" ref="BU821" si="15841">M821/M839</f>
        <v>0.11565888443880043</v>
      </c>
      <c r="BV821" s="129">
        <f t="shared" ref="BV821" si="15842">N821/N839</f>
        <v>6.2486661829356777E-2</v>
      </c>
      <c r="BW821" s="130">
        <f t="shared" ref="BW821" si="15843">O821/O839</f>
        <v>9.1087791453715178E-2</v>
      </c>
      <c r="BX821" s="125">
        <f t="shared" ref="BX821" si="15844">P821/P839</f>
        <v>5.9344552701505758E-2</v>
      </c>
      <c r="BY821" s="126">
        <f t="shared" ref="BY821" si="15845">Q821/Q839</f>
        <v>7.3878627968337732E-2</v>
      </c>
      <c r="BZ821" s="127">
        <f t="shared" ref="BZ821" si="15846">R821/R839</f>
        <v>7.2588914674294347E-2</v>
      </c>
      <c r="CA821" s="128">
        <f t="shared" ref="CA821" si="15847">S821/S839</f>
        <v>5.1867860450756406E-2</v>
      </c>
      <c r="CB821" s="125">
        <f t="shared" ref="CB821" si="15848">T821/T839</f>
        <v>3.1237377137471389E-2</v>
      </c>
      <c r="CC821" s="126">
        <f t="shared" ref="CC821" si="15849">U821/U839</f>
        <v>0.10659799825089884</v>
      </c>
      <c r="CD821" s="127">
        <f t="shared" ref="CD821" si="15850">V821/V839</f>
        <v>2.7625660082143556E-2</v>
      </c>
      <c r="CE821" s="128">
        <f t="shared" ref="CE821" si="15851">W821/W839</f>
        <v>7.4362579321351222E-2</v>
      </c>
      <c r="CF821" s="125">
        <f t="shared" ref="CF821" si="15852">X821/X839</f>
        <v>3.9791636521487483E-2</v>
      </c>
      <c r="CG821" s="126">
        <f t="shared" ref="CG821" si="15853">Y821/Y839</f>
        <v>8.6726635995330634E-2</v>
      </c>
      <c r="CH821" s="127">
        <f t="shared" ref="CH821" si="15854">Z821/Z839</f>
        <v>8.7946207124616482E-2</v>
      </c>
      <c r="CI821" s="125">
        <f t="shared" ref="CI821" si="15855">AA821/AA839</f>
        <v>3.8665837201512177E-2</v>
      </c>
      <c r="CJ821" s="131">
        <f t="shared" ref="CJ821" si="15856">AB821/AB839</f>
        <v>6.6656893440419973E-2</v>
      </c>
      <c r="CK821" s="132">
        <f t="shared" ref="CK821" si="15857">AC821/AC839</f>
        <v>6.4621611023974901E-2</v>
      </c>
    </row>
    <row r="822" spans="1:89" ht="15" thickTop="1" thickBot="1">
      <c r="A822" s="133" t="s">
        <v>26</v>
      </c>
      <c r="B822" s="185">
        <v>3896</v>
      </c>
      <c r="C822" s="186">
        <v>1183</v>
      </c>
      <c r="D822" s="187">
        <v>1466</v>
      </c>
      <c r="E822" s="188">
        <v>956</v>
      </c>
      <c r="F822" s="185">
        <v>709</v>
      </c>
      <c r="G822" s="189">
        <v>512</v>
      </c>
      <c r="H822" s="187">
        <v>1008</v>
      </c>
      <c r="I822" s="188">
        <v>2064</v>
      </c>
      <c r="J822" s="185">
        <v>313</v>
      </c>
      <c r="K822" s="189">
        <v>1002</v>
      </c>
      <c r="L822" s="187">
        <v>505</v>
      </c>
      <c r="M822" s="185">
        <v>2272</v>
      </c>
      <c r="N822" s="190">
        <v>1277</v>
      </c>
      <c r="O822" s="191">
        <v>2930</v>
      </c>
      <c r="P822" s="185">
        <v>707</v>
      </c>
      <c r="Q822" s="189">
        <v>1429</v>
      </c>
      <c r="R822" s="187">
        <v>1128</v>
      </c>
      <c r="S822" s="188">
        <v>1426</v>
      </c>
      <c r="T822" s="185">
        <v>283</v>
      </c>
      <c r="U822" s="189">
        <v>916</v>
      </c>
      <c r="V822" s="187">
        <v>571</v>
      </c>
      <c r="W822" s="188">
        <v>2492</v>
      </c>
      <c r="X822" s="185">
        <v>878</v>
      </c>
      <c r="Y822" s="189">
        <v>1256</v>
      </c>
      <c r="Z822" s="187">
        <v>3238</v>
      </c>
      <c r="AA822" s="185">
        <v>1656</v>
      </c>
      <c r="AB822" s="168">
        <f t="shared" si="15776"/>
        <v>15979</v>
      </c>
      <c r="AC822" s="169">
        <f t="shared" si="15693"/>
        <v>20094</v>
      </c>
      <c r="AE822" s="310"/>
      <c r="AF822" s="235" t="s">
        <v>17</v>
      </c>
      <c r="AG822" s="236" t="s">
        <v>18</v>
      </c>
      <c r="AH822" s="237" t="s">
        <v>17</v>
      </c>
      <c r="AI822" s="238" t="s">
        <v>18</v>
      </c>
      <c r="AJ822" s="235" t="s">
        <v>17</v>
      </c>
      <c r="AK822" s="236" t="s">
        <v>18</v>
      </c>
      <c r="AL822" s="237" t="s">
        <v>17</v>
      </c>
      <c r="AM822" s="238" t="s">
        <v>18</v>
      </c>
      <c r="AN822" s="235" t="s">
        <v>17</v>
      </c>
      <c r="AO822" s="236" t="s">
        <v>18</v>
      </c>
      <c r="AP822" s="237" t="s">
        <v>17</v>
      </c>
      <c r="AQ822" s="235" t="s">
        <v>18</v>
      </c>
      <c r="AR822" s="239" t="s">
        <v>17</v>
      </c>
      <c r="AS822" s="240" t="s">
        <v>18</v>
      </c>
      <c r="AT822" s="235" t="s">
        <v>17</v>
      </c>
      <c r="AU822" s="236" t="s">
        <v>18</v>
      </c>
      <c r="AV822" s="237" t="s">
        <v>17</v>
      </c>
      <c r="AW822" s="238" t="s">
        <v>18</v>
      </c>
      <c r="AX822" s="235" t="s">
        <v>17</v>
      </c>
      <c r="AY822" s="236" t="s">
        <v>18</v>
      </c>
      <c r="AZ822" s="237" t="s">
        <v>17</v>
      </c>
      <c r="BA822" s="238" t="s">
        <v>18</v>
      </c>
      <c r="BB822" s="235" t="s">
        <v>17</v>
      </c>
      <c r="BC822" s="236" t="s">
        <v>18</v>
      </c>
      <c r="BD822" s="241" t="s">
        <v>17</v>
      </c>
      <c r="BE822" s="242" t="s">
        <v>18</v>
      </c>
      <c r="BF822" s="243" t="s">
        <v>17</v>
      </c>
      <c r="BG822" s="244" t="s">
        <v>18</v>
      </c>
      <c r="BI822" s="133" t="s">
        <v>26</v>
      </c>
      <c r="BJ822" s="125">
        <f>B822/B839</f>
        <v>6.9694638736337453E-2</v>
      </c>
      <c r="BK822" s="126">
        <f t="shared" ref="BK822" si="15858">C822/C839</f>
        <v>3.9428076256499134E-2</v>
      </c>
      <c r="BL822" s="127">
        <f t="shared" ref="BL822" si="15859">D822/D839</f>
        <v>7.0688075606345532E-2</v>
      </c>
      <c r="BM822" s="128">
        <f t="shared" ref="BM822" si="15860">E822/E839</f>
        <v>5.5304870993867869E-2</v>
      </c>
      <c r="BN822" s="125">
        <f t="shared" ref="BN822" si="15861">F822/F839</f>
        <v>7.1608928391071608E-2</v>
      </c>
      <c r="BO822" s="126">
        <f t="shared" ref="BO822" si="15862">G822/G839</f>
        <v>7.0953436807095344E-2</v>
      </c>
      <c r="BP822" s="127">
        <f t="shared" ref="BP822" si="15863">H822/H839</f>
        <v>4.3587304332785612E-2</v>
      </c>
      <c r="BQ822" s="128">
        <f t="shared" ref="BQ822" si="15864">I822/I839</f>
        <v>5.9405940594059403E-2</v>
      </c>
      <c r="BR822" s="125">
        <f t="shared" ref="BR822" si="15865">J822/J839</f>
        <v>4.9454890188023383E-2</v>
      </c>
      <c r="BS822" s="126">
        <f t="shared" ref="BS822" si="15866">K822/K839</f>
        <v>0.13368912608405603</v>
      </c>
      <c r="BT822" s="127">
        <f t="shared" ref="BT822" si="15867">L822/L839</f>
        <v>4.6659890972928025E-2</v>
      </c>
      <c r="BU822" s="125">
        <f t="shared" ref="BU822" si="15868">M822/M839</f>
        <v>0.11097001074533555</v>
      </c>
      <c r="BV822" s="129">
        <f t="shared" ref="BV822" si="15869">N822/N839</f>
        <v>5.4505100516453971E-2</v>
      </c>
      <c r="BW822" s="130">
        <f t="shared" ref="BW822" si="15870">O822/O839</f>
        <v>8.8607977742159852E-2</v>
      </c>
      <c r="BX822" s="125">
        <f t="shared" ref="BX822" si="15871">P822/P839</f>
        <v>4.8170607072289977E-2</v>
      </c>
      <c r="BY822" s="126">
        <f t="shared" ref="BY822" si="15872">Q822/Q839</f>
        <v>7.2508625938705093E-2</v>
      </c>
      <c r="BZ822" s="127">
        <f t="shared" ref="BZ822" si="15873">R822/R839</f>
        <v>6.0877543310486268E-2</v>
      </c>
      <c r="CA822" s="128">
        <f t="shared" ref="CA822" si="15874">S822/S839</f>
        <v>6.2894191328893401E-2</v>
      </c>
      <c r="CB822" s="125">
        <f t="shared" ref="CB822" si="15875">T822/T839</f>
        <v>3.8104214353036223E-2</v>
      </c>
      <c r="CC822" s="126">
        <f t="shared" ref="CC822" si="15876">U822/U839</f>
        <v>8.9009814400932849E-2</v>
      </c>
      <c r="CD822" s="127">
        <f t="shared" ref="CD822" si="15877">V822/V839</f>
        <v>2.7919029923723842E-2</v>
      </c>
      <c r="CE822" s="128">
        <f t="shared" ref="CE822" si="15878">W822/W839</f>
        <v>9.4691644184367513E-2</v>
      </c>
      <c r="CF822" s="125">
        <f t="shared" ref="CF822" si="15879">X822/X839</f>
        <v>4.2347947716201227E-2</v>
      </c>
      <c r="CG822" s="126">
        <f t="shared" ref="CG822" si="15880">Y822/Y839</f>
        <v>8.6245965803749228E-2</v>
      </c>
      <c r="CH822" s="127">
        <f t="shared" ref="CH822" si="15881">Z822/Z839</f>
        <v>5.9488159320975183E-2</v>
      </c>
      <c r="CI822" s="125">
        <f t="shared" ref="CI822" si="15882">AA822/AA839</f>
        <v>3.9622912379767429E-2</v>
      </c>
      <c r="CJ822" s="131">
        <f t="shared" ref="CJ822" si="15883">AB822/AB839</f>
        <v>5.5773707927133619E-2</v>
      </c>
      <c r="CK822" s="132">
        <f t="shared" ref="CK822" si="15884">AC822/AC839</f>
        <v>7.0349260587049073E-2</v>
      </c>
    </row>
    <row r="823" spans="1:89" ht="14.1" thickTop="1">
      <c r="A823" s="142" t="s">
        <v>27</v>
      </c>
      <c r="B823" s="199">
        <v>3776</v>
      </c>
      <c r="C823" s="193">
        <v>924</v>
      </c>
      <c r="D823" s="194">
        <v>1364</v>
      </c>
      <c r="E823" s="195">
        <v>828</v>
      </c>
      <c r="F823" s="192">
        <v>654</v>
      </c>
      <c r="G823" s="196">
        <v>438</v>
      </c>
      <c r="H823" s="194">
        <v>1538</v>
      </c>
      <c r="I823" s="195">
        <v>1753</v>
      </c>
      <c r="J823" s="192">
        <v>292</v>
      </c>
      <c r="K823" s="196">
        <v>617</v>
      </c>
      <c r="L823" s="194">
        <v>456</v>
      </c>
      <c r="M823" s="192">
        <v>1662</v>
      </c>
      <c r="N823" s="197">
        <v>1220</v>
      </c>
      <c r="O823" s="200">
        <v>2292</v>
      </c>
      <c r="P823" s="192">
        <v>789</v>
      </c>
      <c r="Q823" s="196">
        <v>978</v>
      </c>
      <c r="R823" s="194">
        <v>1112</v>
      </c>
      <c r="S823" s="195">
        <v>1312</v>
      </c>
      <c r="T823" s="192">
        <v>314</v>
      </c>
      <c r="U823" s="196">
        <v>689</v>
      </c>
      <c r="V823" s="194">
        <v>653</v>
      </c>
      <c r="W823" s="201">
        <v>1920</v>
      </c>
      <c r="X823" s="192">
        <v>850</v>
      </c>
      <c r="Y823" s="196">
        <v>950</v>
      </c>
      <c r="Z823" s="194">
        <v>3083</v>
      </c>
      <c r="AA823" s="192">
        <v>2374</v>
      </c>
      <c r="AB823" s="168">
        <f t="shared" si="15776"/>
        <v>16101</v>
      </c>
      <c r="AC823" s="169">
        <f t="shared" si="15693"/>
        <v>16737</v>
      </c>
      <c r="AE823" s="246" t="str">
        <f>$AE$17</f>
        <v>17:00 - 17:59</v>
      </c>
      <c r="AF823" s="247">
        <f t="shared" ref="AF823:AU825" si="15885">SUMIF($A$9:$A$32,$AE823,B$815:B$838)</f>
        <v>2416</v>
      </c>
      <c r="AG823" s="248">
        <f t="shared" si="15885"/>
        <v>2885</v>
      </c>
      <c r="AH823" s="249">
        <f t="shared" si="15885"/>
        <v>1826</v>
      </c>
      <c r="AI823" s="250">
        <f t="shared" si="15885"/>
        <v>1417</v>
      </c>
      <c r="AJ823" s="247">
        <f t="shared" si="15885"/>
        <v>989</v>
      </c>
      <c r="AK823" s="251">
        <f t="shared" si="15885"/>
        <v>375</v>
      </c>
      <c r="AL823" s="249">
        <f t="shared" si="15885"/>
        <v>2100</v>
      </c>
      <c r="AM823" s="250">
        <f t="shared" si="15885"/>
        <v>2706</v>
      </c>
      <c r="AN823" s="247">
        <f t="shared" si="15885"/>
        <v>765</v>
      </c>
      <c r="AO823" s="251">
        <f t="shared" si="15885"/>
        <v>305</v>
      </c>
      <c r="AP823" s="249">
        <f t="shared" si="15885"/>
        <v>1432</v>
      </c>
      <c r="AQ823" s="247">
        <f t="shared" si="15885"/>
        <v>1118</v>
      </c>
      <c r="AR823" s="252">
        <f t="shared" si="15885"/>
        <v>2103</v>
      </c>
      <c r="AS823" s="253">
        <f t="shared" si="15885"/>
        <v>2119</v>
      </c>
      <c r="AT823" s="247">
        <f t="shared" si="15885"/>
        <v>1192</v>
      </c>
      <c r="AU823" s="251">
        <f t="shared" si="15885"/>
        <v>1369</v>
      </c>
      <c r="AV823" s="249">
        <f t="shared" ref="AP823:BE825" si="15886">SUMIF($A$9:$A$32,$AE823,R$815:R$838)</f>
        <v>1260</v>
      </c>
      <c r="AW823" s="250">
        <f t="shared" si="15886"/>
        <v>1967</v>
      </c>
      <c r="AX823" s="247">
        <f t="shared" si="15886"/>
        <v>899</v>
      </c>
      <c r="AY823" s="251">
        <f t="shared" si="15886"/>
        <v>374</v>
      </c>
      <c r="AZ823" s="249">
        <f t="shared" si="15886"/>
        <v>1852</v>
      </c>
      <c r="BA823" s="250">
        <f t="shared" si="15886"/>
        <v>1400</v>
      </c>
      <c r="BB823" s="247">
        <f t="shared" si="15886"/>
        <v>2281</v>
      </c>
      <c r="BC823" s="251">
        <f t="shared" si="15886"/>
        <v>698</v>
      </c>
      <c r="BD823" s="20">
        <f t="shared" si="15886"/>
        <v>4076</v>
      </c>
      <c r="BE823" s="254">
        <f t="shared" si="15886"/>
        <v>4325</v>
      </c>
      <c r="BF823" s="255">
        <f>AF823+AH823+AJ823+AL823+AN823+AP823+AR823+AT823+AV823+AX823+AZ823+BB823+BD823</f>
        <v>23191</v>
      </c>
      <c r="BG823" s="256">
        <f>AG823+AI823+AK823+AM823+AO823+AQ823+AS823+AU823+AW823+AY823+BA823+BC823+BE823</f>
        <v>21058</v>
      </c>
      <c r="BI823" s="142" t="s">
        <v>27</v>
      </c>
      <c r="BJ823" s="125">
        <f>B823/B839</f>
        <v>6.7547986619201805E-2</v>
      </c>
      <c r="BK823" s="126">
        <f t="shared" ref="BK823" si="15887">C823/C839</f>
        <v>3.079589388081589E-2</v>
      </c>
      <c r="BL823" s="127">
        <f t="shared" ref="BL823" si="15888">D823/D839</f>
        <v>6.5769805680119586E-2</v>
      </c>
      <c r="BM823" s="128">
        <f t="shared" ref="BM823" si="15889">E823/E839</f>
        <v>4.7900034710170077E-2</v>
      </c>
      <c r="BN823" s="125">
        <f t="shared" ref="BN823" si="15890">F823/F839</f>
        <v>6.6053933946066054E-2</v>
      </c>
      <c r="BO823" s="126">
        <f t="shared" ref="BO823" si="15891">G823/G839</f>
        <v>6.0698447893569846E-2</v>
      </c>
      <c r="BP823" s="127">
        <f t="shared" ref="BP823" si="15892">H823/H839</f>
        <v>6.6505232206174866E-2</v>
      </c>
      <c r="BQ823" s="128">
        <f t="shared" ref="BQ823" si="15893">I823/I839</f>
        <v>5.0454754777803361E-2</v>
      </c>
      <c r="BR823" s="125">
        <f t="shared" ref="BR823" si="15894">J823/J839</f>
        <v>4.6136830462948336E-2</v>
      </c>
      <c r="BS823" s="126">
        <f t="shared" ref="BS823" si="15895">K823/K839</f>
        <v>8.2321547698465641E-2</v>
      </c>
      <c r="BT823" s="127">
        <f t="shared" ref="BT823" si="15896">L823/L839</f>
        <v>4.2132495611198376E-2</v>
      </c>
      <c r="BU823" s="125">
        <f t="shared" ref="BU823" si="15897">M823/M839</f>
        <v>8.1176125818110775E-2</v>
      </c>
      <c r="BV823" s="129">
        <f t="shared" ref="BV823" si="15898">N823/N839</f>
        <v>5.2072218191130649E-2</v>
      </c>
      <c r="BW823" s="130">
        <f t="shared" ref="BW823" si="15899">O823/O839</f>
        <v>6.9313817401034261E-2</v>
      </c>
      <c r="BX823" s="125">
        <f t="shared" ref="BX823" si="15900">P823/P839</f>
        <v>5.3757579886897867E-2</v>
      </c>
      <c r="BY823" s="126">
        <f t="shared" ref="BY823" si="15901">Q823/Q839</f>
        <v>4.9624517962248836E-2</v>
      </c>
      <c r="BZ823" s="127">
        <f t="shared" ref="BZ823" si="15902">R823/R839</f>
        <v>6.0014032057855257E-2</v>
      </c>
      <c r="CA823" s="128">
        <f t="shared" ref="CA823" si="15903">S823/S839</f>
        <v>5.7866184448462928E-2</v>
      </c>
      <c r="CB823" s="125">
        <f t="shared" ref="CB823" si="15904">T823/T839</f>
        <v>4.2278174229163863E-2</v>
      </c>
      <c r="CC823" s="126">
        <f t="shared" ref="CC823" si="15905">U823/U839</f>
        <v>6.6951705373627435E-2</v>
      </c>
      <c r="CD823" s="127">
        <f t="shared" ref="CD823" si="15906">V823/V839</f>
        <v>3.1928417758654411E-2</v>
      </c>
      <c r="CE823" s="128">
        <f t="shared" ref="CE823" si="15907">W823/W839</f>
        <v>7.2956643994376263E-2</v>
      </c>
      <c r="CF823" s="125">
        <f t="shared" ref="CF823" si="15908">X823/X839</f>
        <v>4.0997443688805285E-2</v>
      </c>
      <c r="CG823" s="126">
        <f t="shared" ref="CG823" si="15909">Y823/Y839</f>
        <v>6.5233811714619241E-2</v>
      </c>
      <c r="CH823" s="127">
        <f t="shared" ref="CH823" si="15910">Z823/Z839</f>
        <v>5.6640517352244124E-2</v>
      </c>
      <c r="CI823" s="125">
        <f t="shared" ref="CI823" si="15911">AA823/AA839</f>
        <v>5.6802411829449201E-2</v>
      </c>
      <c r="CJ823" s="131">
        <f t="shared" ref="CJ823" si="15912">AB823/AB839</f>
        <v>5.6199541356453997E-2</v>
      </c>
      <c r="CK823" s="132">
        <f t="shared" ref="CK823" si="15913">AC823/AC839</f>
        <v>5.8596375756217789E-2</v>
      </c>
    </row>
    <row r="824" spans="1:89">
      <c r="A824" s="133" t="s">
        <v>28</v>
      </c>
      <c r="B824" s="202">
        <v>3262</v>
      </c>
      <c r="C824" s="186">
        <v>1352</v>
      </c>
      <c r="D824" s="187">
        <v>1343</v>
      </c>
      <c r="E824" s="188">
        <v>766</v>
      </c>
      <c r="F824" s="185">
        <v>600</v>
      </c>
      <c r="G824" s="189">
        <v>432</v>
      </c>
      <c r="H824" s="187">
        <v>1490</v>
      </c>
      <c r="I824" s="188">
        <v>1764</v>
      </c>
      <c r="J824" s="185">
        <v>351</v>
      </c>
      <c r="K824" s="186">
        <v>467</v>
      </c>
      <c r="L824" s="187">
        <v>543</v>
      </c>
      <c r="M824" s="185">
        <v>1370</v>
      </c>
      <c r="N824" s="190">
        <v>1366</v>
      </c>
      <c r="O824" s="203">
        <v>1999</v>
      </c>
      <c r="P824" s="185">
        <v>775</v>
      </c>
      <c r="Q824" s="186">
        <v>975</v>
      </c>
      <c r="R824" s="187">
        <v>1089</v>
      </c>
      <c r="S824" s="188">
        <v>1159</v>
      </c>
      <c r="T824" s="194">
        <v>364</v>
      </c>
      <c r="U824" s="185">
        <v>590</v>
      </c>
      <c r="V824" s="187">
        <v>814</v>
      </c>
      <c r="W824" s="204">
        <v>1725</v>
      </c>
      <c r="X824" s="185">
        <v>902</v>
      </c>
      <c r="Y824" s="189">
        <v>856</v>
      </c>
      <c r="Z824" s="187">
        <v>2890</v>
      </c>
      <c r="AA824" s="185">
        <v>2573</v>
      </c>
      <c r="AB824" s="168">
        <f t="shared" si="15776"/>
        <v>15789</v>
      </c>
      <c r="AC824" s="169">
        <f t="shared" si="15693"/>
        <v>16028</v>
      </c>
      <c r="AE824" s="258" t="str">
        <f>$AE$18</f>
        <v>18:00 - 18:59</v>
      </c>
      <c r="AF824" s="247">
        <f t="shared" si="15885"/>
        <v>2499</v>
      </c>
      <c r="AG824" s="259">
        <f t="shared" si="15885"/>
        <v>4380</v>
      </c>
      <c r="AH824" s="260">
        <f t="shared" si="15885"/>
        <v>1696</v>
      </c>
      <c r="AI824" s="261">
        <f t="shared" si="15885"/>
        <v>1475</v>
      </c>
      <c r="AJ824" s="262">
        <f t="shared" si="15885"/>
        <v>772</v>
      </c>
      <c r="AK824" s="263">
        <f t="shared" si="15885"/>
        <v>608</v>
      </c>
      <c r="AL824" s="260">
        <f t="shared" si="15885"/>
        <v>2087</v>
      </c>
      <c r="AM824" s="261">
        <f t="shared" si="15885"/>
        <v>3746</v>
      </c>
      <c r="AN824" s="262">
        <f t="shared" si="15885"/>
        <v>709</v>
      </c>
      <c r="AO824" s="263">
        <f t="shared" si="15885"/>
        <v>247</v>
      </c>
      <c r="AP824" s="260">
        <f t="shared" si="15886"/>
        <v>1556</v>
      </c>
      <c r="AQ824" s="262">
        <f t="shared" si="15886"/>
        <v>979</v>
      </c>
      <c r="AR824" s="264">
        <f t="shared" si="15886"/>
        <v>2304</v>
      </c>
      <c r="AS824" s="265">
        <f t="shared" si="15886"/>
        <v>2243</v>
      </c>
      <c r="AT824" s="262">
        <f t="shared" si="15886"/>
        <v>1250</v>
      </c>
      <c r="AU824" s="263">
        <f t="shared" si="15886"/>
        <v>1577</v>
      </c>
      <c r="AV824" s="260">
        <f t="shared" si="15886"/>
        <v>1311</v>
      </c>
      <c r="AW824" s="261">
        <f t="shared" si="15886"/>
        <v>2175</v>
      </c>
      <c r="AX824" s="262">
        <f t="shared" si="15886"/>
        <v>897</v>
      </c>
      <c r="AY824" s="263">
        <f t="shared" si="15886"/>
        <v>312</v>
      </c>
      <c r="AZ824" s="260">
        <f t="shared" si="15886"/>
        <v>2091</v>
      </c>
      <c r="BA824" s="261">
        <f t="shared" si="15886"/>
        <v>1397</v>
      </c>
      <c r="BB824" s="262">
        <f t="shared" si="15886"/>
        <v>2561</v>
      </c>
      <c r="BC824" s="263">
        <f t="shared" si="15886"/>
        <v>884</v>
      </c>
      <c r="BD824" s="260">
        <f t="shared" si="15886"/>
        <v>3959</v>
      </c>
      <c r="BE824" s="262">
        <f t="shared" si="15886"/>
        <v>4127</v>
      </c>
      <c r="BF824" s="266">
        <f>SUM(AF824,AH824,AJ824,AL824,AN824,AP824,AR824,AT824,AV824,AX824,AZ824,BB824,BD824)</f>
        <v>23692</v>
      </c>
      <c r="BG824" s="16">
        <f>SUM(AG824,AI824,AK824,AM824,AO824,AQ824,AS824,AU824,AW824,AY824,BA824,BC824,BE824)</f>
        <v>24150</v>
      </c>
      <c r="BI824" s="133" t="s">
        <v>28</v>
      </c>
      <c r="BJ824" s="125">
        <f>B824/B839</f>
        <v>5.8353160050804098E-2</v>
      </c>
      <c r="BK824" s="126">
        <f t="shared" ref="BK824" si="15914">C824/C839</f>
        <v>4.5060658578856154E-2</v>
      </c>
      <c r="BL824" s="127">
        <f t="shared" ref="BL824" si="15915">D824/D839</f>
        <v>6.4757220695308357E-2</v>
      </c>
      <c r="BM824" s="128">
        <f t="shared" ref="BM824" si="15916">E824/E839</f>
        <v>4.4313317135253966E-2</v>
      </c>
      <c r="BN824" s="125">
        <f t="shared" ref="BN824" si="15917">F824/F839</f>
        <v>6.0599939400060601E-2</v>
      </c>
      <c r="BO824" s="126">
        <f t="shared" ref="BO824" si="15918">G824/G839</f>
        <v>5.9866962305986697E-2</v>
      </c>
      <c r="BP824" s="127">
        <f t="shared" ref="BP824" si="15919">H824/H839</f>
        <v>6.4429646285566036E-2</v>
      </c>
      <c r="BQ824" s="128">
        <f t="shared" ref="BQ824" si="15920">I824/I839</f>
        <v>5.0771356205387981E-2</v>
      </c>
      <c r="BR824" s="125">
        <f t="shared" ref="BR824" si="15921">J824/J839</f>
        <v>5.5458998261968713E-2</v>
      </c>
      <c r="BS824" s="126">
        <f t="shared" ref="BS824" si="15922">K824/K839</f>
        <v>6.2308205470313544E-2</v>
      </c>
      <c r="BT824" s="127">
        <f t="shared" ref="BT824" si="15923">L824/L839</f>
        <v>5.017093227386122E-2</v>
      </c>
      <c r="BU824" s="125">
        <f t="shared" ref="BU824" si="15924">M824/M839</f>
        <v>6.6914135000488428E-2</v>
      </c>
      <c r="BV824" s="129">
        <f t="shared" ref="BV824" si="15925">N824/N839</f>
        <v>5.8303811515643005E-2</v>
      </c>
      <c r="BW824" s="130">
        <f t="shared" ref="BW824" si="15926">O824/O839</f>
        <v>6.0453019626818282E-2</v>
      </c>
      <c r="BX824" s="125">
        <f t="shared" ref="BX824" si="15927">P824/P839</f>
        <v>5.2803706479525786E-2</v>
      </c>
      <c r="BY824" s="126">
        <f t="shared" ref="BY824" si="15928">Q824/Q839</f>
        <v>4.947229551451187E-2</v>
      </c>
      <c r="BZ824" s="127">
        <f t="shared" ref="BZ824" si="15929">R824/R839</f>
        <v>5.8772734632198176E-2</v>
      </c>
      <c r="CA824" s="128">
        <f t="shared" ref="CA824" si="15930">S824/S839</f>
        <v>5.1118069951043094E-2</v>
      </c>
      <c r="CB824" s="125">
        <f t="shared" ref="CB824" si="15931">T824/T839</f>
        <v>4.9010367577756835E-2</v>
      </c>
      <c r="CC824" s="126">
        <f t="shared" ref="CC824" si="15932">U824/U839</f>
        <v>5.7331649013701295E-2</v>
      </c>
      <c r="CD824" s="127">
        <f t="shared" ref="CD824" si="15933">V824/V839</f>
        <v>3.9800508507725409E-2</v>
      </c>
      <c r="CE824" s="128">
        <f t="shared" ref="CE824" si="15934">W824/W839</f>
        <v>6.554698483869742E-2</v>
      </c>
      <c r="CF824" s="125">
        <f t="shared" ref="CF824" si="15935">X824/X839</f>
        <v>4.3505522596826315E-2</v>
      </c>
      <c r="CG824" s="126">
        <f t="shared" ref="CG824" si="15936">Y824/Y839</f>
        <v>5.877909771338323E-2</v>
      </c>
      <c r="CH824" s="127">
        <f t="shared" ref="CH824" si="15937">Z824/Z839</f>
        <v>5.3094743804082231E-2</v>
      </c>
      <c r="CI824" s="125">
        <f t="shared" ref="CI824" si="15938">AA824/AA839</f>
        <v>6.156386084126908E-2</v>
      </c>
      <c r="CJ824" s="131">
        <f t="shared" ref="CJ824" si="15939">AB824/AB839</f>
        <v>5.5110524717536309E-2</v>
      </c>
      <c r="CK824" s="132">
        <f t="shared" ref="CK824" si="15940">AC824/AC839</f>
        <v>5.6114160878332958E-2</v>
      </c>
    </row>
    <row r="825" spans="1:89" ht="14.1" thickBot="1">
      <c r="A825" s="142" t="s">
        <v>29</v>
      </c>
      <c r="B825" s="199">
        <v>2960</v>
      </c>
      <c r="C825" s="193">
        <v>1170</v>
      </c>
      <c r="D825" s="194">
        <v>1223</v>
      </c>
      <c r="E825" s="195">
        <v>881</v>
      </c>
      <c r="F825" s="192">
        <v>531</v>
      </c>
      <c r="G825" s="196">
        <v>401</v>
      </c>
      <c r="H825" s="194">
        <v>1608</v>
      </c>
      <c r="I825" s="195">
        <v>2033</v>
      </c>
      <c r="J825" s="192">
        <v>407</v>
      </c>
      <c r="K825" s="193">
        <v>408</v>
      </c>
      <c r="L825" s="194">
        <v>507</v>
      </c>
      <c r="M825" s="192">
        <v>1335</v>
      </c>
      <c r="N825" s="197">
        <v>1226</v>
      </c>
      <c r="O825" s="200">
        <v>2014</v>
      </c>
      <c r="P825" s="192">
        <v>772</v>
      </c>
      <c r="Q825" s="193">
        <v>1178</v>
      </c>
      <c r="R825" s="194">
        <v>1109</v>
      </c>
      <c r="S825" s="195">
        <v>1240</v>
      </c>
      <c r="T825" s="192">
        <v>381</v>
      </c>
      <c r="U825" s="196">
        <v>535</v>
      </c>
      <c r="V825" s="194">
        <v>958</v>
      </c>
      <c r="W825" s="201">
        <v>1776</v>
      </c>
      <c r="X825" s="192">
        <v>820</v>
      </c>
      <c r="Y825" s="196">
        <v>748</v>
      </c>
      <c r="Z825" s="194">
        <v>2816</v>
      </c>
      <c r="AA825" s="192">
        <v>2897</v>
      </c>
      <c r="AB825" s="168">
        <f t="shared" si="15776"/>
        <v>15318</v>
      </c>
      <c r="AC825" s="169">
        <f t="shared" si="15693"/>
        <v>16616</v>
      </c>
      <c r="AE825" s="246" t="str">
        <f>$AE$19</f>
        <v>-</v>
      </c>
      <c r="AF825" s="247">
        <f t="shared" si="15885"/>
        <v>0</v>
      </c>
      <c r="AG825" s="267">
        <f t="shared" si="15885"/>
        <v>0</v>
      </c>
      <c r="AH825" s="268">
        <f t="shared" si="15885"/>
        <v>0</v>
      </c>
      <c r="AI825" s="269">
        <f t="shared" si="15885"/>
        <v>0</v>
      </c>
      <c r="AJ825" s="270">
        <f t="shared" si="15885"/>
        <v>0</v>
      </c>
      <c r="AK825" s="271">
        <f t="shared" si="15885"/>
        <v>0</v>
      </c>
      <c r="AL825" s="268">
        <f t="shared" si="15885"/>
        <v>0</v>
      </c>
      <c r="AM825" s="269">
        <f t="shared" si="15885"/>
        <v>0</v>
      </c>
      <c r="AN825" s="270">
        <f t="shared" si="15885"/>
        <v>0</v>
      </c>
      <c r="AO825" s="271">
        <f t="shared" si="15885"/>
        <v>0</v>
      </c>
      <c r="AP825" s="268">
        <f t="shared" si="15886"/>
        <v>0</v>
      </c>
      <c r="AQ825" s="270">
        <f t="shared" si="15886"/>
        <v>0</v>
      </c>
      <c r="AR825" s="272">
        <f t="shared" si="15886"/>
        <v>0</v>
      </c>
      <c r="AS825" s="273">
        <f t="shared" si="15886"/>
        <v>0</v>
      </c>
      <c r="AT825" s="270">
        <f t="shared" si="15886"/>
        <v>0</v>
      </c>
      <c r="AU825" s="271">
        <f t="shared" si="15886"/>
        <v>0</v>
      </c>
      <c r="AV825" s="268">
        <f t="shared" si="15886"/>
        <v>0</v>
      </c>
      <c r="AW825" s="269">
        <f t="shared" si="15886"/>
        <v>0</v>
      </c>
      <c r="AX825" s="270">
        <f t="shared" si="15886"/>
        <v>0</v>
      </c>
      <c r="AY825" s="271">
        <f t="shared" si="15886"/>
        <v>0</v>
      </c>
      <c r="AZ825" s="268">
        <f t="shared" si="15886"/>
        <v>0</v>
      </c>
      <c r="BA825" s="269">
        <f t="shared" si="15886"/>
        <v>0</v>
      </c>
      <c r="BB825" s="270">
        <f t="shared" si="15886"/>
        <v>0</v>
      </c>
      <c r="BC825" s="271">
        <f t="shared" si="15886"/>
        <v>0</v>
      </c>
      <c r="BD825" s="268">
        <f t="shared" si="15886"/>
        <v>0</v>
      </c>
      <c r="BE825" s="270">
        <f t="shared" si="15886"/>
        <v>0</v>
      </c>
      <c r="BF825" s="266">
        <f>SUM(AF825,AH825,AJ825,AL825,AN825,AP825,AR825,AT825,AV825,AX825,AZ825,BB825,BD825)</f>
        <v>0</v>
      </c>
      <c r="BG825" s="16">
        <f>SUM(AG825,AI825,AK825,AM825,AO825,AQ825,AS825,AU825,AW825,AY825,BA825,BC825,BE825)</f>
        <v>0</v>
      </c>
      <c r="BI825" s="142" t="s">
        <v>29</v>
      </c>
      <c r="BJ825" s="125">
        <f>B825/B839</f>
        <v>5.2950752222679379E-2</v>
      </c>
      <c r="BK825" s="126">
        <f t="shared" ref="BK825" si="15941">C825/C839</f>
        <v>3.8994800693240898E-2</v>
      </c>
      <c r="BL825" s="127">
        <f t="shared" ref="BL825" si="15942">D825/D839</f>
        <v>5.8971020782101355E-2</v>
      </c>
      <c r="BM825" s="128">
        <f t="shared" ref="BM825" si="15943">E825/E839</f>
        <v>5.0966099733888694E-2</v>
      </c>
      <c r="BN825" s="125">
        <f t="shared" ref="BN825" si="15944">F825/F839</f>
        <v>5.3630946369053634E-2</v>
      </c>
      <c r="BO825" s="126">
        <f t="shared" ref="BO825" si="15945">G825/G839</f>
        <v>5.5570953436807097E-2</v>
      </c>
      <c r="BP825" s="127">
        <f t="shared" ref="BP825" si="15946">H825/H839</f>
        <v>6.9532128340396085E-2</v>
      </c>
      <c r="BQ825" s="128">
        <f t="shared" ref="BQ825" si="15947">I825/I839</f>
        <v>5.8513700207230027E-2</v>
      </c>
      <c r="BR825" s="125">
        <f t="shared" ref="BR825" si="15948">J825/J839</f>
        <v>6.4307157528835521E-2</v>
      </c>
      <c r="BS825" s="126">
        <f t="shared" ref="BS825" si="15949">K825/K839</f>
        <v>5.4436290860573715E-2</v>
      </c>
      <c r="BT825" s="127">
        <f t="shared" ref="BT825" si="15950">L825/L839</f>
        <v>4.6844682620345558E-2</v>
      </c>
      <c r="BU825" s="125">
        <f t="shared" ref="BU825" si="15951">M825/M839</f>
        <v>6.5204649799746023E-2</v>
      </c>
      <c r="BV825" s="129">
        <f t="shared" ref="BV825" si="15952">N825/N839</f>
        <v>5.2328311067480475E-2</v>
      </c>
      <c r="BW825" s="130">
        <f t="shared" ref="BW825" si="15953">O825/O839</f>
        <v>6.0906644086249129E-2</v>
      </c>
      <c r="BX825" s="125">
        <f t="shared" ref="BX825" si="15954">P825/P839</f>
        <v>5.2599305035088917E-2</v>
      </c>
      <c r="BY825" s="126">
        <f t="shared" ref="BY825" si="15955">Q825/Q839</f>
        <v>5.9772681144712805E-2</v>
      </c>
      <c r="BZ825" s="127">
        <f t="shared" ref="BZ825" si="15956">R825/R839</f>
        <v>5.9852123697986939E-2</v>
      </c>
      <c r="CA825" s="128">
        <f t="shared" ref="CA825" si="15957">S825/S839</f>
        <v>5.4690601155559473E-2</v>
      </c>
      <c r="CB825" s="125">
        <f t="shared" ref="CB825" si="15958">T825/T839</f>
        <v>5.129931331627844E-2</v>
      </c>
      <c r="CC825" s="126">
        <f t="shared" ref="CC825" si="15959">U825/U839</f>
        <v>5.1987173258186768E-2</v>
      </c>
      <c r="CD825" s="127">
        <f t="shared" ref="CD825" si="15960">V825/V839</f>
        <v>4.6841384705652259E-2</v>
      </c>
      <c r="CE825" s="128">
        <f t="shared" ref="CE825" si="15961">W825/W839</f>
        <v>6.7484895694798042E-2</v>
      </c>
      <c r="CF825" s="125">
        <f t="shared" ref="CF825" si="15962">X825/X839</f>
        <v>3.9550475088023923E-2</v>
      </c>
      <c r="CG825" s="126">
        <f t="shared" ref="CG825" si="15963">Y825/Y839</f>
        <v>5.1363043328984413E-2</v>
      </c>
      <c r="CH825" s="127">
        <f t="shared" ref="CH825" si="15964">Z825/Z839</f>
        <v>5.1735224412559018E-2</v>
      </c>
      <c r="CI825" s="125">
        <f t="shared" ref="CI825" si="15965">AA825/AA839</f>
        <v>6.9316169785136619E-2</v>
      </c>
      <c r="CJ825" s="131">
        <f t="shared" ref="CJ825" si="15966">AB825/AB839</f>
        <v>5.3466528445324034E-2</v>
      </c>
      <c r="CK825" s="132">
        <f t="shared" ref="CK825" si="15967">AC825/AC839</f>
        <v>5.817275375308089E-2</v>
      </c>
    </row>
    <row r="826" spans="1:89" ht="15" thickTop="1" thickBot="1">
      <c r="A826" s="133" t="s">
        <v>30</v>
      </c>
      <c r="B826" s="202">
        <v>2383</v>
      </c>
      <c r="C826" s="186">
        <v>1410</v>
      </c>
      <c r="D826" s="187">
        <v>993</v>
      </c>
      <c r="E826" s="188">
        <v>801</v>
      </c>
      <c r="F826" s="185">
        <v>539</v>
      </c>
      <c r="G826" s="189">
        <v>379</v>
      </c>
      <c r="H826" s="187">
        <v>1577</v>
      </c>
      <c r="I826" s="188">
        <v>1832</v>
      </c>
      <c r="J826" s="185">
        <v>375</v>
      </c>
      <c r="K826" s="186">
        <v>409</v>
      </c>
      <c r="L826" s="187">
        <v>623</v>
      </c>
      <c r="M826" s="185">
        <v>954</v>
      </c>
      <c r="N826" s="190">
        <v>1383</v>
      </c>
      <c r="O826" s="203">
        <v>1646</v>
      </c>
      <c r="P826" s="185">
        <v>870</v>
      </c>
      <c r="Q826" s="186">
        <v>952</v>
      </c>
      <c r="R826" s="187">
        <v>1047</v>
      </c>
      <c r="S826" s="188">
        <v>1439</v>
      </c>
      <c r="T826" s="185">
        <v>437</v>
      </c>
      <c r="U826" s="189">
        <v>458</v>
      </c>
      <c r="V826" s="187">
        <v>1199</v>
      </c>
      <c r="W826" s="204">
        <v>1392</v>
      </c>
      <c r="X826" s="185">
        <v>1029</v>
      </c>
      <c r="Y826" s="189">
        <v>582</v>
      </c>
      <c r="Z826" s="187">
        <v>2986</v>
      </c>
      <c r="AA826" s="185">
        <v>2429</v>
      </c>
      <c r="AB826" s="168">
        <f t="shared" si="15776"/>
        <v>15441</v>
      </c>
      <c r="AC826" s="169">
        <f t="shared" si="15693"/>
        <v>14683</v>
      </c>
      <c r="AE826" s="295" t="s">
        <v>42</v>
      </c>
      <c r="AF826" s="12">
        <f t="shared" ref="AF826:BG826" si="15968">SUM(AF823:AF825)</f>
        <v>4915</v>
      </c>
      <c r="AG826" s="1">
        <f t="shared" si="15968"/>
        <v>7265</v>
      </c>
      <c r="AH826" s="12">
        <f t="shared" si="15968"/>
        <v>3522</v>
      </c>
      <c r="AI826" s="1">
        <f t="shared" si="15968"/>
        <v>2892</v>
      </c>
      <c r="AJ826" s="12">
        <f t="shared" si="15968"/>
        <v>1761</v>
      </c>
      <c r="AK826" s="1">
        <f t="shared" si="15968"/>
        <v>983</v>
      </c>
      <c r="AL826" s="12">
        <f t="shared" si="15968"/>
        <v>4187</v>
      </c>
      <c r="AM826" s="1">
        <f t="shared" si="15968"/>
        <v>6452</v>
      </c>
      <c r="AN826" s="12">
        <f t="shared" si="15968"/>
        <v>1474</v>
      </c>
      <c r="AO826" s="1">
        <f t="shared" si="15968"/>
        <v>552</v>
      </c>
      <c r="AP826" s="12">
        <f t="shared" si="15968"/>
        <v>2988</v>
      </c>
      <c r="AQ826" s="1">
        <f t="shared" si="15968"/>
        <v>2097</v>
      </c>
      <c r="AR826" s="12">
        <f t="shared" si="15968"/>
        <v>4407</v>
      </c>
      <c r="AS826" s="1">
        <f t="shared" si="15968"/>
        <v>4362</v>
      </c>
      <c r="AT826" s="12">
        <f t="shared" si="15968"/>
        <v>2442</v>
      </c>
      <c r="AU826" s="1">
        <f t="shared" si="15968"/>
        <v>2946</v>
      </c>
      <c r="AV826" s="12">
        <f t="shared" si="15968"/>
        <v>2571</v>
      </c>
      <c r="AW826" s="1">
        <f t="shared" si="15968"/>
        <v>4142</v>
      </c>
      <c r="AX826" s="12">
        <f t="shared" si="15968"/>
        <v>1796</v>
      </c>
      <c r="AY826" s="1">
        <f t="shared" si="15968"/>
        <v>686</v>
      </c>
      <c r="AZ826" s="12">
        <f t="shared" si="15968"/>
        <v>3943</v>
      </c>
      <c r="BA826" s="1">
        <f t="shared" si="15968"/>
        <v>2797</v>
      </c>
      <c r="BB826" s="12">
        <f t="shared" si="15968"/>
        <v>4842</v>
      </c>
      <c r="BC826" s="1">
        <f t="shared" si="15968"/>
        <v>1582</v>
      </c>
      <c r="BD826" s="12">
        <f t="shared" si="15968"/>
        <v>8035</v>
      </c>
      <c r="BE826" s="1">
        <f t="shared" si="15968"/>
        <v>8452</v>
      </c>
      <c r="BF826" s="51">
        <f t="shared" si="15968"/>
        <v>46883</v>
      </c>
      <c r="BG826" s="47">
        <f t="shared" si="15968"/>
        <v>45208</v>
      </c>
      <c r="BI826" s="133" t="s">
        <v>30</v>
      </c>
      <c r="BJ826" s="125">
        <f>B826/B839</f>
        <v>4.2628933292785463E-2</v>
      </c>
      <c r="BK826" s="126">
        <f t="shared" ref="BK826" si="15969">C826/C839</f>
        <v>4.6993734168777494E-2</v>
      </c>
      <c r="BL826" s="127">
        <f t="shared" ref="BL826" si="15970">D826/D839</f>
        <v>4.7880804281787939E-2</v>
      </c>
      <c r="BM826" s="128">
        <f t="shared" ref="BM826" si="15971">E826/E839</f>
        <v>4.6338077056577574E-2</v>
      </c>
      <c r="BN826" s="125">
        <f t="shared" ref="BN826" si="15972">F826/F839</f>
        <v>5.4438945561054441E-2</v>
      </c>
      <c r="BO826" s="126">
        <f t="shared" ref="BO826" si="15973">G826/G839</f>
        <v>5.2522172949002216E-2</v>
      </c>
      <c r="BP826" s="127">
        <f t="shared" ref="BP826" si="15974">H826/H839</f>
        <v>6.8191645766669556E-2</v>
      </c>
      <c r="BQ826" s="128">
        <f t="shared" ref="BQ826" si="15975">I826/I839</f>
        <v>5.2728528666820172E-2</v>
      </c>
      <c r="BR826" s="125">
        <f t="shared" ref="BR826" si="15976">J826/J839</f>
        <v>5.9251066519197343E-2</v>
      </c>
      <c r="BS826" s="126">
        <f t="shared" ref="BS826" si="15977">K826/K839</f>
        <v>5.4569713142094731E-2</v>
      </c>
      <c r="BT826" s="127">
        <f t="shared" ref="BT826" si="15978">L826/L839</f>
        <v>5.7562598170562689E-2</v>
      </c>
      <c r="BU826" s="125">
        <f t="shared" ref="BU826" si="15979">M826/M839</f>
        <v>4.6595682328807266E-2</v>
      </c>
      <c r="BV826" s="129">
        <f t="shared" ref="BV826" si="15980">N826/N839</f>
        <v>5.9029407998634174E-2</v>
      </c>
      <c r="BW826" s="130">
        <f t="shared" ref="BW826" si="15981">O826/O839</f>
        <v>4.9777724014878885E-2</v>
      </c>
      <c r="BX826" s="125">
        <f t="shared" ref="BX826" si="15982">P826/P839</f>
        <v>5.9276418886693466E-2</v>
      </c>
      <c r="BY826" s="126">
        <f t="shared" ref="BY826" si="15983">Q826/Q839</f>
        <v>4.8305256748528515E-2</v>
      </c>
      <c r="BZ826" s="127">
        <f t="shared" ref="BZ826" si="15984">R826/R839</f>
        <v>5.6506017594041773E-2</v>
      </c>
      <c r="CA826" s="128">
        <f t="shared" ref="CA826" si="15985">S826/S839</f>
        <v>6.3467560534556516E-2</v>
      </c>
      <c r="CB826" s="125">
        <f t="shared" ref="CB826" si="15986">T826/T839</f>
        <v>5.8839369866702573E-2</v>
      </c>
      <c r="CC826" s="126">
        <f t="shared" ref="CC826" si="15987">U826/U839</f>
        <v>4.4504907200466425E-2</v>
      </c>
      <c r="CD826" s="127">
        <f t="shared" ref="CD826" si="15988">V826/V839</f>
        <v>5.8625073342460393E-2</v>
      </c>
      <c r="CE826" s="128">
        <f t="shared" ref="CE826" si="15989">W826/W839</f>
        <v>5.289356689592279E-2</v>
      </c>
      <c r="CF826" s="125">
        <f t="shared" ref="CF826" si="15990">X826/X839</f>
        <v>4.9631023006800751E-2</v>
      </c>
      <c r="CG826" s="126">
        <f t="shared" ref="CG826" si="15991">Y826/Y839</f>
        <v>3.9964293071482526E-2</v>
      </c>
      <c r="CH826" s="127">
        <f t="shared" ref="CH826" si="15992">Z826/Z839</f>
        <v>5.4858444636328565E-2</v>
      </c>
      <c r="CI826" s="125">
        <f t="shared" ref="CI826" si="15993">AA826/AA839</f>
        <v>5.8118390199550174E-2</v>
      </c>
      <c r="CJ826" s="131">
        <f t="shared" ref="CJ826" si="15994">AB826/AB839</f>
        <v>5.3895852312589664E-2</v>
      </c>
      <c r="CK826" s="132">
        <f t="shared" ref="CK826" si="15995">AC826/AC839</f>
        <v>5.1405304727761593E-2</v>
      </c>
    </row>
    <row r="827" spans="1:89" ht="14.1" thickTop="1">
      <c r="A827" s="142" t="s">
        <v>31</v>
      </c>
      <c r="B827" s="199">
        <v>1954</v>
      </c>
      <c r="C827" s="193">
        <v>1612</v>
      </c>
      <c r="D827" s="194">
        <v>958</v>
      </c>
      <c r="E827" s="195">
        <v>825</v>
      </c>
      <c r="F827" s="192">
        <v>606</v>
      </c>
      <c r="G827" s="196">
        <v>438</v>
      </c>
      <c r="H827" s="194">
        <v>1600</v>
      </c>
      <c r="I827" s="195">
        <v>2414</v>
      </c>
      <c r="J827" s="192">
        <v>425</v>
      </c>
      <c r="K827" s="193">
        <v>287</v>
      </c>
      <c r="L827" s="194">
        <v>761</v>
      </c>
      <c r="M827" s="192">
        <v>1020</v>
      </c>
      <c r="N827" s="197">
        <v>1480</v>
      </c>
      <c r="O827" s="200">
        <v>1671</v>
      </c>
      <c r="P827" s="192">
        <v>825</v>
      </c>
      <c r="Q827" s="193">
        <v>963</v>
      </c>
      <c r="R827" s="194">
        <v>996</v>
      </c>
      <c r="S827" s="195">
        <v>1355</v>
      </c>
      <c r="T827" s="192">
        <v>583</v>
      </c>
      <c r="U827" s="196">
        <v>321</v>
      </c>
      <c r="V827" s="194">
        <v>1682</v>
      </c>
      <c r="W827" s="201">
        <v>1211</v>
      </c>
      <c r="X827" s="192">
        <v>1260</v>
      </c>
      <c r="Y827" s="196">
        <v>635</v>
      </c>
      <c r="Z827" s="194">
        <v>2996</v>
      </c>
      <c r="AA827" s="192">
        <v>2665</v>
      </c>
      <c r="AB827" s="168">
        <f t="shared" si="15776"/>
        <v>16126</v>
      </c>
      <c r="AC827" s="169">
        <f t="shared" si="15693"/>
        <v>15417</v>
      </c>
      <c r="BI827" s="142" t="s">
        <v>31</v>
      </c>
      <c r="BJ827" s="125">
        <f>B827/B839</f>
        <v>3.4954651974025509E-2</v>
      </c>
      <c r="BK827" s="126">
        <f t="shared" ref="BK827" si="15996">C827/C839</f>
        <v>5.3726169844020795E-2</v>
      </c>
      <c r="BL827" s="127">
        <f t="shared" ref="BL827" si="15997">D827/D839</f>
        <v>4.6193162640435895E-2</v>
      </c>
      <c r="BM827" s="128">
        <f t="shared" ref="BM827" si="15998">E827/E839</f>
        <v>4.7726483859770914E-2</v>
      </c>
      <c r="BN827" s="125">
        <f t="shared" ref="BN827" si="15999">F827/F839</f>
        <v>6.1205938794061207E-2</v>
      </c>
      <c r="BO827" s="126">
        <f t="shared" ref="BO827" si="16000">G827/G839</f>
        <v>6.0698447893569846E-2</v>
      </c>
      <c r="BP827" s="127">
        <f t="shared" ref="BP827" si="16001">H827/H839</f>
        <v>6.9186197353627951E-2</v>
      </c>
      <c r="BQ827" s="128">
        <f t="shared" ref="BQ827" si="16002">I827/I839</f>
        <v>6.9479622380842737E-2</v>
      </c>
      <c r="BR827" s="125">
        <f t="shared" ref="BR827" si="16003">J827/J839</f>
        <v>6.7151208721756991E-2</v>
      </c>
      <c r="BS827" s="126">
        <f t="shared" ref="BS827" si="16004">K827/K839</f>
        <v>3.8292194796531023E-2</v>
      </c>
      <c r="BT827" s="127">
        <f t="shared" ref="BT827" si="16005">L827/L839</f>
        <v>7.0313221842372722E-2</v>
      </c>
      <c r="BU827" s="125">
        <f t="shared" ref="BU827" si="16006">M827/M839</f>
        <v>4.9819282993064373E-2</v>
      </c>
      <c r="BV827" s="129">
        <f t="shared" ref="BV827" si="16007">N827/N839</f>
        <v>6.316957616628964E-2</v>
      </c>
      <c r="BW827" s="130">
        <f t="shared" ref="BW827" si="16008">O827/O839</f>
        <v>5.0533764780596971E-2</v>
      </c>
      <c r="BX827" s="125">
        <f t="shared" ref="BX827" si="16009">P827/P839</f>
        <v>5.6210397220140353E-2</v>
      </c>
      <c r="BY827" s="126">
        <f t="shared" ref="BY827" si="16010">Q827/Q839</f>
        <v>4.8863405723564034E-2</v>
      </c>
      <c r="BZ827" s="127">
        <f t="shared" ref="BZ827" si="16011">R827/R839</f>
        <v>5.3753575476280423E-2</v>
      </c>
      <c r="CA827" s="128">
        <f t="shared" ref="CA827" si="16012">S827/S839</f>
        <v>5.9762713359502492E-2</v>
      </c>
      <c r="CB827" s="125">
        <f t="shared" ref="CB827" si="16013">T827/T839</f>
        <v>7.8497374444594051E-2</v>
      </c>
      <c r="CC827" s="126">
        <f t="shared" ref="CC827" si="16014">U827/U839</f>
        <v>3.119230395491206E-2</v>
      </c>
      <c r="CD827" s="127">
        <f t="shared" ref="CD827" si="16015">V827/V839</f>
        <v>8.2241345589673387E-2</v>
      </c>
      <c r="CE827" s="128">
        <f t="shared" ref="CE827" si="16016">W827/W839</f>
        <v>4.601588326936961E-2</v>
      </c>
      <c r="CF827" s="125">
        <f t="shared" ref="CF827" si="16017">X827/X839</f>
        <v>6.0772681232817247E-2</v>
      </c>
      <c r="CG827" s="126">
        <f t="shared" ref="CG827" si="16018">Y827/Y839</f>
        <v>4.360365309345602E-2</v>
      </c>
      <c r="CH827" s="127">
        <f t="shared" ref="CH827" si="16019">Z827/Z839</f>
        <v>5.5042163473020891E-2</v>
      </c>
      <c r="CI827" s="125">
        <f t="shared" ref="CI827" si="16020">AA827/AA839</f>
        <v>6.3765133751256156E-2</v>
      </c>
      <c r="CJ827" s="131">
        <f t="shared" ref="CJ827" si="16021">AB827/AB839</f>
        <v>5.6286802305085218E-2</v>
      </c>
      <c r="CK827" s="132">
        <f t="shared" ref="CK827" si="16022">AC827/AC839</f>
        <v>5.3975044812906117E-2</v>
      </c>
    </row>
    <row r="828" spans="1:89">
      <c r="A828" s="133" t="s">
        <v>32</v>
      </c>
      <c r="B828" s="202">
        <v>1918</v>
      </c>
      <c r="C828" s="186">
        <v>2552</v>
      </c>
      <c r="D828" s="187">
        <v>1221</v>
      </c>
      <c r="E828" s="188">
        <v>1149</v>
      </c>
      <c r="F828" s="185">
        <v>790</v>
      </c>
      <c r="G828" s="189">
        <v>398</v>
      </c>
      <c r="H828" s="187">
        <v>1664</v>
      </c>
      <c r="I828" s="188">
        <v>2488</v>
      </c>
      <c r="J828" s="185">
        <v>533</v>
      </c>
      <c r="K828" s="186">
        <v>221</v>
      </c>
      <c r="L828" s="187">
        <v>881</v>
      </c>
      <c r="M828" s="185">
        <v>835</v>
      </c>
      <c r="N828" s="190">
        <v>1709</v>
      </c>
      <c r="O828" s="203">
        <v>1460</v>
      </c>
      <c r="P828" s="185">
        <v>896</v>
      </c>
      <c r="Q828" s="186">
        <v>913</v>
      </c>
      <c r="R828" s="187">
        <v>1144</v>
      </c>
      <c r="S828" s="188">
        <v>1210</v>
      </c>
      <c r="T828" s="185">
        <v>736</v>
      </c>
      <c r="U828" s="189">
        <v>281</v>
      </c>
      <c r="V828" s="187">
        <v>1980</v>
      </c>
      <c r="W828" s="204">
        <v>907</v>
      </c>
      <c r="X828" s="185">
        <v>1825</v>
      </c>
      <c r="Y828" s="189">
        <v>438</v>
      </c>
      <c r="Z828" s="187">
        <v>3767</v>
      </c>
      <c r="AA828" s="185">
        <v>2340</v>
      </c>
      <c r="AB828" s="168">
        <f t="shared" si="15776"/>
        <v>19064</v>
      </c>
      <c r="AC828" s="169">
        <f t="shared" si="15693"/>
        <v>15192</v>
      </c>
      <c r="BI828" s="133" t="s">
        <v>32</v>
      </c>
      <c r="BJ828" s="125">
        <f>B828/B839</f>
        <v>3.4310656338884811E-2</v>
      </c>
      <c r="BK828" s="126">
        <f t="shared" ref="BK828" si="16023">C828/C839</f>
        <v>8.5055325956539127E-2</v>
      </c>
      <c r="BL828" s="127">
        <f t="shared" ref="BL828" si="16024">D828/D839</f>
        <v>5.8874584116881241E-2</v>
      </c>
      <c r="BM828" s="128">
        <f t="shared" ref="BM828" si="16025">E828/E839</f>
        <v>6.6469975702880948E-2</v>
      </c>
      <c r="BN828" s="125">
        <f t="shared" ref="BN828" si="16026">F828/F839</f>
        <v>7.9789920210079787E-2</v>
      </c>
      <c r="BO828" s="126">
        <f t="shared" ref="BO828" si="16027">G828/G839</f>
        <v>5.5155210643015519E-2</v>
      </c>
      <c r="BP828" s="127">
        <f t="shared" ref="BP828" si="16028">H828/H839</f>
        <v>7.1953645247773063E-2</v>
      </c>
      <c r="BQ828" s="128">
        <f t="shared" ref="BQ828" si="16029">I828/I839</f>
        <v>7.1609486530048352E-2</v>
      </c>
      <c r="BR828" s="125">
        <f t="shared" ref="BR828" si="16030">J828/J839</f>
        <v>8.4215515879285829E-2</v>
      </c>
      <c r="BS828" s="126">
        <f t="shared" ref="BS828" si="16031">K828/K839</f>
        <v>2.9486324216144097E-2</v>
      </c>
      <c r="BT828" s="127">
        <f t="shared" ref="BT828" si="16032">L828/L839</f>
        <v>8.1400720687424932E-2</v>
      </c>
      <c r="BU828" s="125">
        <f t="shared" ref="BU828" si="16033">M828/M839</f>
        <v>4.0783432646283091E-2</v>
      </c>
      <c r="BV828" s="129">
        <f t="shared" ref="BV828" si="16034">N828/N839</f>
        <v>7.2943787613641217E-2</v>
      </c>
      <c r="BW828" s="130">
        <f t="shared" ref="BW828" si="16035">O828/O839</f>
        <v>4.415278071793631E-2</v>
      </c>
      <c r="BX828" s="125">
        <f t="shared" ref="BX828" si="16036">P828/P839</f>
        <v>6.1047898071813038E-2</v>
      </c>
      <c r="BY828" s="126">
        <f t="shared" ref="BY828" si="16037">Q828/Q839</f>
        <v>4.632636492794804E-2</v>
      </c>
      <c r="BZ828" s="127">
        <f t="shared" ref="BZ828" si="16038">R828/R839</f>
        <v>6.1741054563117279E-2</v>
      </c>
      <c r="CA828" s="128">
        <f t="shared" ref="CA828" si="16039">S828/S839</f>
        <v>5.3367441450183038E-2</v>
      </c>
      <c r="CB828" s="125">
        <f t="shared" ref="CB828" si="16040">T828/T839</f>
        <v>9.9097886091288542E-2</v>
      </c>
      <c r="CC828" s="126">
        <f t="shared" ref="CC828" si="16041">U828/U839</f>
        <v>2.7305412496356041E-2</v>
      </c>
      <c r="CD828" s="127">
        <f t="shared" ref="CD828" si="16042">V828/V839</f>
        <v>9.6812047721494224E-2</v>
      </c>
      <c r="CE828" s="128">
        <f t="shared" ref="CE828" si="16043">W828/W839</f>
        <v>3.4464414636926705E-2</v>
      </c>
      <c r="CF828" s="125">
        <f t="shared" ref="CF828" si="16044">X828/X839</f>
        <v>8.8023923214199579E-2</v>
      </c>
      <c r="CG828" s="126">
        <f t="shared" ref="CG828" si="16045">Y828/Y839</f>
        <v>3.0076220558950765E-2</v>
      </c>
      <c r="CH828" s="127">
        <f t="shared" ref="CH828" si="16046">Z828/Z839</f>
        <v>6.9206885781999225E-2</v>
      </c>
      <c r="CI828" s="125">
        <f t="shared" ref="CI828" si="16047">AA828/AA839</f>
        <v>5.5988897927932241E-2</v>
      </c>
      <c r="CJ828" s="131">
        <f t="shared" ref="CJ828" si="16048">AB828/AB839</f>
        <v>6.6541708988226755E-2</v>
      </c>
      <c r="CK828" s="132">
        <f t="shared" ref="CK828" si="16049">AC828/AC839</f>
        <v>5.3187317947568903E-2</v>
      </c>
    </row>
    <row r="829" spans="1:89">
      <c r="A829" s="142" t="s">
        <v>33</v>
      </c>
      <c r="B829" s="199">
        <v>2416</v>
      </c>
      <c r="C829" s="193">
        <v>2885</v>
      </c>
      <c r="D829" s="194">
        <v>1826</v>
      </c>
      <c r="E829" s="195">
        <v>1417</v>
      </c>
      <c r="F829" s="192">
        <v>989</v>
      </c>
      <c r="G829" s="196">
        <v>375</v>
      </c>
      <c r="H829" s="194">
        <v>2100</v>
      </c>
      <c r="I829" s="195">
        <v>2706</v>
      </c>
      <c r="J829" s="192">
        <v>765</v>
      </c>
      <c r="K829" s="193">
        <v>305</v>
      </c>
      <c r="L829" s="194">
        <v>1432</v>
      </c>
      <c r="M829" s="192">
        <v>1118</v>
      </c>
      <c r="N829" s="197">
        <v>2103</v>
      </c>
      <c r="O829" s="200">
        <v>2119</v>
      </c>
      <c r="P829" s="192">
        <v>1192</v>
      </c>
      <c r="Q829" s="193">
        <v>1369</v>
      </c>
      <c r="R829" s="194">
        <v>1260</v>
      </c>
      <c r="S829" s="195">
        <v>1967</v>
      </c>
      <c r="T829" s="192">
        <v>899</v>
      </c>
      <c r="U829" s="196">
        <v>374</v>
      </c>
      <c r="V829" s="194">
        <v>1852</v>
      </c>
      <c r="W829" s="201">
        <v>1400</v>
      </c>
      <c r="X829" s="192">
        <v>2281</v>
      </c>
      <c r="Y829" s="196">
        <v>698</v>
      </c>
      <c r="Z829" s="194">
        <v>4076</v>
      </c>
      <c r="AA829" s="192">
        <v>4325</v>
      </c>
      <c r="AB829" s="168">
        <f t="shared" si="15776"/>
        <v>23191</v>
      </c>
      <c r="AC829" s="169">
        <f t="shared" si="15693"/>
        <v>21058</v>
      </c>
      <c r="BI829" s="142" t="s">
        <v>33</v>
      </c>
      <c r="BJ829" s="125">
        <f>B829/B839</f>
        <v>4.3219262624997763E-2</v>
      </c>
      <c r="BK829" s="126">
        <f t="shared" ref="BK829" si="16050">C829/C839</f>
        <v>9.6153846153846159E-2</v>
      </c>
      <c r="BL829" s="127">
        <f t="shared" ref="BL829" si="16051">D829/D839</f>
        <v>8.8046675345966538E-2</v>
      </c>
      <c r="BM829" s="128">
        <f t="shared" ref="BM829" si="16052">E829/E839</f>
        <v>8.1973851671873196E-2</v>
      </c>
      <c r="BN829" s="125">
        <f t="shared" ref="BN829" si="16053">F829/F839</f>
        <v>9.9888900111099882E-2</v>
      </c>
      <c r="BO829" s="126">
        <f t="shared" ref="BO829" si="16054">G829/G839</f>
        <v>5.1967849223946788E-2</v>
      </c>
      <c r="BP829" s="127">
        <f t="shared" ref="BP829" si="16055">H829/H839</f>
        <v>9.0806884026636683E-2</v>
      </c>
      <c r="BQ829" s="128">
        <f t="shared" ref="BQ829" si="16056">I829/I839</f>
        <v>7.7883951185816258E-2</v>
      </c>
      <c r="BR829" s="125">
        <f t="shared" ref="BR829" si="16057">J829/J839</f>
        <v>0.12087217569916259</v>
      </c>
      <c r="BS829" s="126">
        <f t="shared" ref="BS829" si="16058">K829/K839</f>
        <v>4.0693795863909275E-2</v>
      </c>
      <c r="BT829" s="127">
        <f t="shared" ref="BT829" si="16059">L829/L839</f>
        <v>0.1323108195509563</v>
      </c>
      <c r="BU829" s="125">
        <f t="shared" ref="BU829" si="16060">M829/M839</f>
        <v>5.4605841555143107E-2</v>
      </c>
      <c r="BV829" s="129">
        <f t="shared" ref="BV829" si="16061">N829/N839</f>
        <v>8.9760553160612919E-2</v>
      </c>
      <c r="BW829" s="130">
        <f t="shared" ref="BW829" si="16062">O829/O839</f>
        <v>6.4082015302265094E-2</v>
      </c>
      <c r="BX829" s="125">
        <f t="shared" ref="BX829" si="16063">P829/P839</f>
        <v>8.1215507256251276E-2</v>
      </c>
      <c r="BY829" s="126">
        <f t="shared" ref="BY829" si="16064">Q829/Q839</f>
        <v>6.9464176983965897E-2</v>
      </c>
      <c r="BZ829" s="127">
        <f t="shared" ref="BZ829" si="16065">R829/R839</f>
        <v>6.8001511144692106E-2</v>
      </c>
      <c r="CA829" s="128">
        <f t="shared" ref="CA829" si="16066">S829/S839</f>
        <v>8.6755171349181842E-2</v>
      </c>
      <c r="CB829" s="125">
        <f t="shared" ref="CB829" si="16067">T829/T839</f>
        <v>0.12104483640770163</v>
      </c>
      <c r="CC829" s="126">
        <f t="shared" ref="CC829" si="16068">U829/U839</f>
        <v>3.6342435137498783E-2</v>
      </c>
      <c r="CD829" s="127">
        <f t="shared" ref="CD829" si="16069">V829/V839</f>
        <v>9.0553491101114811E-2</v>
      </c>
      <c r="CE829" s="128">
        <f t="shared" ref="CE829" si="16070">W829/W839</f>
        <v>5.3197552912566025E-2</v>
      </c>
      <c r="CF829" s="125">
        <f t="shared" ref="CF829" si="16071">X829/X839</f>
        <v>0.1100178459460763</v>
      </c>
      <c r="CG829" s="126">
        <f t="shared" ref="CG829" si="16072">Y829/Y839</f>
        <v>4.792968481768866E-2</v>
      </c>
      <c r="CH829" s="127">
        <f t="shared" ref="CH829" si="16073">Z829/Z839</f>
        <v>7.4883797835792104E-2</v>
      </c>
      <c r="CI829" s="125">
        <f t="shared" ref="CI829" si="16074">AA829/AA839</f>
        <v>0.10348375364884911</v>
      </c>
      <c r="CJ829" s="131">
        <f t="shared" ref="CJ829" si="16075">AB829/AB839</f>
        <v>8.0946746388269333E-2</v>
      </c>
      <c r="CK829" s="132">
        <f t="shared" ref="CK829" si="16076">AC829/AC839</f>
        <v>7.3724232578982751E-2</v>
      </c>
    </row>
    <row r="830" spans="1:89">
      <c r="A830" s="133" t="s">
        <v>34</v>
      </c>
      <c r="B830" s="202">
        <v>2499</v>
      </c>
      <c r="C830" s="186">
        <v>4380</v>
      </c>
      <c r="D830" s="187">
        <v>1696</v>
      </c>
      <c r="E830" s="188">
        <v>1475</v>
      </c>
      <c r="F830" s="185">
        <v>772</v>
      </c>
      <c r="G830" s="189">
        <v>608</v>
      </c>
      <c r="H830" s="187">
        <v>2087</v>
      </c>
      <c r="I830" s="188">
        <v>3746</v>
      </c>
      <c r="J830" s="185">
        <v>709</v>
      </c>
      <c r="K830" s="186">
        <v>247</v>
      </c>
      <c r="L830" s="187">
        <v>1556</v>
      </c>
      <c r="M830" s="185">
        <v>979</v>
      </c>
      <c r="N830" s="190">
        <v>2304</v>
      </c>
      <c r="O830" s="203">
        <v>2243</v>
      </c>
      <c r="P830" s="185">
        <v>1250</v>
      </c>
      <c r="Q830" s="186">
        <v>1577</v>
      </c>
      <c r="R830" s="187">
        <v>1311</v>
      </c>
      <c r="S830" s="188">
        <v>2175</v>
      </c>
      <c r="T830" s="185">
        <v>897</v>
      </c>
      <c r="U830" s="189">
        <v>312</v>
      </c>
      <c r="V830" s="187">
        <v>2091</v>
      </c>
      <c r="W830" s="204">
        <v>1397</v>
      </c>
      <c r="X830" s="185">
        <v>2561</v>
      </c>
      <c r="Y830" s="189">
        <v>884</v>
      </c>
      <c r="Z830" s="187">
        <v>3959</v>
      </c>
      <c r="AA830" s="185">
        <v>4127</v>
      </c>
      <c r="AB830" s="168">
        <f t="shared" si="15776"/>
        <v>23692</v>
      </c>
      <c r="AC830" s="169">
        <f t="shared" si="15693"/>
        <v>24150</v>
      </c>
      <c r="BI830" s="133" t="s">
        <v>34</v>
      </c>
      <c r="BJ830" s="125">
        <f>B830/B839</f>
        <v>4.4704030339349922E-2</v>
      </c>
      <c r="BK830" s="126">
        <f t="shared" ref="BK830" si="16077">C830/C839</f>
        <v>0.14598053592854285</v>
      </c>
      <c r="BL830" s="127">
        <f t="shared" ref="BL830" si="16078">D830/D839</f>
        <v>8.1778292106658948E-2</v>
      </c>
      <c r="BM830" s="128">
        <f t="shared" ref="BM830" si="16079">E830/E839</f>
        <v>8.5329168112923751E-2</v>
      </c>
      <c r="BN830" s="125">
        <f t="shared" ref="BN830" si="16080">F830/F839</f>
        <v>7.797192202807797E-2</v>
      </c>
      <c r="BO830" s="126">
        <f t="shared" ref="BO830" si="16081">G830/G839</f>
        <v>8.4257206208425722E-2</v>
      </c>
      <c r="BP830" s="127">
        <f t="shared" ref="BP830" si="16082">H830/H839</f>
        <v>9.0244746173138463E-2</v>
      </c>
      <c r="BQ830" s="128">
        <f t="shared" ref="BQ830" si="16083">I830/I839</f>
        <v>0.10781717706654387</v>
      </c>
      <c r="BR830" s="125">
        <f t="shared" ref="BR830" si="16084">J830/J839</f>
        <v>0.11202401643229579</v>
      </c>
      <c r="BS830" s="126">
        <f t="shared" ref="BS830" si="16085">K830/K839</f>
        <v>3.2955303535690463E-2</v>
      </c>
      <c r="BT830" s="127">
        <f t="shared" ref="BT830" si="16086">L830/L839</f>
        <v>0.14376790169084358</v>
      </c>
      <c r="BU830" s="125">
        <f t="shared" ref="BU830" si="16087">M830/M839</f>
        <v>4.7816743186480416E-2</v>
      </c>
      <c r="BV830" s="129">
        <f t="shared" ref="BV830" si="16088">N830/N839</f>
        <v>9.8339664518331982E-2</v>
      </c>
      <c r="BW830" s="130">
        <f t="shared" ref="BW830" si="16089">O830/O839</f>
        <v>6.7831977500226806E-2</v>
      </c>
      <c r="BX830" s="125">
        <f t="shared" ref="BX830" si="16090">P830/P839</f>
        <v>8.5167268515364172E-2</v>
      </c>
      <c r="BY830" s="126">
        <f t="shared" ref="BY830" si="16091">Q830/Q839</f>
        <v>8.001826669372844E-2</v>
      </c>
      <c r="BZ830" s="127">
        <f t="shared" ref="BZ830" si="16092">R830/R839</f>
        <v>7.0753953262453456E-2</v>
      </c>
      <c r="CA830" s="128">
        <f t="shared" ref="CA830" si="16093">S830/S839</f>
        <v>9.5929078639791818E-2</v>
      </c>
      <c r="CB830" s="125">
        <f t="shared" ref="CB830" si="16094">T830/T839</f>
        <v>0.12077554867375791</v>
      </c>
      <c r="CC830" s="126">
        <f t="shared" ref="CC830" si="16095">U830/U839</f>
        <v>3.0317753376736954E-2</v>
      </c>
      <c r="CD830" s="127">
        <f t="shared" ref="CD830" si="16096">V830/V839</f>
        <v>0.10223938979072951</v>
      </c>
      <c r="CE830" s="128">
        <f t="shared" ref="CE830" si="16097">W830/W839</f>
        <v>5.308355815632481E-2</v>
      </c>
      <c r="CF830" s="125">
        <f t="shared" ref="CF830" si="16098">X830/X839</f>
        <v>0.1235228862200357</v>
      </c>
      <c r="CG830" s="126">
        <f t="shared" ref="CG830" si="16099">Y830/Y839</f>
        <v>6.0701778479708854E-2</v>
      </c>
      <c r="CH830" s="127">
        <f t="shared" ref="CH830" si="16100">Z830/Z839</f>
        <v>7.2734287446491894E-2</v>
      </c>
      <c r="CI830" s="125">
        <f t="shared" ref="CI830" si="16101">AA830/AA839</f>
        <v>9.8746231516485622E-2</v>
      </c>
      <c r="CJ830" s="131">
        <f t="shared" ref="CJ830" si="16102">AB830/AB839</f>
        <v>8.2695455798839079E-2</v>
      </c>
      <c r="CK830" s="132">
        <f t="shared" ref="CK830" si="16103">AC830/AC839</f>
        <v>8.4549350212861307E-2</v>
      </c>
    </row>
    <row r="831" spans="1:89">
      <c r="A831" s="142" t="s">
        <v>35</v>
      </c>
      <c r="B831" s="199">
        <v>2385</v>
      </c>
      <c r="C831" s="193">
        <v>3993</v>
      </c>
      <c r="D831" s="194">
        <v>1234</v>
      </c>
      <c r="E831" s="195">
        <v>1930</v>
      </c>
      <c r="F831" s="192">
        <v>592</v>
      </c>
      <c r="G831" s="196">
        <v>496</v>
      </c>
      <c r="H831" s="194">
        <v>1889</v>
      </c>
      <c r="I831" s="195">
        <v>3374</v>
      </c>
      <c r="J831" s="192">
        <v>418</v>
      </c>
      <c r="K831" s="193">
        <v>266</v>
      </c>
      <c r="L831" s="194">
        <v>1115</v>
      </c>
      <c r="M831" s="192">
        <v>758</v>
      </c>
      <c r="N831" s="197">
        <v>1854</v>
      </c>
      <c r="O831" s="200">
        <v>1892</v>
      </c>
      <c r="P831" s="192">
        <v>1115</v>
      </c>
      <c r="Q831" s="193">
        <v>1709</v>
      </c>
      <c r="R831" s="194">
        <v>1024</v>
      </c>
      <c r="S831" s="195">
        <v>1938</v>
      </c>
      <c r="T831" s="192">
        <v>764</v>
      </c>
      <c r="U831" s="196">
        <v>409</v>
      </c>
      <c r="V831" s="194">
        <v>2167</v>
      </c>
      <c r="W831" s="201">
        <v>1421</v>
      </c>
      <c r="X831" s="192">
        <v>1859</v>
      </c>
      <c r="Y831" s="196">
        <v>815</v>
      </c>
      <c r="Z831" s="194">
        <v>3414</v>
      </c>
      <c r="AA831" s="192">
        <v>4256</v>
      </c>
      <c r="AB831" s="168">
        <f t="shared" si="15776"/>
        <v>19830</v>
      </c>
      <c r="AC831" s="169">
        <f t="shared" si="15693"/>
        <v>23257</v>
      </c>
      <c r="BI831" s="142" t="s">
        <v>35</v>
      </c>
      <c r="BJ831" s="125">
        <f>B831/B839</f>
        <v>4.2664710828071051E-2</v>
      </c>
      <c r="BK831" s="126">
        <f t="shared" ref="BK831" si="16104">C831/C839</f>
        <v>0.13308225569924009</v>
      </c>
      <c r="BL831" s="127">
        <f t="shared" ref="BL831" si="16105">D831/D839</f>
        <v>5.9501422440811996E-2</v>
      </c>
      <c r="BM831" s="128">
        <f t="shared" ref="BM831" si="16106">E831/E839</f>
        <v>0.11165104709013074</v>
      </c>
      <c r="BN831" s="125">
        <f t="shared" ref="BN831" si="16107">F831/F839</f>
        <v>5.9791940208059793E-2</v>
      </c>
      <c r="BO831" s="126">
        <f t="shared" ref="BO831" si="16108">G831/G839</f>
        <v>6.8736141906873618E-2</v>
      </c>
      <c r="BP831" s="127">
        <f t="shared" ref="BP831" si="16109">H831/H839</f>
        <v>8.1682954250626993E-2</v>
      </c>
      <c r="BQ831" s="128">
        <f t="shared" ref="BQ831" si="16110">I831/I839</f>
        <v>9.7110292424591294E-2</v>
      </c>
      <c r="BR831" s="125">
        <f t="shared" ref="BR831" si="16111">J831/J839</f>
        <v>6.6045188813398645E-2</v>
      </c>
      <c r="BS831" s="126">
        <f t="shared" ref="BS831" si="16112">K831/K839</f>
        <v>3.5490326884589724E-2</v>
      </c>
      <c r="BT831" s="127">
        <f t="shared" ref="BT831" si="16113">L831/L839</f>
        <v>0.10302134343527672</v>
      </c>
      <c r="BU831" s="125">
        <f t="shared" ref="BU831" si="16114">M831/M839</f>
        <v>3.7022565204649797E-2</v>
      </c>
      <c r="BV831" s="129">
        <f t="shared" ref="BV831" si="16115">N831/N839</f>
        <v>7.9132698792095266E-2</v>
      </c>
      <c r="BW831" s="130">
        <f t="shared" ref="BW831" si="16116">O831/O839</f>
        <v>5.7217165149544863E-2</v>
      </c>
      <c r="BX831" s="125">
        <f t="shared" ref="BX831" si="16117">P831/P839</f>
        <v>7.5969203515704839E-2</v>
      </c>
      <c r="BY831" s="126">
        <f t="shared" ref="BY831" si="16118">Q831/Q839</f>
        <v>8.6716054394154654E-2</v>
      </c>
      <c r="BZ831" s="127">
        <f t="shared" ref="BZ831" si="16119">R831/R839</f>
        <v>5.5264720168384691E-2</v>
      </c>
      <c r="CA831" s="128">
        <f t="shared" ref="CA831" si="16120">S831/S839</f>
        <v>8.5476116967317953E-2</v>
      </c>
      <c r="CB831" s="125">
        <f t="shared" ref="CB831" si="16121">T831/T839</f>
        <v>0.10286791436650061</v>
      </c>
      <c r="CC831" s="126">
        <f t="shared" ref="CC831" si="16122">U831/U839</f>
        <v>3.9743465163735302E-2</v>
      </c>
      <c r="CD831" s="127">
        <f t="shared" ref="CD831" si="16123">V831/V839</f>
        <v>0.1059554077840798</v>
      </c>
      <c r="CE831" s="128">
        <f t="shared" ref="CE831" si="16124">W831/W839</f>
        <v>5.3995516206254514E-2</v>
      </c>
      <c r="CF831" s="125">
        <f t="shared" ref="CF831" si="16125">X831/X839</f>
        <v>8.9663820961751795E-2</v>
      </c>
      <c r="CG831" s="126">
        <f t="shared" ref="CG831" si="16126">Y831/Y839</f>
        <v>5.5963743734120719E-2</v>
      </c>
      <c r="CH831" s="127">
        <f t="shared" ref="CH831" si="16127">Z831/Z839</f>
        <v>6.2721610846760117E-2</v>
      </c>
      <c r="CI831" s="125">
        <f t="shared" ref="CI831" si="16128">AA831/AA839</f>
        <v>0.1018327989663588</v>
      </c>
      <c r="CJ831" s="131">
        <f t="shared" ref="CJ831" si="16129">AB831/AB839</f>
        <v>6.9215384454287474E-2</v>
      </c>
      <c r="CK831" s="132">
        <f t="shared" ref="CK831" si="16130">AC831/AC839</f>
        <v>8.1422949809545148E-2</v>
      </c>
    </row>
    <row r="832" spans="1:89">
      <c r="A832" s="133" t="s">
        <v>36</v>
      </c>
      <c r="B832" s="202">
        <v>2202</v>
      </c>
      <c r="C832" s="186">
        <v>2766</v>
      </c>
      <c r="D832" s="187">
        <v>932</v>
      </c>
      <c r="E832" s="188">
        <v>1265</v>
      </c>
      <c r="F832" s="185">
        <v>385</v>
      </c>
      <c r="G832" s="189">
        <v>423</v>
      </c>
      <c r="H832" s="187">
        <v>1389</v>
      </c>
      <c r="I832" s="188">
        <v>2823</v>
      </c>
      <c r="J832" s="185">
        <v>215</v>
      </c>
      <c r="K832" s="186">
        <v>207</v>
      </c>
      <c r="L832" s="187">
        <v>635</v>
      </c>
      <c r="M832" s="185">
        <v>785</v>
      </c>
      <c r="N832" s="190">
        <v>1353</v>
      </c>
      <c r="O832" s="203">
        <v>1940</v>
      </c>
      <c r="P832" s="185">
        <v>823</v>
      </c>
      <c r="Q832" s="186">
        <v>1433</v>
      </c>
      <c r="R832" s="187">
        <v>896</v>
      </c>
      <c r="S832" s="188">
        <v>1487</v>
      </c>
      <c r="T832" s="185">
        <v>610</v>
      </c>
      <c r="U832" s="189">
        <v>347</v>
      </c>
      <c r="V832" s="187">
        <v>2287</v>
      </c>
      <c r="W832" s="204">
        <v>1293</v>
      </c>
      <c r="X832" s="185">
        <v>1445</v>
      </c>
      <c r="Y832" s="189">
        <v>724</v>
      </c>
      <c r="Z832" s="187">
        <v>2615</v>
      </c>
      <c r="AA832" s="185">
        <v>2906</v>
      </c>
      <c r="AB832" s="168">
        <f t="shared" si="15776"/>
        <v>15787</v>
      </c>
      <c r="AC832" s="169">
        <f t="shared" si="15693"/>
        <v>18399</v>
      </c>
      <c r="BI832" s="133" t="s">
        <v>36</v>
      </c>
      <c r="BJ832" s="125">
        <f>B832/B839</f>
        <v>3.9391066349439188E-2</v>
      </c>
      <c r="BK832" s="126">
        <f t="shared" ref="BK832" si="16131">C832/C839</f>
        <v>9.2187708305559266E-2</v>
      </c>
      <c r="BL832" s="127">
        <f t="shared" ref="BL832" si="16132">D832/D839</f>
        <v>4.4939485992574378E-2</v>
      </c>
      <c r="BM832" s="128">
        <f t="shared" ref="BM832" si="16133">E832/E839</f>
        <v>7.3180608584982071E-2</v>
      </c>
      <c r="BN832" s="125">
        <f t="shared" ref="BN832" si="16134">F832/F839</f>
        <v>3.8884961115038884E-2</v>
      </c>
      <c r="BO832" s="126">
        <f t="shared" ref="BO832" si="16135">G832/G839</f>
        <v>5.8619733924611971E-2</v>
      </c>
      <c r="BP832" s="127">
        <f t="shared" ref="BP832" si="16136">H832/H839</f>
        <v>6.0062267577618268E-2</v>
      </c>
      <c r="BQ832" s="128">
        <f t="shared" ref="BQ832" si="16137">I832/I839</f>
        <v>8.1251439097398112E-2</v>
      </c>
      <c r="BR832" s="125">
        <f t="shared" ref="BR832" si="16138">J832/J839</f>
        <v>3.3970611471006475E-2</v>
      </c>
      <c r="BS832" s="126">
        <f t="shared" ref="BS832" si="16139">K832/K839</f>
        <v>2.7618412274849898E-2</v>
      </c>
      <c r="BT832" s="127">
        <f t="shared" ref="BT832" si="16140">L832/L839</f>
        <v>5.8671348055067914E-2</v>
      </c>
      <c r="BU832" s="125">
        <f t="shared" ref="BU832" si="16141">M832/M839</f>
        <v>3.8341310930936796E-2</v>
      </c>
      <c r="BV832" s="129">
        <f t="shared" ref="BV832" si="16142">N832/N839</f>
        <v>5.7748943616885054E-2</v>
      </c>
      <c r="BW832" s="130">
        <f t="shared" ref="BW832" si="16143">O832/O839</f>
        <v>5.8668763419723595E-2</v>
      </c>
      <c r="BX832" s="125">
        <f t="shared" ref="BX832" si="16144">P832/P839</f>
        <v>5.6074129590515776E-2</v>
      </c>
      <c r="BY832" s="126">
        <f t="shared" ref="BY832" si="16145">Q832/Q839</f>
        <v>7.2711589202354376E-2</v>
      </c>
      <c r="BZ832" s="127">
        <f t="shared" ref="BZ832" si="16146">R832/R839</f>
        <v>4.8356630147336606E-2</v>
      </c>
      <c r="CA832" s="128">
        <f t="shared" ref="CA832" si="16147">S832/S839</f>
        <v>6.5584616063158824E-2</v>
      </c>
      <c r="CB832" s="125">
        <f t="shared" ref="CB832" si="16148">T832/T839</f>
        <v>8.2132758852834248E-2</v>
      </c>
      <c r="CC832" s="126">
        <f t="shared" ref="CC832" si="16149">U832/U839</f>
        <v>3.3718783402973469E-2</v>
      </c>
      <c r="CD832" s="127">
        <f t="shared" ref="CD832" si="16150">V832/V839</f>
        <v>0.11182280461568551</v>
      </c>
      <c r="CE832" s="128">
        <f t="shared" ref="CE832" si="16151">W832/W839</f>
        <v>4.9131739939962761E-2</v>
      </c>
      <c r="CF832" s="125">
        <f t="shared" ref="CF832" si="16152">X832/X839</f>
        <v>6.9695654270968993E-2</v>
      </c>
      <c r="CG832" s="126">
        <f t="shared" ref="CG832" si="16153">Y832/Y839</f>
        <v>4.9715031243562455E-2</v>
      </c>
      <c r="CH832" s="127">
        <f t="shared" ref="CH832" si="16154">Z832/Z839</f>
        <v>4.8042475795043268E-2</v>
      </c>
      <c r="CI832" s="125">
        <f t="shared" ref="CI832" si="16155">AA832/AA839</f>
        <v>6.9531511700244047E-2</v>
      </c>
      <c r="CJ832" s="131">
        <f t="shared" ref="CJ832" si="16156">AB832/AB839</f>
        <v>5.5103543841645813E-2</v>
      </c>
      <c r="CK832" s="132">
        <f t="shared" ref="CK832" si="16157">AC832/AC839</f>
        <v>6.4415051534842033E-2</v>
      </c>
    </row>
    <row r="833" spans="1:89">
      <c r="A833" s="142" t="s">
        <v>37</v>
      </c>
      <c r="B833" s="199">
        <v>207</v>
      </c>
      <c r="C833" s="193">
        <v>1827</v>
      </c>
      <c r="D833" s="194">
        <v>162</v>
      </c>
      <c r="E833" s="195">
        <v>939</v>
      </c>
      <c r="F833" s="192">
        <v>73</v>
      </c>
      <c r="G833" s="196">
        <v>289</v>
      </c>
      <c r="H833" s="194">
        <v>412</v>
      </c>
      <c r="I833" s="195">
        <v>1827</v>
      </c>
      <c r="J833" s="192">
        <v>121</v>
      </c>
      <c r="K833" s="193">
        <v>169</v>
      </c>
      <c r="L833" s="194">
        <v>290</v>
      </c>
      <c r="M833" s="192">
        <v>472</v>
      </c>
      <c r="N833" s="197">
        <v>791</v>
      </c>
      <c r="O833" s="200">
        <v>1306</v>
      </c>
      <c r="P833" s="192">
        <v>465</v>
      </c>
      <c r="Q833" s="193">
        <v>1159</v>
      </c>
      <c r="R833" s="194">
        <v>647</v>
      </c>
      <c r="S833" s="195">
        <v>913</v>
      </c>
      <c r="T833" s="192">
        <v>382</v>
      </c>
      <c r="U833" s="196">
        <v>280</v>
      </c>
      <c r="V833" s="194">
        <v>1939</v>
      </c>
      <c r="W833" s="201">
        <v>923</v>
      </c>
      <c r="X833" s="192">
        <v>882</v>
      </c>
      <c r="Y833" s="196">
        <v>725</v>
      </c>
      <c r="Z833" s="194">
        <v>1876</v>
      </c>
      <c r="AA833" s="192">
        <v>2329</v>
      </c>
      <c r="AB833" s="168">
        <f t="shared" si="15776"/>
        <v>8247</v>
      </c>
      <c r="AC833" s="169">
        <f t="shared" si="15693"/>
        <v>13158</v>
      </c>
      <c r="BI833" s="142" t="s">
        <v>37</v>
      </c>
      <c r="BJ833" s="125">
        <f>B833/B839</f>
        <v>3.7029749020589973E-3</v>
      </c>
      <c r="BK833" s="126">
        <f t="shared" ref="BK833" si="16158">C833/C839</f>
        <v>6.0891881082522331E-2</v>
      </c>
      <c r="BL833" s="127">
        <f t="shared" ref="BL833" si="16159">D833/D839</f>
        <v>7.8113698828294513E-3</v>
      </c>
      <c r="BM833" s="128">
        <f t="shared" ref="BM833" si="16160">E833/E839</f>
        <v>5.4321416174939255E-2</v>
      </c>
      <c r="BN833" s="125">
        <f t="shared" ref="BN833" si="16161">F833/F839</f>
        <v>7.3729926270073732E-3</v>
      </c>
      <c r="BO833" s="126">
        <f t="shared" ref="BO833" si="16162">G833/G839</f>
        <v>4.0049889135254986E-2</v>
      </c>
      <c r="BP833" s="127">
        <f t="shared" ref="BP833" si="16163">H833/H839</f>
        <v>1.7815445818559199E-2</v>
      </c>
      <c r="BQ833" s="128">
        <f t="shared" ref="BQ833" si="16164">I833/I839</f>
        <v>5.2584618927008983E-2</v>
      </c>
      <c r="BR833" s="125">
        <f t="shared" ref="BR833" si="16165">J833/J839</f>
        <v>1.9118344130194344E-2</v>
      </c>
      <c r="BS833" s="126">
        <f t="shared" ref="BS833" si="16166">K833/K839</f>
        <v>2.2548365577051369E-2</v>
      </c>
      <c r="BT833" s="127">
        <f t="shared" ref="BT833" si="16167">L833/L839</f>
        <v>2.6794788875542826E-2</v>
      </c>
      <c r="BU833" s="125">
        <f t="shared" ref="BU833" si="16168">M833/M839</f>
        <v>2.3053628992869005E-2</v>
      </c>
      <c r="BV833" s="129">
        <f t="shared" ref="BV833" si="16169">N833/N839</f>
        <v>3.3761577532118316E-2</v>
      </c>
      <c r="BW833" s="130">
        <f t="shared" ref="BW833" si="16170">O833/O839</f>
        <v>3.949556960111289E-2</v>
      </c>
      <c r="BX833" s="125">
        <f t="shared" ref="BX833" si="16171">P833/P839</f>
        <v>3.1682223887715473E-2</v>
      </c>
      <c r="BY833" s="126">
        <f t="shared" ref="BY833" si="16172">Q833/Q839</f>
        <v>5.8808605642378727E-2</v>
      </c>
      <c r="BZ833" s="127">
        <f t="shared" ref="BZ833" si="16173">R833/R839</f>
        <v>3.4918236278266498E-2</v>
      </c>
      <c r="CA833" s="128">
        <f t="shared" ref="CA833" si="16174">S833/S839</f>
        <v>4.0268160366956289E-2</v>
      </c>
      <c r="CB833" s="125">
        <f t="shared" ref="CB833" si="16175">T833/T839</f>
        <v>5.1433957183250306E-2</v>
      </c>
      <c r="CC833" s="126">
        <f t="shared" ref="CC833" si="16176">U833/U839</f>
        <v>2.720824020989214E-2</v>
      </c>
      <c r="CD833" s="127">
        <f t="shared" ref="CD833" si="16177">V833/V839</f>
        <v>9.4807353804028952E-2</v>
      </c>
      <c r="CE833" s="128">
        <f t="shared" ref="CE833" si="16178">W833/W839</f>
        <v>3.5072386670213167E-2</v>
      </c>
      <c r="CF833" s="125">
        <f t="shared" ref="CF833" si="16179">X833/X839</f>
        <v>4.2540876862972074E-2</v>
      </c>
      <c r="CG833" s="126">
        <f t="shared" ref="CG833" si="16180">Y833/Y839</f>
        <v>4.9783698413788366E-2</v>
      </c>
      <c r="CH833" s="127">
        <f t="shared" ref="CH833" si="16181">Z833/Z839</f>
        <v>3.4465653763480368E-2</v>
      </c>
      <c r="CI833" s="125">
        <f t="shared" ref="CI833" si="16182">AA833/AA839</f>
        <v>5.5725702253912046E-2</v>
      </c>
      <c r="CJ833" s="131">
        <f t="shared" ref="CJ833" si="16183">AB833/AB839</f>
        <v>2.8785641734468424E-2</v>
      </c>
      <c r="CK833" s="132">
        <f t="shared" ref="CK833" si="16184">AC833/AC839</f>
        <v>4.6066267084920454E-2</v>
      </c>
    </row>
    <row r="834" spans="1:89">
      <c r="A834" s="133" t="s">
        <v>38</v>
      </c>
      <c r="B834" s="202">
        <v>0</v>
      </c>
      <c r="C834" s="186">
        <v>1354</v>
      </c>
      <c r="D834" s="187">
        <v>6</v>
      </c>
      <c r="E834" s="188">
        <v>540</v>
      </c>
      <c r="F834" s="185">
        <v>9</v>
      </c>
      <c r="G834" s="189">
        <v>195</v>
      </c>
      <c r="H834" s="187">
        <v>22</v>
      </c>
      <c r="I834" s="188">
        <v>995</v>
      </c>
      <c r="J834" s="185">
        <v>13</v>
      </c>
      <c r="K834" s="186">
        <v>52</v>
      </c>
      <c r="L834" s="187">
        <v>60</v>
      </c>
      <c r="M834" s="185">
        <v>135</v>
      </c>
      <c r="N834" s="190">
        <v>123</v>
      </c>
      <c r="O834" s="203">
        <v>332</v>
      </c>
      <c r="P834" s="185">
        <v>140</v>
      </c>
      <c r="Q834" s="186">
        <v>159</v>
      </c>
      <c r="R834" s="187">
        <v>111</v>
      </c>
      <c r="S834" s="188">
        <v>132</v>
      </c>
      <c r="T834" s="185">
        <v>66</v>
      </c>
      <c r="U834" s="189">
        <v>19</v>
      </c>
      <c r="V834" s="187">
        <v>130</v>
      </c>
      <c r="W834" s="204">
        <v>38</v>
      </c>
      <c r="X834" s="185">
        <v>142</v>
      </c>
      <c r="Y834" s="189">
        <v>14</v>
      </c>
      <c r="Z834" s="187">
        <v>73</v>
      </c>
      <c r="AA834" s="185">
        <v>195</v>
      </c>
      <c r="AB834" s="168">
        <f t="shared" si="15776"/>
        <v>895</v>
      </c>
      <c r="AC834" s="169">
        <f t="shared" si="15693"/>
        <v>4160</v>
      </c>
      <c r="BI834" s="133" t="s">
        <v>38</v>
      </c>
      <c r="BJ834" s="125">
        <f>B834/B839</f>
        <v>0</v>
      </c>
      <c r="BK834" s="126">
        <f t="shared" ref="BK834" si="16185">C834/C839</f>
        <v>4.5127316357818956E-2</v>
      </c>
      <c r="BL834" s="127">
        <f t="shared" ref="BL834" si="16186">D834/D839</f>
        <v>2.8930999566035008E-4</v>
      </c>
      <c r="BM834" s="128">
        <f t="shared" ref="BM834" si="16187">E834/E839</f>
        <v>3.1239153071850052E-2</v>
      </c>
      <c r="BN834" s="125">
        <f t="shared" ref="BN834" si="16188">F834/F839</f>
        <v>9.0899909100090903E-4</v>
      </c>
      <c r="BO834" s="126">
        <f t="shared" ref="BO834" si="16189">G834/G839</f>
        <v>2.7023281596452328E-2</v>
      </c>
      <c r="BP834" s="127">
        <f t="shared" ref="BP834" si="16190">H834/H839</f>
        <v>9.5131021361238432E-4</v>
      </c>
      <c r="BQ834" s="128">
        <f t="shared" ref="BQ834" si="16191">I834/I839</f>
        <v>2.8638038222426894E-2</v>
      </c>
      <c r="BR834" s="125">
        <f t="shared" ref="BR834" si="16192">J834/J839</f>
        <v>2.054036972665508E-3</v>
      </c>
      <c r="BS834" s="126">
        <f t="shared" ref="BS834" si="16193">K834/K839</f>
        <v>6.9379586390927285E-3</v>
      </c>
      <c r="BT834" s="127">
        <f t="shared" ref="BT834" si="16194">L834/L839</f>
        <v>5.5437494225261015E-3</v>
      </c>
      <c r="BU834" s="125">
        <f t="shared" ref="BU834" si="16195">M834/M839</f>
        <v>6.5937286314349903E-3</v>
      </c>
      <c r="BV834" s="129">
        <f t="shared" ref="BV834" si="16196">N834/N839</f>
        <v>5.2499039651713684E-3</v>
      </c>
      <c r="BW834" s="130">
        <f t="shared" ref="BW834" si="16197">O834/O839</f>
        <v>1.0040221368736202E-2</v>
      </c>
      <c r="BX834" s="125">
        <f t="shared" ref="BX834" si="16198">P834/P839</f>
        <v>9.5387340737207883E-3</v>
      </c>
      <c r="BY834" s="126">
        <f t="shared" ref="BY834" si="16199">Q834/Q839</f>
        <v>8.0677897300588594E-3</v>
      </c>
      <c r="BZ834" s="127">
        <f t="shared" ref="BZ834" si="16200">R834/R839</f>
        <v>5.9906093151276376E-3</v>
      </c>
      <c r="CA834" s="128">
        <f t="shared" ref="CA834" si="16201">S834/S839</f>
        <v>5.8219027036563314E-3</v>
      </c>
      <c r="CB834" s="125">
        <f t="shared" ref="CB834" si="16202">T834/T839</f>
        <v>8.886495220142723E-3</v>
      </c>
      <c r="CC834" s="126">
        <f t="shared" ref="CC834" si="16203">U834/U839</f>
        <v>1.8462734428141094E-3</v>
      </c>
      <c r="CD834" s="127">
        <f t="shared" ref="CD834" si="16204">V834/V839</f>
        <v>6.3563465675728539E-3</v>
      </c>
      <c r="CE834" s="128">
        <f t="shared" ref="CE834" si="16205">W834/W839</f>
        <v>1.4439335790553634E-3</v>
      </c>
      <c r="CF834" s="125">
        <f t="shared" ref="CF834" si="16206">X834/X839</f>
        <v>6.8489847103651181E-3</v>
      </c>
      <c r="CG834" s="126">
        <f t="shared" ref="CG834" si="16207">Y834/Y839</f>
        <v>9.6134038316280984E-4</v>
      </c>
      <c r="CH834" s="127">
        <f t="shared" ref="CH834" si="16208">Z834/Z839</f>
        <v>1.3411475078539802E-3</v>
      </c>
      <c r="CI834" s="125">
        <f t="shared" ref="CI834" si="16209">AA834/AA839</f>
        <v>4.6657414939943534E-3</v>
      </c>
      <c r="CJ834" s="131">
        <f t="shared" ref="CJ834" si="16210">AB834/AB839</f>
        <v>3.1239419609978463E-3</v>
      </c>
      <c r="CK834" s="132">
        <f t="shared" ref="CK834" si="16211">AC834/AC839</f>
        <v>1.4564194488012548E-2</v>
      </c>
    </row>
    <row r="835" spans="1:89">
      <c r="A835" s="142" t="s">
        <v>39</v>
      </c>
      <c r="B835" s="199">
        <v>0</v>
      </c>
      <c r="C835" s="193">
        <v>50</v>
      </c>
      <c r="D835" s="194">
        <v>0</v>
      </c>
      <c r="E835" s="195">
        <v>22</v>
      </c>
      <c r="F835" s="192">
        <v>0</v>
      </c>
      <c r="G835" s="196">
        <v>0</v>
      </c>
      <c r="H835" s="194">
        <v>0</v>
      </c>
      <c r="I835" s="195">
        <v>0</v>
      </c>
      <c r="J835" s="192">
        <v>0</v>
      </c>
      <c r="K835" s="196">
        <v>0</v>
      </c>
      <c r="L835" s="194">
        <v>0</v>
      </c>
      <c r="M835" s="192">
        <v>0</v>
      </c>
      <c r="N835" s="197">
        <v>0</v>
      </c>
      <c r="O835" s="200">
        <v>0</v>
      </c>
      <c r="P835" s="192">
        <v>0</v>
      </c>
      <c r="Q835" s="196">
        <v>0</v>
      </c>
      <c r="R835" s="194">
        <v>0</v>
      </c>
      <c r="S835" s="195">
        <v>0</v>
      </c>
      <c r="T835" s="192">
        <v>0</v>
      </c>
      <c r="U835" s="196">
        <v>0</v>
      </c>
      <c r="V835" s="194">
        <v>0</v>
      </c>
      <c r="W835" s="195">
        <v>0</v>
      </c>
      <c r="X835" s="192">
        <v>0</v>
      </c>
      <c r="Y835" s="196">
        <v>0</v>
      </c>
      <c r="Z835" s="194">
        <v>0</v>
      </c>
      <c r="AA835" s="192">
        <v>0</v>
      </c>
      <c r="AB835" s="168">
        <f t="shared" si="15776"/>
        <v>0</v>
      </c>
      <c r="AC835" s="169">
        <f t="shared" si="15693"/>
        <v>72</v>
      </c>
      <c r="BI835" s="142" t="s">
        <v>39</v>
      </c>
      <c r="BJ835" s="125">
        <f>B835/B839</f>
        <v>0</v>
      </c>
      <c r="BK835" s="126">
        <f t="shared" ref="BK835" si="16212">C835/C839</f>
        <v>1.6664444740701241E-3</v>
      </c>
      <c r="BL835" s="127">
        <f t="shared" ref="BL835" si="16213">D835/D839</f>
        <v>0</v>
      </c>
      <c r="BM835" s="128">
        <f t="shared" ref="BM835" si="16214">E835/E839</f>
        <v>1.2727062362605577E-3</v>
      </c>
      <c r="BN835" s="125">
        <f t="shared" ref="BN835" si="16215">F835/F839</f>
        <v>0</v>
      </c>
      <c r="BO835" s="126">
        <f t="shared" ref="BO835" si="16216">G835/G839</f>
        <v>0</v>
      </c>
      <c r="BP835" s="127">
        <f t="shared" ref="BP835" si="16217">H835/H839</f>
        <v>0</v>
      </c>
      <c r="BQ835" s="128">
        <f t="shared" ref="BQ835" si="16218">I835/I839</f>
        <v>0</v>
      </c>
      <c r="BR835" s="125">
        <f t="shared" ref="BR835" si="16219">J835/J839</f>
        <v>0</v>
      </c>
      <c r="BS835" s="126">
        <f t="shared" ref="BS835" si="16220">K835/K839</f>
        <v>0</v>
      </c>
      <c r="BT835" s="127">
        <f t="shared" ref="BT835" si="16221">L835/L839</f>
        <v>0</v>
      </c>
      <c r="BU835" s="125">
        <f t="shared" ref="BU835" si="16222">M835/M839</f>
        <v>0</v>
      </c>
      <c r="BV835" s="129">
        <f t="shared" ref="BV835" si="16223">N835/N839</f>
        <v>0</v>
      </c>
      <c r="BW835" s="130">
        <f t="shared" ref="BW835" si="16224">O835/O839</f>
        <v>0</v>
      </c>
      <c r="BX835" s="125">
        <f t="shared" ref="BX835" si="16225">P835/P839</f>
        <v>0</v>
      </c>
      <c r="BY835" s="126">
        <f t="shared" ref="BY835" si="16226">Q835/Q839</f>
        <v>0</v>
      </c>
      <c r="BZ835" s="127">
        <f t="shared" ref="BZ835" si="16227">R835/R839</f>
        <v>0</v>
      </c>
      <c r="CA835" s="128">
        <f t="shared" ref="CA835" si="16228">S835/S839</f>
        <v>0</v>
      </c>
      <c r="CB835" s="125">
        <f t="shared" ref="CB835" si="16229">T835/T839</f>
        <v>0</v>
      </c>
      <c r="CC835" s="126">
        <f t="shared" ref="CC835" si="16230">U835/U839</f>
        <v>0</v>
      </c>
      <c r="CD835" s="127">
        <f t="shared" ref="CD835" si="16231">V835/V839</f>
        <v>0</v>
      </c>
      <c r="CE835" s="128">
        <f t="shared" ref="CE835" si="16232">W835/W839</f>
        <v>0</v>
      </c>
      <c r="CF835" s="125">
        <f t="shared" ref="CF835" si="16233">X835/X839</f>
        <v>0</v>
      </c>
      <c r="CG835" s="126">
        <f t="shared" ref="CG835" si="16234">Y835/Y839</f>
        <v>0</v>
      </c>
      <c r="CH835" s="127">
        <f t="shared" ref="CH835" si="16235">Z835/Z839</f>
        <v>0</v>
      </c>
      <c r="CI835" s="125">
        <f t="shared" ref="CI835" si="16236">AA835/AA839</f>
        <v>0</v>
      </c>
      <c r="CJ835" s="131">
        <f t="shared" ref="CJ835" si="16237">AB835/AB839</f>
        <v>0</v>
      </c>
      <c r="CK835" s="132">
        <f t="shared" ref="CK835" si="16238">AC835/AC839</f>
        <v>2.5207259690790949E-4</v>
      </c>
    </row>
    <row r="836" spans="1:89">
      <c r="A836" s="133" t="s">
        <v>40</v>
      </c>
      <c r="B836" s="57"/>
      <c r="C836" s="58"/>
      <c r="D836" s="135"/>
      <c r="E836" s="136"/>
      <c r="F836" s="134"/>
      <c r="G836" s="137"/>
      <c r="H836" s="135"/>
      <c r="I836" s="136"/>
      <c r="J836" s="134"/>
      <c r="K836" s="137"/>
      <c r="L836" s="135"/>
      <c r="M836" s="134"/>
      <c r="N836" s="138"/>
      <c r="O836" s="139"/>
      <c r="P836" s="134"/>
      <c r="Q836" s="137"/>
      <c r="R836" s="135"/>
      <c r="S836" s="136"/>
      <c r="T836" s="134"/>
      <c r="U836" s="137"/>
      <c r="V836" s="135"/>
      <c r="W836" s="136"/>
      <c r="X836" s="134"/>
      <c r="Y836" s="137"/>
      <c r="Z836" s="140"/>
      <c r="AA836" s="141"/>
      <c r="AB836" s="168"/>
      <c r="AC836" s="169"/>
      <c r="BI836" s="133" t="s">
        <v>40</v>
      </c>
      <c r="BJ836" s="125">
        <f>B836/B839</f>
        <v>0</v>
      </c>
      <c r="BK836" s="126">
        <f t="shared" ref="BK836" si="16239">C836/C839</f>
        <v>0</v>
      </c>
      <c r="BL836" s="127">
        <f t="shared" ref="BL836" si="16240">D836/D839</f>
        <v>0</v>
      </c>
      <c r="BM836" s="128">
        <f t="shared" ref="BM836" si="16241">E836/E839</f>
        <v>0</v>
      </c>
      <c r="BN836" s="125">
        <f t="shared" ref="BN836" si="16242">F836/F839</f>
        <v>0</v>
      </c>
      <c r="BO836" s="126">
        <f t="shared" ref="BO836" si="16243">G836/G839</f>
        <v>0</v>
      </c>
      <c r="BP836" s="127">
        <f t="shared" ref="BP836" si="16244">H836/H839</f>
        <v>0</v>
      </c>
      <c r="BQ836" s="128">
        <f t="shared" ref="BQ836" si="16245">I836/I839</f>
        <v>0</v>
      </c>
      <c r="BR836" s="125">
        <f t="shared" ref="BR836" si="16246">J836/J839</f>
        <v>0</v>
      </c>
      <c r="BS836" s="126">
        <f t="shared" ref="BS836" si="16247">K836/K839</f>
        <v>0</v>
      </c>
      <c r="BT836" s="127">
        <f t="shared" ref="BT836" si="16248">L836/L839</f>
        <v>0</v>
      </c>
      <c r="BU836" s="125">
        <f t="shared" ref="BU836" si="16249">M836/M839</f>
        <v>0</v>
      </c>
      <c r="BV836" s="129">
        <f t="shared" ref="BV836" si="16250">N836/N839</f>
        <v>0</v>
      </c>
      <c r="BW836" s="130">
        <f t="shared" ref="BW836" si="16251">O836/O839</f>
        <v>0</v>
      </c>
      <c r="BX836" s="125">
        <f t="shared" ref="BX836" si="16252">P836/P839</f>
        <v>0</v>
      </c>
      <c r="BY836" s="126">
        <f t="shared" ref="BY836" si="16253">Q836/Q839</f>
        <v>0</v>
      </c>
      <c r="BZ836" s="127">
        <f t="shared" ref="BZ836" si="16254">R836/R839</f>
        <v>0</v>
      </c>
      <c r="CA836" s="128">
        <f t="shared" ref="CA836" si="16255">S836/S839</f>
        <v>0</v>
      </c>
      <c r="CB836" s="125">
        <f t="shared" ref="CB836" si="16256">T836/T839</f>
        <v>0</v>
      </c>
      <c r="CC836" s="126">
        <f t="shared" ref="CC836" si="16257">U836/U839</f>
        <v>0</v>
      </c>
      <c r="CD836" s="127">
        <f t="shared" ref="CD836" si="16258">V836/V839</f>
        <v>0</v>
      </c>
      <c r="CE836" s="128">
        <f t="shared" ref="CE836" si="16259">W836/W839</f>
        <v>0</v>
      </c>
      <c r="CF836" s="125">
        <f t="shared" ref="CF836" si="16260">X836/X839</f>
        <v>0</v>
      </c>
      <c r="CG836" s="126">
        <f t="shared" ref="CG836" si="16261">Y836/Y839</f>
        <v>0</v>
      </c>
      <c r="CH836" s="127">
        <f t="shared" ref="CH836" si="16262">Z836/Z839</f>
        <v>0</v>
      </c>
      <c r="CI836" s="125">
        <f t="shared" ref="CI836" si="16263">AA836/AA839</f>
        <v>0</v>
      </c>
      <c r="CJ836" s="131">
        <f t="shared" ref="CJ836" si="16264">AB836/AB839</f>
        <v>0</v>
      </c>
      <c r="CK836" s="132">
        <f t="shared" ref="CK836" si="16265">AC836/AC839</f>
        <v>0</v>
      </c>
    </row>
    <row r="837" spans="1:89">
      <c r="A837" s="142" t="s">
        <v>41</v>
      </c>
      <c r="B837" s="55"/>
      <c r="C837" s="56"/>
      <c r="D837" s="148"/>
      <c r="E837" s="145"/>
      <c r="F837" s="146"/>
      <c r="G837" s="147"/>
      <c r="H837" s="148"/>
      <c r="I837" s="145"/>
      <c r="J837" s="146"/>
      <c r="K837" s="147"/>
      <c r="L837" s="148"/>
      <c r="M837" s="146"/>
      <c r="N837" s="150"/>
      <c r="O837" s="149"/>
      <c r="P837" s="146"/>
      <c r="Q837" s="147"/>
      <c r="R837" s="148"/>
      <c r="S837" s="145"/>
      <c r="T837" s="146"/>
      <c r="U837" s="147"/>
      <c r="V837" s="148"/>
      <c r="W837" s="145"/>
      <c r="X837" s="146"/>
      <c r="Y837" s="147"/>
      <c r="Z837" s="144"/>
      <c r="AA837" s="143"/>
      <c r="AB837" s="168"/>
      <c r="AC837" s="169"/>
      <c r="BI837" s="142" t="s">
        <v>41</v>
      </c>
      <c r="BJ837" s="125">
        <f>B837/B839</f>
        <v>0</v>
      </c>
      <c r="BK837" s="126">
        <f t="shared" ref="BK837" si="16266">C837/C839</f>
        <v>0</v>
      </c>
      <c r="BL837" s="127">
        <f t="shared" ref="BL837" si="16267">D837/D839</f>
        <v>0</v>
      </c>
      <c r="BM837" s="128">
        <f t="shared" ref="BM837" si="16268">E837/E839</f>
        <v>0</v>
      </c>
      <c r="BN837" s="125">
        <f t="shared" ref="BN837" si="16269">F837/F839</f>
        <v>0</v>
      </c>
      <c r="BO837" s="126">
        <f t="shared" ref="BO837" si="16270">G837/G839</f>
        <v>0</v>
      </c>
      <c r="BP837" s="127">
        <f t="shared" ref="BP837" si="16271">H837/H839</f>
        <v>0</v>
      </c>
      <c r="BQ837" s="128">
        <f t="shared" ref="BQ837" si="16272">I837/I839</f>
        <v>0</v>
      </c>
      <c r="BR837" s="125">
        <f t="shared" ref="BR837" si="16273">J837/J839</f>
        <v>0</v>
      </c>
      <c r="BS837" s="126">
        <f t="shared" ref="BS837" si="16274">K837/K839</f>
        <v>0</v>
      </c>
      <c r="BT837" s="127">
        <f t="shared" ref="BT837" si="16275">L837/L839</f>
        <v>0</v>
      </c>
      <c r="BU837" s="125">
        <f t="shared" ref="BU837" si="16276">M837/M839</f>
        <v>0</v>
      </c>
      <c r="BV837" s="129">
        <f t="shared" ref="BV837" si="16277">N837/N839</f>
        <v>0</v>
      </c>
      <c r="BW837" s="130">
        <f t="shared" ref="BW837" si="16278">O837/O839</f>
        <v>0</v>
      </c>
      <c r="BX837" s="125">
        <f t="shared" ref="BX837" si="16279">P837/P839</f>
        <v>0</v>
      </c>
      <c r="BY837" s="126">
        <f t="shared" ref="BY837" si="16280">Q837/Q839</f>
        <v>0</v>
      </c>
      <c r="BZ837" s="127">
        <f t="shared" ref="BZ837" si="16281">R837/R839</f>
        <v>0</v>
      </c>
      <c r="CA837" s="128">
        <f t="shared" ref="CA837" si="16282">S837/S839</f>
        <v>0</v>
      </c>
      <c r="CB837" s="125">
        <f t="shared" ref="CB837" si="16283">T837/T839</f>
        <v>0</v>
      </c>
      <c r="CC837" s="126">
        <f t="shared" ref="CC837" si="16284">U837/U839</f>
        <v>0</v>
      </c>
      <c r="CD837" s="127">
        <f t="shared" ref="CD837" si="16285">V837/V839</f>
        <v>0</v>
      </c>
      <c r="CE837" s="128">
        <f t="shared" ref="CE837" si="16286">W837/W839</f>
        <v>0</v>
      </c>
      <c r="CF837" s="125">
        <f t="shared" ref="CF837" si="16287">X837/X839</f>
        <v>0</v>
      </c>
      <c r="CG837" s="126">
        <f t="shared" ref="CG837" si="16288">Y837/Y839</f>
        <v>0</v>
      </c>
      <c r="CH837" s="127">
        <f t="shared" ref="CH837" si="16289">Z837/Z839</f>
        <v>0</v>
      </c>
      <c r="CI837" s="125">
        <f t="shared" ref="CI837" si="16290">AA837/AA839</f>
        <v>0</v>
      </c>
      <c r="CJ837" s="131">
        <f t="shared" ref="CJ837" si="16291">AB837/AB839</f>
        <v>0</v>
      </c>
      <c r="CK837" s="132">
        <f t="shared" ref="CK837" si="16292">AC837/AC839</f>
        <v>0</v>
      </c>
    </row>
    <row r="838" spans="1:89" ht="14.1" thickBot="1">
      <c r="A838" s="133" t="s">
        <v>45</v>
      </c>
      <c r="B838" s="57"/>
      <c r="C838" s="58"/>
      <c r="D838" s="135"/>
      <c r="E838" s="136"/>
      <c r="F838" s="134"/>
      <c r="G838" s="137"/>
      <c r="H838" s="135"/>
      <c r="I838" s="136"/>
      <c r="J838" s="134"/>
      <c r="K838" s="137"/>
      <c r="L838" s="135"/>
      <c r="M838" s="134"/>
      <c r="N838" s="138"/>
      <c r="O838" s="139"/>
      <c r="P838" s="134"/>
      <c r="Q838" s="137"/>
      <c r="R838" s="135"/>
      <c r="S838" s="136"/>
      <c r="T838" s="134"/>
      <c r="U838" s="137"/>
      <c r="V838" s="135"/>
      <c r="W838" s="136"/>
      <c r="X838" s="134"/>
      <c r="Y838" s="137"/>
      <c r="Z838" s="140"/>
      <c r="AA838" s="141"/>
      <c r="AB838" s="168"/>
      <c r="AC838" s="169"/>
      <c r="BI838" s="133" t="s">
        <v>45</v>
      </c>
      <c r="BJ838" s="125">
        <f>B838/B839</f>
        <v>0</v>
      </c>
      <c r="BK838" s="126">
        <f t="shared" ref="BK838" si="16293">C838/C839</f>
        <v>0</v>
      </c>
      <c r="BL838" s="127">
        <f t="shared" ref="BL838" si="16294">D838/D839</f>
        <v>0</v>
      </c>
      <c r="BM838" s="128">
        <f t="shared" ref="BM838" si="16295">E838/E839</f>
        <v>0</v>
      </c>
      <c r="BN838" s="125">
        <f t="shared" ref="BN838" si="16296">F838/F839</f>
        <v>0</v>
      </c>
      <c r="BO838" s="126">
        <f t="shared" ref="BO838" si="16297">G838/G839</f>
        <v>0</v>
      </c>
      <c r="BP838" s="127">
        <f t="shared" ref="BP838" si="16298">H838/H839</f>
        <v>0</v>
      </c>
      <c r="BQ838" s="128">
        <f t="shared" ref="BQ838" si="16299">I838/I839</f>
        <v>0</v>
      </c>
      <c r="BR838" s="125">
        <f t="shared" ref="BR838" si="16300">J838/J839</f>
        <v>0</v>
      </c>
      <c r="BS838" s="126">
        <f t="shared" ref="BS838" si="16301">K838/K839</f>
        <v>0</v>
      </c>
      <c r="BT838" s="127">
        <f t="shared" ref="BT838" si="16302">L838/L839</f>
        <v>0</v>
      </c>
      <c r="BU838" s="125">
        <f t="shared" ref="BU838" si="16303">M838/M839</f>
        <v>0</v>
      </c>
      <c r="BV838" s="129">
        <f t="shared" ref="BV838" si="16304">N838/N839</f>
        <v>0</v>
      </c>
      <c r="BW838" s="130">
        <f t="shared" ref="BW838" si="16305">O838/O839</f>
        <v>0</v>
      </c>
      <c r="BX838" s="125">
        <f t="shared" ref="BX838" si="16306">P838/P839</f>
        <v>0</v>
      </c>
      <c r="BY838" s="126">
        <f t="shared" ref="BY838" si="16307">Q838/Q839</f>
        <v>0</v>
      </c>
      <c r="BZ838" s="127">
        <f t="shared" ref="BZ838" si="16308">R838/R839</f>
        <v>0</v>
      </c>
      <c r="CA838" s="128">
        <f t="shared" ref="CA838" si="16309">S838/S839</f>
        <v>0</v>
      </c>
      <c r="CB838" s="125">
        <f t="shared" ref="CB838" si="16310">T838/T839</f>
        <v>0</v>
      </c>
      <c r="CC838" s="126">
        <f t="shared" ref="CC838" si="16311">U838/U839</f>
        <v>0</v>
      </c>
      <c r="CD838" s="127">
        <f t="shared" ref="CD838" si="16312">V838/V839</f>
        <v>0</v>
      </c>
      <c r="CE838" s="128">
        <f t="shared" ref="CE838" si="16313">W838/W839</f>
        <v>0</v>
      </c>
      <c r="CF838" s="125">
        <f t="shared" ref="CF838" si="16314">X838/X839</f>
        <v>0</v>
      </c>
      <c r="CG838" s="126">
        <f t="shared" ref="CG838" si="16315">Y838/Y839</f>
        <v>0</v>
      </c>
      <c r="CH838" s="127">
        <f t="shared" ref="CH838" si="16316">Z838/Z839</f>
        <v>0</v>
      </c>
      <c r="CI838" s="125">
        <f t="shared" ref="CI838" si="16317">AA838/AA839</f>
        <v>0</v>
      </c>
      <c r="CJ838" s="131">
        <f t="shared" ref="CJ838" si="16318">AB838/AB839</f>
        <v>0</v>
      </c>
      <c r="CK838" s="132">
        <f t="shared" ref="CK838" si="16319">AC838/AC839</f>
        <v>0</v>
      </c>
    </row>
    <row r="839" spans="1:89" ht="15" thickTop="1" thickBot="1">
      <c r="A839" s="294" t="s">
        <v>42</v>
      </c>
      <c r="B839" s="17">
        <f t="shared" ref="B839:AA839" si="16320">SUM(B816:B838)</f>
        <v>55901</v>
      </c>
      <c r="C839" s="18">
        <f t="shared" si="16320"/>
        <v>30004</v>
      </c>
      <c r="D839" s="17">
        <f t="shared" si="16320"/>
        <v>20739</v>
      </c>
      <c r="E839" s="18">
        <f t="shared" si="16320"/>
        <v>17286</v>
      </c>
      <c r="F839" s="17">
        <f t="shared" si="16320"/>
        <v>9901</v>
      </c>
      <c r="G839" s="18">
        <f t="shared" si="16320"/>
        <v>7216</v>
      </c>
      <c r="H839" s="17">
        <f t="shared" si="16320"/>
        <v>23126</v>
      </c>
      <c r="I839" s="18">
        <f t="shared" si="16320"/>
        <v>34744</v>
      </c>
      <c r="J839" s="17">
        <f t="shared" si="16320"/>
        <v>6329</v>
      </c>
      <c r="K839" s="18">
        <f t="shared" si="16320"/>
        <v>7495</v>
      </c>
      <c r="L839" s="17">
        <f t="shared" si="16320"/>
        <v>10823</v>
      </c>
      <c r="M839" s="18">
        <f t="shared" si="16320"/>
        <v>20474</v>
      </c>
      <c r="N839" s="17">
        <f t="shared" si="16320"/>
        <v>23429</v>
      </c>
      <c r="O839" s="18">
        <f t="shared" si="16320"/>
        <v>33067</v>
      </c>
      <c r="P839" s="17">
        <f t="shared" si="16320"/>
        <v>14677</v>
      </c>
      <c r="Q839" s="18">
        <f t="shared" si="16320"/>
        <v>19708</v>
      </c>
      <c r="R839" s="17">
        <f t="shared" si="16320"/>
        <v>18529</v>
      </c>
      <c r="S839" s="18">
        <f t="shared" si="16320"/>
        <v>22673</v>
      </c>
      <c r="T839" s="17">
        <f t="shared" si="16320"/>
        <v>7427</v>
      </c>
      <c r="U839" s="18">
        <f t="shared" si="16320"/>
        <v>10291</v>
      </c>
      <c r="V839" s="17">
        <f t="shared" si="16320"/>
        <v>20452</v>
      </c>
      <c r="W839" s="18">
        <f t="shared" si="16320"/>
        <v>26317</v>
      </c>
      <c r="X839" s="17">
        <f t="shared" si="16320"/>
        <v>20733</v>
      </c>
      <c r="Y839" s="18">
        <f t="shared" si="16320"/>
        <v>14563</v>
      </c>
      <c r="Z839" s="17">
        <f t="shared" si="16320"/>
        <v>54431</v>
      </c>
      <c r="AA839" s="18">
        <f t="shared" si="16320"/>
        <v>41794</v>
      </c>
      <c r="AB839" s="170">
        <f t="shared" ref="AB839:AC839" si="16321">SUM(AB815:AB838)</f>
        <v>286497</v>
      </c>
      <c r="AC839" s="171">
        <f t="shared" si="16321"/>
        <v>285632</v>
      </c>
      <c r="BI839" s="294" t="s">
        <v>42</v>
      </c>
      <c r="BJ839" s="151">
        <f>SUM(BJ815:BJ838)</f>
        <v>1</v>
      </c>
      <c r="BK839" s="152">
        <f t="shared" ref="BK839:CK839" si="16322">SUM(BK815:BK838)</f>
        <v>1</v>
      </c>
      <c r="BL839" s="151">
        <f t="shared" si="16322"/>
        <v>1.0000000000000002</v>
      </c>
      <c r="BM839" s="152">
        <f t="shared" si="16322"/>
        <v>1.0000000000000002</v>
      </c>
      <c r="BN839" s="151">
        <f t="shared" si="16322"/>
        <v>1</v>
      </c>
      <c r="BO839" s="152">
        <f t="shared" si="16322"/>
        <v>0.99999999999999989</v>
      </c>
      <c r="BP839" s="151">
        <f t="shared" si="16322"/>
        <v>1</v>
      </c>
      <c r="BQ839" s="152">
        <f t="shared" si="16322"/>
        <v>0.99999999999999989</v>
      </c>
      <c r="BR839" s="151">
        <f t="shared" si="16322"/>
        <v>0.99999999999999989</v>
      </c>
      <c r="BS839" s="152">
        <f t="shared" si="16322"/>
        <v>1</v>
      </c>
      <c r="BT839" s="151">
        <f t="shared" si="16322"/>
        <v>1</v>
      </c>
      <c r="BU839" s="152">
        <f t="shared" si="16322"/>
        <v>1</v>
      </c>
      <c r="BV839" s="151">
        <f t="shared" si="16322"/>
        <v>1</v>
      </c>
      <c r="BW839" s="152">
        <f t="shared" si="16322"/>
        <v>1</v>
      </c>
      <c r="BX839" s="151">
        <f t="shared" si="16322"/>
        <v>0.99999999999999978</v>
      </c>
      <c r="BY839" s="152">
        <f t="shared" si="16322"/>
        <v>1</v>
      </c>
      <c r="BZ839" s="151">
        <f t="shared" si="16322"/>
        <v>1.0000000000000002</v>
      </c>
      <c r="CA839" s="152">
        <f t="shared" si="16322"/>
        <v>0.99999999999999989</v>
      </c>
      <c r="CB839" s="151">
        <f t="shared" si="16322"/>
        <v>0.99999999999999989</v>
      </c>
      <c r="CC839" s="152">
        <f t="shared" si="16322"/>
        <v>0.99999999999999978</v>
      </c>
      <c r="CD839" s="151">
        <f t="shared" si="16322"/>
        <v>1</v>
      </c>
      <c r="CE839" s="152">
        <f t="shared" si="16322"/>
        <v>1</v>
      </c>
      <c r="CF839" s="151">
        <f t="shared" si="16322"/>
        <v>1.0000000000000002</v>
      </c>
      <c r="CG839" s="152">
        <f t="shared" si="16322"/>
        <v>1</v>
      </c>
      <c r="CH839" s="151">
        <f t="shared" si="16322"/>
        <v>1</v>
      </c>
      <c r="CI839" s="152">
        <f t="shared" si="16322"/>
        <v>1</v>
      </c>
      <c r="CJ839" s="151">
        <f t="shared" si="16322"/>
        <v>1</v>
      </c>
      <c r="CK839" s="152">
        <f t="shared" si="16322"/>
        <v>1</v>
      </c>
    </row>
    <row r="840" spans="1:89" ht="14.1" thickTop="1">
      <c r="A840" s="183"/>
    </row>
    <row r="841" spans="1:89">
      <c r="A841" s="210"/>
    </row>
    <row r="842" spans="1:89">
      <c r="A842" s="318">
        <f>+A811+1</f>
        <v>43858</v>
      </c>
      <c r="B842" s="318"/>
      <c r="C842" s="318"/>
      <c r="D842" s="318"/>
      <c r="BI842" s="313">
        <f>+BI780+2</f>
        <v>43858</v>
      </c>
      <c r="BJ842" s="313"/>
      <c r="BK842" s="313"/>
      <c r="BL842" s="313"/>
    </row>
    <row r="843" spans="1:89" ht="14.1" thickBot="1">
      <c r="AE843" t="s">
        <v>49</v>
      </c>
    </row>
    <row r="844" spans="1:89" ht="15" thickTop="1" thickBot="1">
      <c r="A844" s="314" t="s">
        <v>2</v>
      </c>
      <c r="B844" s="311" t="s">
        <v>3</v>
      </c>
      <c r="C844" s="312"/>
      <c r="D844" s="311" t="s">
        <v>4</v>
      </c>
      <c r="E844" s="312"/>
      <c r="F844" s="311" t="s">
        <v>5</v>
      </c>
      <c r="G844" s="312"/>
      <c r="H844" s="311" t="s">
        <v>6</v>
      </c>
      <c r="I844" s="312"/>
      <c r="J844" s="311" t="s">
        <v>7</v>
      </c>
      <c r="K844" s="312"/>
      <c r="L844" s="311" t="s">
        <v>8</v>
      </c>
      <c r="M844" s="312"/>
      <c r="N844" s="311" t="s">
        <v>9</v>
      </c>
      <c r="O844" s="312"/>
      <c r="P844" s="311" t="s">
        <v>10</v>
      </c>
      <c r="Q844" s="312"/>
      <c r="R844" s="311" t="s">
        <v>11</v>
      </c>
      <c r="S844" s="312"/>
      <c r="T844" s="311" t="s">
        <v>12</v>
      </c>
      <c r="U844" s="312"/>
      <c r="V844" s="311" t="s">
        <v>13</v>
      </c>
      <c r="W844" s="312"/>
      <c r="X844" s="311" t="s">
        <v>14</v>
      </c>
      <c r="Y844" s="312"/>
      <c r="Z844" s="297" t="s">
        <v>15</v>
      </c>
      <c r="AA844" s="298"/>
      <c r="AB844" s="316" t="s">
        <v>16</v>
      </c>
      <c r="AC844" s="317"/>
      <c r="AE844" s="309" t="s">
        <v>2</v>
      </c>
      <c r="AF844" s="303" t="s">
        <v>3</v>
      </c>
      <c r="AG844" s="304"/>
      <c r="AH844" s="303" t="s">
        <v>4</v>
      </c>
      <c r="AI844" s="304"/>
      <c r="AJ844" s="303" t="s">
        <v>5</v>
      </c>
      <c r="AK844" s="304"/>
      <c r="AL844" s="303" t="s">
        <v>6</v>
      </c>
      <c r="AM844" s="304"/>
      <c r="AN844" s="303" t="s">
        <v>7</v>
      </c>
      <c r="AO844" s="304"/>
      <c r="AP844" s="303" t="s">
        <v>8</v>
      </c>
      <c r="AQ844" s="304"/>
      <c r="AR844" s="303" t="s">
        <v>9</v>
      </c>
      <c r="AS844" s="304"/>
      <c r="AT844" s="303" t="s">
        <v>10</v>
      </c>
      <c r="AU844" s="304"/>
      <c r="AV844" s="303" t="s">
        <v>11</v>
      </c>
      <c r="AW844" s="304"/>
      <c r="AX844" s="303" t="s">
        <v>12</v>
      </c>
      <c r="AY844" s="304"/>
      <c r="AZ844" s="303" t="s">
        <v>13</v>
      </c>
      <c r="BA844" s="304"/>
      <c r="BB844" s="303" t="s">
        <v>14</v>
      </c>
      <c r="BC844" s="304"/>
      <c r="BD844" s="305" t="s">
        <v>15</v>
      </c>
      <c r="BE844" s="306"/>
      <c r="BF844" s="307" t="s">
        <v>16</v>
      </c>
      <c r="BG844" s="308"/>
      <c r="BI844" s="314" t="s">
        <v>2</v>
      </c>
      <c r="BJ844" s="311" t="s">
        <v>3</v>
      </c>
      <c r="BK844" s="312"/>
      <c r="BL844" s="311" t="s">
        <v>4</v>
      </c>
      <c r="BM844" s="312"/>
      <c r="BN844" s="311" t="s">
        <v>5</v>
      </c>
      <c r="BO844" s="312"/>
      <c r="BP844" s="311" t="s">
        <v>6</v>
      </c>
      <c r="BQ844" s="312"/>
      <c r="BR844" s="311" t="s">
        <v>7</v>
      </c>
      <c r="BS844" s="312"/>
      <c r="BT844" s="311" t="s">
        <v>8</v>
      </c>
      <c r="BU844" s="312"/>
      <c r="BV844" s="311" t="s">
        <v>9</v>
      </c>
      <c r="BW844" s="312"/>
      <c r="BX844" s="311" t="s">
        <v>10</v>
      </c>
      <c r="BY844" s="312"/>
      <c r="BZ844" s="311" t="s">
        <v>11</v>
      </c>
      <c r="CA844" s="312"/>
      <c r="CB844" s="311" t="s">
        <v>12</v>
      </c>
      <c r="CC844" s="312"/>
      <c r="CD844" s="311" t="s">
        <v>13</v>
      </c>
      <c r="CE844" s="312"/>
      <c r="CF844" s="311" t="s">
        <v>14</v>
      </c>
      <c r="CG844" s="312"/>
      <c r="CH844" s="297" t="s">
        <v>15</v>
      </c>
      <c r="CI844" s="298"/>
      <c r="CJ844" s="311" t="s">
        <v>16</v>
      </c>
      <c r="CK844" s="312"/>
    </row>
    <row r="845" spans="1:89" ht="15" thickTop="1" thickBot="1">
      <c r="A845" s="315"/>
      <c r="B845" s="112" t="s">
        <v>17</v>
      </c>
      <c r="C845" s="113" t="s">
        <v>18</v>
      </c>
      <c r="D845" s="114" t="s">
        <v>17</v>
      </c>
      <c r="E845" s="115" t="s">
        <v>18</v>
      </c>
      <c r="F845" s="112" t="s">
        <v>17</v>
      </c>
      <c r="G845" s="113" t="s">
        <v>18</v>
      </c>
      <c r="H845" s="114" t="s">
        <v>17</v>
      </c>
      <c r="I845" s="115" t="s">
        <v>18</v>
      </c>
      <c r="J845" s="112" t="s">
        <v>17</v>
      </c>
      <c r="K845" s="113" t="s">
        <v>18</v>
      </c>
      <c r="L845" s="114" t="s">
        <v>17</v>
      </c>
      <c r="M845" s="112" t="s">
        <v>18</v>
      </c>
      <c r="N845" s="116" t="s">
        <v>17</v>
      </c>
      <c r="O845" s="117" t="s">
        <v>18</v>
      </c>
      <c r="P845" s="112" t="s">
        <v>17</v>
      </c>
      <c r="Q845" s="113" t="s">
        <v>18</v>
      </c>
      <c r="R845" s="114" t="s">
        <v>17</v>
      </c>
      <c r="S845" s="115" t="s">
        <v>18</v>
      </c>
      <c r="T845" s="112" t="s">
        <v>17</v>
      </c>
      <c r="U845" s="113" t="s">
        <v>18</v>
      </c>
      <c r="V845" s="114" t="s">
        <v>17</v>
      </c>
      <c r="W845" s="115" t="s">
        <v>18</v>
      </c>
      <c r="X845" s="112" t="s">
        <v>17</v>
      </c>
      <c r="Y845" s="113" t="s">
        <v>18</v>
      </c>
      <c r="Z845" s="25" t="s">
        <v>17</v>
      </c>
      <c r="AA845" s="118" t="s">
        <v>18</v>
      </c>
      <c r="AB845" s="172" t="s">
        <v>17</v>
      </c>
      <c r="AC845" s="173" t="s">
        <v>18</v>
      </c>
      <c r="AE845" s="310"/>
      <c r="AF845" s="235" t="s">
        <v>17</v>
      </c>
      <c r="AG845" s="236" t="s">
        <v>18</v>
      </c>
      <c r="AH845" s="237" t="s">
        <v>17</v>
      </c>
      <c r="AI845" s="238" t="s">
        <v>18</v>
      </c>
      <c r="AJ845" s="235" t="s">
        <v>17</v>
      </c>
      <c r="AK845" s="236" t="s">
        <v>18</v>
      </c>
      <c r="AL845" s="237" t="s">
        <v>17</v>
      </c>
      <c r="AM845" s="238" t="s">
        <v>18</v>
      </c>
      <c r="AN845" s="235" t="s">
        <v>17</v>
      </c>
      <c r="AO845" s="236" t="s">
        <v>18</v>
      </c>
      <c r="AP845" s="237" t="s">
        <v>17</v>
      </c>
      <c r="AQ845" s="235" t="s">
        <v>18</v>
      </c>
      <c r="AR845" s="239" t="s">
        <v>17</v>
      </c>
      <c r="AS845" s="240" t="s">
        <v>18</v>
      </c>
      <c r="AT845" s="235" t="s">
        <v>17</v>
      </c>
      <c r="AU845" s="236" t="s">
        <v>18</v>
      </c>
      <c r="AV845" s="237" t="s">
        <v>17</v>
      </c>
      <c r="AW845" s="238" t="s">
        <v>18</v>
      </c>
      <c r="AX845" s="235" t="s">
        <v>17</v>
      </c>
      <c r="AY845" s="236" t="s">
        <v>18</v>
      </c>
      <c r="AZ845" s="237" t="s">
        <v>17</v>
      </c>
      <c r="BA845" s="238" t="s">
        <v>18</v>
      </c>
      <c r="BB845" s="235" t="s">
        <v>17</v>
      </c>
      <c r="BC845" s="236" t="s">
        <v>18</v>
      </c>
      <c r="BD845" s="241" t="s">
        <v>17</v>
      </c>
      <c r="BE845" s="242" t="s">
        <v>18</v>
      </c>
      <c r="BF845" s="243" t="s">
        <v>17</v>
      </c>
      <c r="BG845" s="244" t="s">
        <v>18</v>
      </c>
      <c r="BI845" s="315"/>
      <c r="BJ845" s="112" t="s">
        <v>17</v>
      </c>
      <c r="BK845" s="113" t="s">
        <v>18</v>
      </c>
      <c r="BL845" s="114" t="s">
        <v>17</v>
      </c>
      <c r="BM845" s="115" t="s">
        <v>18</v>
      </c>
      <c r="BN845" s="112" t="s">
        <v>17</v>
      </c>
      <c r="BO845" s="113" t="s">
        <v>18</v>
      </c>
      <c r="BP845" s="114" t="s">
        <v>17</v>
      </c>
      <c r="BQ845" s="115" t="s">
        <v>18</v>
      </c>
      <c r="BR845" s="112" t="s">
        <v>17</v>
      </c>
      <c r="BS845" s="113" t="s">
        <v>18</v>
      </c>
      <c r="BT845" s="114" t="s">
        <v>17</v>
      </c>
      <c r="BU845" s="112" t="s">
        <v>18</v>
      </c>
      <c r="BV845" s="116" t="s">
        <v>17</v>
      </c>
      <c r="BW845" s="117" t="s">
        <v>18</v>
      </c>
      <c r="BX845" s="112" t="s">
        <v>17</v>
      </c>
      <c r="BY845" s="113" t="s">
        <v>18</v>
      </c>
      <c r="BZ845" s="114" t="s">
        <v>17</v>
      </c>
      <c r="CA845" s="115" t="s">
        <v>18</v>
      </c>
      <c r="CB845" s="112" t="s">
        <v>17</v>
      </c>
      <c r="CC845" s="113" t="s">
        <v>18</v>
      </c>
      <c r="CD845" s="114" t="s">
        <v>17</v>
      </c>
      <c r="CE845" s="115" t="s">
        <v>18</v>
      </c>
      <c r="CF845" s="112" t="s">
        <v>17</v>
      </c>
      <c r="CG845" s="113" t="s">
        <v>18</v>
      </c>
      <c r="CH845" s="25" t="s">
        <v>17</v>
      </c>
      <c r="CI845" s="118" t="s">
        <v>18</v>
      </c>
      <c r="CJ845" s="116" t="s">
        <v>17</v>
      </c>
      <c r="CK845" s="117" t="s">
        <v>18</v>
      </c>
    </row>
    <row r="846" spans="1:89" ht="14.1" thickTop="1">
      <c r="A846" s="121" t="s">
        <v>19</v>
      </c>
      <c r="B846" s="122"/>
      <c r="C846" s="182"/>
      <c r="D846" s="123"/>
      <c r="E846" s="176"/>
      <c r="F846" s="122"/>
      <c r="G846" s="124"/>
      <c r="H846" s="123"/>
      <c r="I846" s="176"/>
      <c r="J846" s="122"/>
      <c r="K846" s="124"/>
      <c r="L846" s="123"/>
      <c r="M846" s="122"/>
      <c r="N846" s="175"/>
      <c r="O846" s="177"/>
      <c r="P846" s="122"/>
      <c r="Q846" s="124"/>
      <c r="R846" s="123"/>
      <c r="S846" s="176"/>
      <c r="T846" s="122"/>
      <c r="U846" s="124"/>
      <c r="V846" s="123"/>
      <c r="W846" s="176"/>
      <c r="X846" s="122"/>
      <c r="Y846" s="124"/>
      <c r="Z846" s="180"/>
      <c r="AA846" s="181"/>
      <c r="AB846" s="166">
        <f>B846+D846+F846+H846+J846+L846+N846+P846+R846+T846+V846+X846+Z846</f>
        <v>0</v>
      </c>
      <c r="AC846" s="167">
        <f>C846+E846+G846+I846+K846+M846+O846+Q846+S846+U846+W846+Y846+AA846</f>
        <v>0</v>
      </c>
      <c r="AE846" s="246" t="str">
        <f>$AE$9</f>
        <v>07:00 - 07:59</v>
      </c>
      <c r="AF846" s="247">
        <f>SUMIF($A$9:$A$32,$AE846,B$846:B$869)</f>
        <v>6113</v>
      </c>
      <c r="AG846" s="248">
        <f t="shared" ref="AG846:AV848" si="16323">SUMIF($A$9:$A$32,$AE846,C$846:C$869)</f>
        <v>1052</v>
      </c>
      <c r="AH846" s="249">
        <f t="shared" si="16323"/>
        <v>1404</v>
      </c>
      <c r="AI846" s="250">
        <f t="shared" si="16323"/>
        <v>1339</v>
      </c>
      <c r="AJ846" s="247">
        <f t="shared" si="16323"/>
        <v>668</v>
      </c>
      <c r="AK846" s="251">
        <f t="shared" si="16323"/>
        <v>640</v>
      </c>
      <c r="AL846" s="249">
        <f t="shared" si="16323"/>
        <v>968</v>
      </c>
      <c r="AM846" s="250">
        <f t="shared" si="16323"/>
        <v>1624</v>
      </c>
      <c r="AN846" s="247">
        <f t="shared" si="16323"/>
        <v>395</v>
      </c>
      <c r="AO846" s="251">
        <f t="shared" si="16323"/>
        <v>945</v>
      </c>
      <c r="AP846" s="249">
        <f t="shared" si="16323"/>
        <v>427</v>
      </c>
      <c r="AQ846" s="247">
        <f t="shared" si="16323"/>
        <v>2071</v>
      </c>
      <c r="AR846" s="252">
        <f t="shared" si="16323"/>
        <v>1748</v>
      </c>
      <c r="AS846" s="253">
        <f t="shared" si="16323"/>
        <v>2841</v>
      </c>
      <c r="AT846" s="247">
        <f t="shared" si="16323"/>
        <v>1587</v>
      </c>
      <c r="AU846" s="251">
        <f t="shared" si="16323"/>
        <v>1429</v>
      </c>
      <c r="AV846" s="249">
        <f t="shared" si="16323"/>
        <v>1559</v>
      </c>
      <c r="AW846" s="250">
        <f t="shared" ref="AW846:BE848" si="16324">SUMIF($A$9:$A$32,$AE846,S$846:S$869)</f>
        <v>1420</v>
      </c>
      <c r="AX846" s="247">
        <f t="shared" si="16324"/>
        <v>312</v>
      </c>
      <c r="AY846" s="251">
        <f t="shared" si="16324"/>
        <v>1581</v>
      </c>
      <c r="AZ846" s="249">
        <f t="shared" si="16324"/>
        <v>942</v>
      </c>
      <c r="BA846" s="250">
        <f t="shared" si="16324"/>
        <v>2443</v>
      </c>
      <c r="BB846" s="247">
        <f t="shared" si="16324"/>
        <v>1368</v>
      </c>
      <c r="BC846" s="251">
        <f t="shared" si="16324"/>
        <v>1639</v>
      </c>
      <c r="BD846" s="20">
        <f t="shared" si="16324"/>
        <v>4919</v>
      </c>
      <c r="BE846" s="254">
        <f t="shared" si="16324"/>
        <v>2320</v>
      </c>
      <c r="BF846" s="255">
        <f>AF846+AH846+AJ846+AL846+AN846+AP846+AR846+AT846+AV846+AX846+AZ846+BB846+BD846</f>
        <v>22410</v>
      </c>
      <c r="BG846" s="256">
        <f>AG846+AI846+AK846+AM846+AO846+AQ846+AS846+AU846+AW846+AY846+BA846+BC846+BE846</f>
        <v>21344</v>
      </c>
      <c r="BI846" s="121" t="s">
        <v>19</v>
      </c>
      <c r="BJ846" s="125">
        <f>B846/B870</f>
        <v>0</v>
      </c>
      <c r="BK846" s="126">
        <f t="shared" ref="BK846" si="16325">C846/C870</f>
        <v>0</v>
      </c>
      <c r="BL846" s="127">
        <f t="shared" ref="BL846" si="16326">D846/D870</f>
        <v>0</v>
      </c>
      <c r="BM846" s="128">
        <f t="shared" ref="BM846" si="16327">E846/E870</f>
        <v>0</v>
      </c>
      <c r="BN846" s="125">
        <f t="shared" ref="BN846" si="16328">F846/F870</f>
        <v>0</v>
      </c>
      <c r="BO846" s="126">
        <f t="shared" ref="BO846" si="16329">G846/G870</f>
        <v>0</v>
      </c>
      <c r="BP846" s="127">
        <f t="shared" ref="BP846" si="16330">H846/H870</f>
        <v>0</v>
      </c>
      <c r="BQ846" s="128">
        <f t="shared" ref="BQ846" si="16331">I846/I870</f>
        <v>0</v>
      </c>
      <c r="BR846" s="125">
        <f t="shared" ref="BR846" si="16332">J846/J870</f>
        <v>0</v>
      </c>
      <c r="BS846" s="126">
        <f t="shared" ref="BS846" si="16333">K846/K870</f>
        <v>0</v>
      </c>
      <c r="BT846" s="127">
        <f t="shared" ref="BT846" si="16334">L846/L870</f>
        <v>0</v>
      </c>
      <c r="BU846" s="125">
        <f t="shared" ref="BU846" si="16335">M846/M870</f>
        <v>0</v>
      </c>
      <c r="BV846" s="129">
        <f t="shared" ref="BV846" si="16336">N846/N870</f>
        <v>0</v>
      </c>
      <c r="BW846" s="130">
        <f t="shared" ref="BW846" si="16337">O846/O870</f>
        <v>0</v>
      </c>
      <c r="BX846" s="125">
        <f t="shared" ref="BX846" si="16338">P846/P870</f>
        <v>0</v>
      </c>
      <c r="BY846" s="126">
        <f t="shared" ref="BY846" si="16339">Q846/Q870</f>
        <v>0</v>
      </c>
      <c r="BZ846" s="127">
        <f t="shared" ref="BZ846" si="16340">R846/R870</f>
        <v>0</v>
      </c>
      <c r="CA846" s="128">
        <f t="shared" ref="CA846" si="16341">S846/S870</f>
        <v>0</v>
      </c>
      <c r="CB846" s="125">
        <f t="shared" ref="CB846" si="16342">T846/T870</f>
        <v>0</v>
      </c>
      <c r="CC846" s="126">
        <f t="shared" ref="CC846" si="16343">U846/U870</f>
        <v>0</v>
      </c>
      <c r="CD846" s="127">
        <f t="shared" ref="CD846" si="16344">V846/V870</f>
        <v>0</v>
      </c>
      <c r="CE846" s="128">
        <f t="shared" ref="CE846" si="16345">W846/W870</f>
        <v>0</v>
      </c>
      <c r="CF846" s="125">
        <f t="shared" ref="CF846" si="16346">X846/X870</f>
        <v>0</v>
      </c>
      <c r="CG846" s="126">
        <f t="shared" ref="CG846" si="16347">Y846/Y870</f>
        <v>0</v>
      </c>
      <c r="CH846" s="127">
        <f t="shared" ref="CH846" si="16348">Z846/Z870</f>
        <v>0</v>
      </c>
      <c r="CI846" s="125">
        <f t="shared" ref="CI846" si="16349">AA846/AA870</f>
        <v>0</v>
      </c>
      <c r="CJ846" s="131">
        <f t="shared" ref="CJ846" si="16350">AB846/AB870</f>
        <v>0</v>
      </c>
      <c r="CK846" s="132">
        <f t="shared" ref="CK846" si="16351">AC846/AC870</f>
        <v>0</v>
      </c>
    </row>
    <row r="847" spans="1:89">
      <c r="A847" s="133" t="s">
        <v>20</v>
      </c>
      <c r="B847" s="185">
        <v>649</v>
      </c>
      <c r="C847" s="186">
        <v>0</v>
      </c>
      <c r="D847" s="187">
        <v>160</v>
      </c>
      <c r="E847" s="188">
        <v>0</v>
      </c>
      <c r="F847" s="185">
        <v>51</v>
      </c>
      <c r="G847" s="189">
        <v>0</v>
      </c>
      <c r="H847" s="187">
        <v>230</v>
      </c>
      <c r="I847" s="188">
        <v>5</v>
      </c>
      <c r="J847" s="185">
        <v>4</v>
      </c>
      <c r="K847" s="189">
        <v>5</v>
      </c>
      <c r="L847" s="187">
        <v>8</v>
      </c>
      <c r="M847" s="185">
        <v>0</v>
      </c>
      <c r="N847" s="190">
        <v>40</v>
      </c>
      <c r="O847" s="191">
        <v>0</v>
      </c>
      <c r="P847" s="185">
        <v>8</v>
      </c>
      <c r="Q847" s="189">
        <v>0</v>
      </c>
      <c r="R847" s="187">
        <v>0</v>
      </c>
      <c r="S847" s="188">
        <v>0</v>
      </c>
      <c r="T847" s="185">
        <v>0</v>
      </c>
      <c r="U847" s="189">
        <v>0</v>
      </c>
      <c r="V847" s="187">
        <v>0</v>
      </c>
      <c r="W847" s="188">
        <v>0</v>
      </c>
      <c r="X847" s="185">
        <v>0</v>
      </c>
      <c r="Y847" s="189">
        <v>0</v>
      </c>
      <c r="Z847" s="187">
        <v>0</v>
      </c>
      <c r="AA847" s="185">
        <v>0</v>
      </c>
      <c r="AB847" s="168">
        <f t="shared" ref="AB847:AB848" si="16352">B847+D847+F847+H847+J847+L847+N847+P847+R847+T847+V847+X847+Z847</f>
        <v>1150</v>
      </c>
      <c r="AC847" s="169">
        <f t="shared" ref="AC847:AC866" si="16353">C847+E847+G847+I847+K847+M847+O847+Q847+S847+U847+W847+Y847+AA847</f>
        <v>10</v>
      </c>
      <c r="AE847" s="258" t="str">
        <f>$AE$10</f>
        <v>08:00 - 08:59</v>
      </c>
      <c r="AF847" s="247">
        <f>SUMIF($A$9:$A$32,$AE847,B$846:B$869)</f>
        <v>6334</v>
      </c>
      <c r="AG847" s="259">
        <f t="shared" si="16323"/>
        <v>986</v>
      </c>
      <c r="AH847" s="260">
        <f t="shared" si="16323"/>
        <v>1208</v>
      </c>
      <c r="AI847" s="261">
        <f t="shared" si="16323"/>
        <v>1175</v>
      </c>
      <c r="AJ847" s="262">
        <f t="shared" si="16323"/>
        <v>619</v>
      </c>
      <c r="AK847" s="263">
        <f t="shared" si="16323"/>
        <v>565</v>
      </c>
      <c r="AL847" s="260">
        <f t="shared" si="16323"/>
        <v>1132</v>
      </c>
      <c r="AM847" s="261">
        <f t="shared" si="16323"/>
        <v>1685</v>
      </c>
      <c r="AN847" s="262">
        <f t="shared" si="16323"/>
        <v>404</v>
      </c>
      <c r="AO847" s="263">
        <f t="shared" si="16323"/>
        <v>1023</v>
      </c>
      <c r="AP847" s="260">
        <f t="shared" si="16323"/>
        <v>446</v>
      </c>
      <c r="AQ847" s="262">
        <f t="shared" si="16323"/>
        <v>2665</v>
      </c>
      <c r="AR847" s="264">
        <f t="shared" si="16323"/>
        <v>1469</v>
      </c>
      <c r="AS847" s="265">
        <f t="shared" si="16323"/>
        <v>3441</v>
      </c>
      <c r="AT847" s="262">
        <f t="shared" si="16323"/>
        <v>1299</v>
      </c>
      <c r="AU847" s="263">
        <f t="shared" si="16323"/>
        <v>1510</v>
      </c>
      <c r="AV847" s="260">
        <f t="shared" si="16323"/>
        <v>1618</v>
      </c>
      <c r="AW847" s="261">
        <f t="shared" si="16324"/>
        <v>1396</v>
      </c>
      <c r="AX847" s="262">
        <f t="shared" si="16324"/>
        <v>307</v>
      </c>
      <c r="AY847" s="263">
        <f t="shared" si="16324"/>
        <v>1578</v>
      </c>
      <c r="AZ847" s="260">
        <f t="shared" si="16324"/>
        <v>826</v>
      </c>
      <c r="BA847" s="261">
        <f t="shared" si="16324"/>
        <v>2659</v>
      </c>
      <c r="BB847" s="262">
        <f t="shared" si="16324"/>
        <v>1269</v>
      </c>
      <c r="BC847" s="263">
        <f t="shared" si="16324"/>
        <v>1797</v>
      </c>
      <c r="BD847" s="260">
        <f t="shared" si="16324"/>
        <v>4426</v>
      </c>
      <c r="BE847" s="262">
        <f t="shared" si="16324"/>
        <v>2007</v>
      </c>
      <c r="BF847" s="266">
        <f>SUM(AF847,AH847,AJ847,AL847,AN847,AP847,AR847,AT847,AV847,AX847,AZ847,BB847,BD847)</f>
        <v>21357</v>
      </c>
      <c r="BG847" s="16">
        <f>SUM(AG847,AI847,AK847,AM847,AO847,AQ847,AS847,AU847,AW847,AY847,BA847,BC847,BE847)</f>
        <v>22487</v>
      </c>
      <c r="BI847" s="133" t="s">
        <v>20</v>
      </c>
      <c r="BJ847" s="125">
        <f>B847/B870</f>
        <v>1.1779653326073147E-2</v>
      </c>
      <c r="BK847" s="126">
        <f t="shared" ref="BK847" si="16354">C847/C870</f>
        <v>0</v>
      </c>
      <c r="BL847" s="127">
        <f t="shared" ref="BL847" si="16355">D847/D870</f>
        <v>7.3233247894544124E-3</v>
      </c>
      <c r="BM847" s="128">
        <f t="shared" ref="BM847" si="16356">E847/E870</f>
        <v>0</v>
      </c>
      <c r="BN847" s="125">
        <f t="shared" ref="BN847" si="16357">F847/F870</f>
        <v>5.0595238095238098E-3</v>
      </c>
      <c r="BO847" s="126">
        <f t="shared" ref="BO847" si="16358">G847/G870</f>
        <v>0</v>
      </c>
      <c r="BP847" s="127">
        <f t="shared" ref="BP847" si="16359">H847/H870</f>
        <v>9.4393827464499709E-3</v>
      </c>
      <c r="BQ847" s="128">
        <f t="shared" ref="BQ847" si="16360">I847/I870</f>
        <v>1.3647405628190081E-4</v>
      </c>
      <c r="BR847" s="125">
        <f t="shared" ref="BR847" si="16361">J847/J870</f>
        <v>6.1087354917532073E-4</v>
      </c>
      <c r="BS847" s="126">
        <f t="shared" ref="BS847" si="16362">K847/K870</f>
        <v>6.3155235569028675E-4</v>
      </c>
      <c r="BT847" s="127">
        <f t="shared" ref="BT847" si="16363">L847/L870</f>
        <v>7.0991214837163902E-4</v>
      </c>
      <c r="BU847" s="125">
        <f t="shared" ref="BU847" si="16364">M847/M870</f>
        <v>0</v>
      </c>
      <c r="BV847" s="129">
        <f t="shared" ref="BV847" si="16365">N847/N870</f>
        <v>1.5876796062554576E-3</v>
      </c>
      <c r="BW847" s="130">
        <f t="shared" ref="BW847" si="16366">O847/O870</f>
        <v>0</v>
      </c>
      <c r="BX847" s="125">
        <f t="shared" ref="BX847" si="16367">P847/P870</f>
        <v>5.0144164472859466E-4</v>
      </c>
      <c r="BY847" s="126">
        <f t="shared" ref="BY847" si="16368">Q847/Q870</f>
        <v>0</v>
      </c>
      <c r="BZ847" s="127">
        <f t="shared" ref="BZ847" si="16369">R847/R870</f>
        <v>0</v>
      </c>
      <c r="CA847" s="128">
        <f t="shared" ref="CA847" si="16370">S847/S870</f>
        <v>0</v>
      </c>
      <c r="CB847" s="125">
        <f t="shared" ref="CB847" si="16371">T847/T870</f>
        <v>0</v>
      </c>
      <c r="CC847" s="126">
        <f t="shared" ref="CC847" si="16372">U847/U870</f>
        <v>0</v>
      </c>
      <c r="CD847" s="127">
        <f t="shared" ref="CD847" si="16373">V847/V870</f>
        <v>0</v>
      </c>
      <c r="CE847" s="128">
        <f t="shared" ref="CE847" si="16374">W847/W870</f>
        <v>0</v>
      </c>
      <c r="CF847" s="125">
        <f t="shared" ref="CF847" si="16375">X847/X870</f>
        <v>0</v>
      </c>
      <c r="CG847" s="126">
        <f t="shared" ref="CG847" si="16376">Y847/Y870</f>
        <v>0</v>
      </c>
      <c r="CH847" s="127">
        <f t="shared" ref="CH847" si="16377">Z847/Z870</f>
        <v>0</v>
      </c>
      <c r="CI847" s="125">
        <f t="shared" ref="CI847" si="16378">AA847/AA870</f>
        <v>0</v>
      </c>
      <c r="CJ847" s="131">
        <f t="shared" ref="CJ847" si="16379">AB847/AB870</f>
        <v>3.8214359294729077E-3</v>
      </c>
      <c r="CK847" s="132">
        <f t="shared" ref="CK847" si="16380">AC847/AC870</f>
        <v>3.3293159587431169E-5</v>
      </c>
    </row>
    <row r="848" spans="1:89" ht="14.1" thickBot="1">
      <c r="A848" s="142" t="s">
        <v>21</v>
      </c>
      <c r="B848" s="192">
        <v>3234</v>
      </c>
      <c r="C848" s="193">
        <v>4</v>
      </c>
      <c r="D848" s="194">
        <v>1018</v>
      </c>
      <c r="E848" s="195">
        <v>2</v>
      </c>
      <c r="F848" s="192">
        <v>376</v>
      </c>
      <c r="G848" s="196">
        <v>1</v>
      </c>
      <c r="H848" s="194">
        <v>1150</v>
      </c>
      <c r="I848" s="195">
        <v>98</v>
      </c>
      <c r="J848" s="192">
        <v>73</v>
      </c>
      <c r="K848" s="196">
        <v>42</v>
      </c>
      <c r="L848" s="194">
        <v>64</v>
      </c>
      <c r="M848" s="192">
        <v>371</v>
      </c>
      <c r="N848" s="197">
        <v>398</v>
      </c>
      <c r="O848" s="198">
        <v>596</v>
      </c>
      <c r="P848" s="192">
        <v>199</v>
      </c>
      <c r="Q848" s="196">
        <v>312</v>
      </c>
      <c r="R848" s="194">
        <v>323</v>
      </c>
      <c r="S848" s="195">
        <v>344</v>
      </c>
      <c r="T848" s="192">
        <v>52</v>
      </c>
      <c r="U848" s="196">
        <v>264</v>
      </c>
      <c r="V848" s="194">
        <v>158</v>
      </c>
      <c r="W848" s="195">
        <v>557</v>
      </c>
      <c r="X848" s="192">
        <v>273</v>
      </c>
      <c r="Y848" s="196">
        <v>450</v>
      </c>
      <c r="Z848" s="194">
        <v>1092</v>
      </c>
      <c r="AA848" s="192">
        <v>385</v>
      </c>
      <c r="AB848" s="168">
        <f t="shared" si="16352"/>
        <v>8410</v>
      </c>
      <c r="AC848" s="169">
        <f t="shared" si="16353"/>
        <v>3426</v>
      </c>
      <c r="AE848" s="246" t="str">
        <f>$AE$11</f>
        <v>-</v>
      </c>
      <c r="AF848" s="247">
        <f>SUMIF($A$9:$A$32,$AE848,B$846:B$869)</f>
        <v>0</v>
      </c>
      <c r="AG848" s="267">
        <f t="shared" si="16323"/>
        <v>0</v>
      </c>
      <c r="AH848" s="268">
        <f t="shared" si="16323"/>
        <v>0</v>
      </c>
      <c r="AI848" s="269">
        <f t="shared" si="16323"/>
        <v>0</v>
      </c>
      <c r="AJ848" s="270">
        <f t="shared" si="16323"/>
        <v>0</v>
      </c>
      <c r="AK848" s="271">
        <f t="shared" si="16323"/>
        <v>0</v>
      </c>
      <c r="AL848" s="268">
        <f t="shared" si="16323"/>
        <v>0</v>
      </c>
      <c r="AM848" s="269">
        <f t="shared" si="16323"/>
        <v>0</v>
      </c>
      <c r="AN848" s="270">
        <f t="shared" si="16323"/>
        <v>0</v>
      </c>
      <c r="AO848" s="271">
        <f t="shared" si="16323"/>
        <v>0</v>
      </c>
      <c r="AP848" s="268">
        <f t="shared" si="16323"/>
        <v>0</v>
      </c>
      <c r="AQ848" s="270">
        <f t="shared" si="16323"/>
        <v>0</v>
      </c>
      <c r="AR848" s="272">
        <f t="shared" si="16323"/>
        <v>0</v>
      </c>
      <c r="AS848" s="273">
        <f t="shared" si="16323"/>
        <v>0</v>
      </c>
      <c r="AT848" s="270">
        <f t="shared" si="16323"/>
        <v>0</v>
      </c>
      <c r="AU848" s="271">
        <f t="shared" si="16323"/>
        <v>0</v>
      </c>
      <c r="AV848" s="268">
        <f t="shared" si="16323"/>
        <v>0</v>
      </c>
      <c r="AW848" s="269">
        <f t="shared" si="16324"/>
        <v>0</v>
      </c>
      <c r="AX848" s="270">
        <f t="shared" si="16324"/>
        <v>0</v>
      </c>
      <c r="AY848" s="271">
        <f t="shared" si="16324"/>
        <v>0</v>
      </c>
      <c r="AZ848" s="268">
        <f t="shared" si="16324"/>
        <v>0</v>
      </c>
      <c r="BA848" s="269">
        <f t="shared" si="16324"/>
        <v>0</v>
      </c>
      <c r="BB848" s="270">
        <f t="shared" si="16324"/>
        <v>0</v>
      </c>
      <c r="BC848" s="271">
        <f t="shared" si="16324"/>
        <v>0</v>
      </c>
      <c r="BD848" s="268">
        <f t="shared" si="16324"/>
        <v>0</v>
      </c>
      <c r="BE848" s="270">
        <f t="shared" si="16324"/>
        <v>0</v>
      </c>
      <c r="BF848" s="266">
        <f>SUM(AF848,AH848,AJ848,AL848,AN848,AP848,AR848,AT848,AV848,AX848,AZ848,BB848,BD848)</f>
        <v>0</v>
      </c>
      <c r="BG848" s="16">
        <f>SUM(AG848,AI848,AK848,AM848,AO848,AQ848,AS848,AU848,AW848,AY848,BA848,BC848,BE848)</f>
        <v>0</v>
      </c>
      <c r="BI848" s="142" t="s">
        <v>21</v>
      </c>
      <c r="BJ848" s="125">
        <f>B848/B870</f>
        <v>5.869861148924585E-2</v>
      </c>
      <c r="BK848" s="126">
        <f t="shared" ref="BK848" si="16381">C848/C870</f>
        <v>1.2351778656126481E-4</v>
      </c>
      <c r="BL848" s="127">
        <f t="shared" ref="BL848" si="16382">D848/D870</f>
        <v>4.6594653972903695E-2</v>
      </c>
      <c r="BM848" s="128">
        <f t="shared" ref="BM848" si="16383">E848/E870</f>
        <v>1.1153867603591545E-4</v>
      </c>
      <c r="BN848" s="125">
        <f t="shared" ref="BN848" si="16384">F848/F870</f>
        <v>3.7301587301587301E-2</v>
      </c>
      <c r="BO848" s="126">
        <f t="shared" ref="BO848" si="16385">G848/G870</f>
        <v>1.3361838588989844E-4</v>
      </c>
      <c r="BP848" s="127">
        <f t="shared" ref="BP848" si="16386">H848/H870</f>
        <v>4.7196913732249858E-2</v>
      </c>
      <c r="BQ848" s="128">
        <f t="shared" ref="BQ848" si="16387">I848/I870</f>
        <v>2.6748915031252559E-3</v>
      </c>
      <c r="BR848" s="125">
        <f t="shared" ref="BR848" si="16388">J848/J870</f>
        <v>1.1148442272449603E-2</v>
      </c>
      <c r="BS848" s="126">
        <f t="shared" ref="BS848" si="16389">K848/K870</f>
        <v>5.3050397877984082E-3</v>
      </c>
      <c r="BT848" s="127">
        <f t="shared" ref="BT848" si="16390">L848/L870</f>
        <v>5.6792971869731122E-3</v>
      </c>
      <c r="BU848" s="125">
        <f t="shared" ref="BU848" si="16391">M848/M870</f>
        <v>1.688051688051688E-2</v>
      </c>
      <c r="BV848" s="129">
        <f t="shared" ref="BV848" si="16392">N848/N870</f>
        <v>1.5797412082241804E-2</v>
      </c>
      <c r="BW848" s="130">
        <f t="shared" ref="BW848" si="16393">O848/O870</f>
        <v>1.7046104564695116E-2</v>
      </c>
      <c r="BX848" s="125">
        <f t="shared" ref="BX848" si="16394">P848/P870</f>
        <v>1.2473360912623794E-2</v>
      </c>
      <c r="BY848" s="126">
        <f t="shared" ref="BY848" si="16395">Q848/Q870</f>
        <v>1.5364916773367477E-2</v>
      </c>
      <c r="BZ848" s="127">
        <f t="shared" ref="BZ848" si="16396">R848/R870</f>
        <v>1.6763545775378867E-2</v>
      </c>
      <c r="CA848" s="128">
        <f t="shared" ref="CA848" si="16397">S848/S870</f>
        <v>1.5229999557267455E-2</v>
      </c>
      <c r="CB848" s="125">
        <f t="shared" ref="CB848" si="16398">T848/T870</f>
        <v>5.9715204409738175E-3</v>
      </c>
      <c r="CC848" s="126">
        <f t="shared" ref="CC848" si="16399">U848/U870</f>
        <v>2.4446708028521159E-2</v>
      </c>
      <c r="CD848" s="127">
        <f t="shared" ref="CD848" si="16400">V848/V870</f>
        <v>6.6523514799376867E-3</v>
      </c>
      <c r="CE848" s="128">
        <f t="shared" ref="CE848" si="16401">W848/W870</f>
        <v>2.0043181000359841E-2</v>
      </c>
      <c r="CF848" s="125">
        <f t="shared" ref="CF848" si="16402">X848/X870</f>
        <v>1.1737896637716055E-2</v>
      </c>
      <c r="CG848" s="126">
        <f t="shared" ref="CG848" si="16403">Y848/Y870</f>
        <v>3.0329581451775965E-2</v>
      </c>
      <c r="CH848" s="127">
        <f t="shared" ref="CH848" si="16404">Z848/Z870</f>
        <v>1.9642054141559492E-2</v>
      </c>
      <c r="CI848" s="125">
        <f t="shared" ref="CI848" si="16405">AA848/AA870</f>
        <v>8.603736479842675E-3</v>
      </c>
      <c r="CJ848" s="131">
        <f t="shared" ref="CJ848" si="16406">AB848/AB870</f>
        <v>2.7946327101623612E-2</v>
      </c>
      <c r="CK848" s="132">
        <f t="shared" ref="CK848" si="16407">AC848/AC870</f>
        <v>1.1406236474653917E-2</v>
      </c>
    </row>
    <row r="849" spans="1:89" ht="15" thickTop="1" thickBot="1">
      <c r="A849" s="133" t="s">
        <v>22</v>
      </c>
      <c r="B849" s="185">
        <v>6030</v>
      </c>
      <c r="C849" s="186">
        <v>312</v>
      </c>
      <c r="D849" s="187">
        <v>2130</v>
      </c>
      <c r="E849" s="188">
        <v>508</v>
      </c>
      <c r="F849" s="185">
        <v>686</v>
      </c>
      <c r="G849" s="189">
        <v>250</v>
      </c>
      <c r="H849" s="187">
        <v>1068</v>
      </c>
      <c r="I849" s="188">
        <v>953</v>
      </c>
      <c r="J849" s="185">
        <v>236</v>
      </c>
      <c r="K849" s="189">
        <v>398</v>
      </c>
      <c r="L849" s="187">
        <v>286</v>
      </c>
      <c r="M849" s="185">
        <v>1174</v>
      </c>
      <c r="N849" s="190">
        <v>1149</v>
      </c>
      <c r="O849" s="191">
        <v>1631</v>
      </c>
      <c r="P849" s="185">
        <v>927</v>
      </c>
      <c r="Q849" s="189">
        <v>930</v>
      </c>
      <c r="R849" s="187">
        <v>1197</v>
      </c>
      <c r="S849" s="188">
        <v>1016</v>
      </c>
      <c r="T849" s="185">
        <v>219</v>
      </c>
      <c r="U849" s="189">
        <v>941</v>
      </c>
      <c r="V849" s="187">
        <v>707</v>
      </c>
      <c r="W849" s="188">
        <v>1817</v>
      </c>
      <c r="X849" s="185">
        <v>1096</v>
      </c>
      <c r="Y849" s="189">
        <v>1024</v>
      </c>
      <c r="Z849" s="187">
        <v>3142</v>
      </c>
      <c r="AA849" s="185">
        <v>1596</v>
      </c>
      <c r="AB849" s="168">
        <f>B849+D849+F849+H849+J849+L849+N849+P849+R849+T849+V849+X849+Z849</f>
        <v>18873</v>
      </c>
      <c r="AC849" s="169">
        <f t="shared" si="16353"/>
        <v>12550</v>
      </c>
      <c r="AE849" s="295" t="s">
        <v>42</v>
      </c>
      <c r="AF849" s="12">
        <f t="shared" ref="AF849:BG849" si="16408">SUM(AF846:AF848)</f>
        <v>12447</v>
      </c>
      <c r="AG849" s="1">
        <f t="shared" si="16408"/>
        <v>2038</v>
      </c>
      <c r="AH849" s="12">
        <f t="shared" si="16408"/>
        <v>2612</v>
      </c>
      <c r="AI849" s="1">
        <f t="shared" si="16408"/>
        <v>2514</v>
      </c>
      <c r="AJ849" s="12">
        <f t="shared" si="16408"/>
        <v>1287</v>
      </c>
      <c r="AK849" s="1">
        <f t="shared" si="16408"/>
        <v>1205</v>
      </c>
      <c r="AL849" s="12">
        <f t="shared" si="16408"/>
        <v>2100</v>
      </c>
      <c r="AM849" s="1">
        <f t="shared" si="16408"/>
        <v>3309</v>
      </c>
      <c r="AN849" s="12">
        <f t="shared" si="16408"/>
        <v>799</v>
      </c>
      <c r="AO849" s="1">
        <f t="shared" si="16408"/>
        <v>1968</v>
      </c>
      <c r="AP849" s="12">
        <f t="shared" si="16408"/>
        <v>873</v>
      </c>
      <c r="AQ849" s="1">
        <f t="shared" si="16408"/>
        <v>4736</v>
      </c>
      <c r="AR849" s="12">
        <f t="shared" si="16408"/>
        <v>3217</v>
      </c>
      <c r="AS849" s="1">
        <f t="shared" si="16408"/>
        <v>6282</v>
      </c>
      <c r="AT849" s="12">
        <f t="shared" si="16408"/>
        <v>2886</v>
      </c>
      <c r="AU849" s="1">
        <f t="shared" si="16408"/>
        <v>2939</v>
      </c>
      <c r="AV849" s="12">
        <f t="shared" si="16408"/>
        <v>3177</v>
      </c>
      <c r="AW849" s="1">
        <f t="shared" si="16408"/>
        <v>2816</v>
      </c>
      <c r="AX849" s="12">
        <f t="shared" si="16408"/>
        <v>619</v>
      </c>
      <c r="AY849" s="1">
        <f t="shared" si="16408"/>
        <v>3159</v>
      </c>
      <c r="AZ849" s="12">
        <f t="shared" si="16408"/>
        <v>1768</v>
      </c>
      <c r="BA849" s="1">
        <f t="shared" si="16408"/>
        <v>5102</v>
      </c>
      <c r="BB849" s="12">
        <f t="shared" si="16408"/>
        <v>2637</v>
      </c>
      <c r="BC849" s="1">
        <f t="shared" si="16408"/>
        <v>3436</v>
      </c>
      <c r="BD849" s="12">
        <f t="shared" si="16408"/>
        <v>9345</v>
      </c>
      <c r="BE849" s="1">
        <f t="shared" si="16408"/>
        <v>4327</v>
      </c>
      <c r="BF849" s="51">
        <f t="shared" si="16408"/>
        <v>43767</v>
      </c>
      <c r="BG849" s="47">
        <f t="shared" si="16408"/>
        <v>43831</v>
      </c>
      <c r="BI849" s="133" t="s">
        <v>22</v>
      </c>
      <c r="BJ849" s="125">
        <f>B849/B870</f>
        <v>0.10944731826844541</v>
      </c>
      <c r="BK849" s="126">
        <f t="shared" ref="BK849" si="16409">C849/C870</f>
        <v>9.634387351778656E-3</v>
      </c>
      <c r="BL849" s="127">
        <f t="shared" ref="BL849" si="16410">D849/D870</f>
        <v>9.749176125961187E-2</v>
      </c>
      <c r="BM849" s="128">
        <f t="shared" ref="BM849" si="16411">E849/E870</f>
        <v>2.8330823713122524E-2</v>
      </c>
      <c r="BN849" s="125">
        <f t="shared" ref="BN849" si="16412">F849/F870</f>
        <v>6.805555555555555E-2</v>
      </c>
      <c r="BO849" s="126">
        <f t="shared" ref="BO849" si="16413">G849/G870</f>
        <v>3.340459647247461E-2</v>
      </c>
      <c r="BP849" s="127">
        <f t="shared" ref="BP849" si="16414">H849/H870</f>
        <v>4.3831568579167694E-2</v>
      </c>
      <c r="BQ849" s="128">
        <f t="shared" ref="BQ849" si="16415">I849/I870</f>
        <v>2.6011955127330295E-2</v>
      </c>
      <c r="BR849" s="125">
        <f t="shared" ref="BR849" si="16416">J849/J870</f>
        <v>3.6041539401343921E-2</v>
      </c>
      <c r="BS849" s="126">
        <f t="shared" ref="BS849" si="16417">K849/K870</f>
        <v>5.027156751294682E-2</v>
      </c>
      <c r="BT849" s="127">
        <f t="shared" ref="BT849" si="16418">L849/L870</f>
        <v>2.5379359304286093E-2</v>
      </c>
      <c r="BU849" s="125">
        <f t="shared" ref="BU849" si="16419">M849/M870</f>
        <v>5.3417053417053419E-2</v>
      </c>
      <c r="BV849" s="129">
        <f t="shared" ref="BV849" si="16420">N849/N870</f>
        <v>4.5606096689688021E-2</v>
      </c>
      <c r="BW849" s="130">
        <f t="shared" ref="BW849" si="16421">O849/O870</f>
        <v>4.6647980780231094E-2</v>
      </c>
      <c r="BX849" s="125">
        <f t="shared" ref="BX849" si="16422">P849/P870</f>
        <v>5.8104550582925914E-2</v>
      </c>
      <c r="BY849" s="126">
        <f t="shared" ref="BY849" si="16423">Q849/Q870</f>
        <v>4.5799271151383825E-2</v>
      </c>
      <c r="BZ849" s="127">
        <f t="shared" ref="BZ849" si="16424">R849/R870</f>
        <v>6.2123728461698155E-2</v>
      </c>
      <c r="CA849" s="128">
        <f t="shared" ref="CA849" si="16425">S849/S870</f>
        <v>4.498162659937132E-2</v>
      </c>
      <c r="CB849" s="125">
        <f t="shared" ref="CB849" si="16426">T849/T870</f>
        <v>2.5149288011024347E-2</v>
      </c>
      <c r="CC849" s="126">
        <f t="shared" ref="CC849" si="16427">U849/U870</f>
        <v>8.7137697934993985E-2</v>
      </c>
      <c r="CD849" s="127">
        <f t="shared" ref="CD849" si="16428">V849/V870</f>
        <v>2.9767167698202181E-2</v>
      </c>
      <c r="CE849" s="128">
        <f t="shared" ref="CE849" si="16429">W849/W870</f>
        <v>6.5383231378193601E-2</v>
      </c>
      <c r="CF849" s="125">
        <f t="shared" ref="CF849" si="16430">X849/X870</f>
        <v>4.7123570384383869E-2</v>
      </c>
      <c r="CG849" s="126">
        <f t="shared" ref="CG849" si="16431">Y849/Y870</f>
        <v>6.9016647570263531E-2</v>
      </c>
      <c r="CH849" s="127">
        <f t="shared" ref="CH849" si="16432">Z849/Z870</f>
        <v>5.6515873729651944E-2</v>
      </c>
      <c r="CI849" s="125">
        <f t="shared" ref="CI849" si="16433">AA849/AA870</f>
        <v>3.5666398498256903E-2</v>
      </c>
      <c r="CJ849" s="131">
        <f t="shared" ref="CJ849" si="16434">AB849/AB870</f>
        <v>6.2714748084297556E-2</v>
      </c>
      <c r="CK849" s="132">
        <f t="shared" ref="CK849" si="16435">AC849/AC870</f>
        <v>4.1782915282226114E-2</v>
      </c>
    </row>
    <row r="850" spans="1:89" ht="14.1" thickTop="1">
      <c r="A850" s="142" t="s">
        <v>23</v>
      </c>
      <c r="B850" s="192">
        <v>6113</v>
      </c>
      <c r="C850" s="193">
        <v>1052</v>
      </c>
      <c r="D850" s="194">
        <v>1404</v>
      </c>
      <c r="E850" s="195">
        <v>1339</v>
      </c>
      <c r="F850" s="192">
        <v>668</v>
      </c>
      <c r="G850" s="196">
        <v>640</v>
      </c>
      <c r="H850" s="194">
        <v>968</v>
      </c>
      <c r="I850" s="195">
        <v>1624</v>
      </c>
      <c r="J850" s="192">
        <v>395</v>
      </c>
      <c r="K850" s="196">
        <v>945</v>
      </c>
      <c r="L850" s="194">
        <v>427</v>
      </c>
      <c r="M850" s="192">
        <v>2071</v>
      </c>
      <c r="N850" s="197">
        <v>1748</v>
      </c>
      <c r="O850" s="198">
        <v>2841</v>
      </c>
      <c r="P850" s="192">
        <v>1587</v>
      </c>
      <c r="Q850" s="196">
        <v>1429</v>
      </c>
      <c r="R850" s="194">
        <v>1559</v>
      </c>
      <c r="S850" s="195">
        <v>1420</v>
      </c>
      <c r="T850" s="192">
        <v>312</v>
      </c>
      <c r="U850" s="196">
        <v>1581</v>
      </c>
      <c r="V850" s="194">
        <v>942</v>
      </c>
      <c r="W850" s="195">
        <v>2443</v>
      </c>
      <c r="X850" s="192">
        <v>1368</v>
      </c>
      <c r="Y850" s="196">
        <v>1639</v>
      </c>
      <c r="Z850" s="194">
        <v>4919</v>
      </c>
      <c r="AA850" s="192">
        <v>2320</v>
      </c>
      <c r="AB850" s="168">
        <f t="shared" ref="AB850:AB866" si="16436">B850+D850+F850+H850+J850+L850+N850+P850+R850+T850+V850+X850+Z850</f>
        <v>22410</v>
      </c>
      <c r="AC850" s="169">
        <f t="shared" si="16353"/>
        <v>21344</v>
      </c>
      <c r="BI850" s="142" t="s">
        <v>23</v>
      </c>
      <c r="BJ850" s="125">
        <f>B850/B870</f>
        <v>0.1109538070605318</v>
      </c>
      <c r="BK850" s="126">
        <f t="shared" ref="BK850" si="16437">C850/C870</f>
        <v>3.2485177865612648E-2</v>
      </c>
      <c r="BL850" s="127">
        <f t="shared" ref="BL850" si="16438">D850/D870</f>
        <v>6.4262175027462468E-2</v>
      </c>
      <c r="BM850" s="128">
        <f t="shared" ref="BM850" si="16439">E850/E870</f>
        <v>7.4675143606045394E-2</v>
      </c>
      <c r="BN850" s="125">
        <f t="shared" ref="BN850" si="16440">F850/F870</f>
        <v>6.626984126984127E-2</v>
      </c>
      <c r="BO850" s="126">
        <f t="shared" ref="BO850" si="16441">G850/G870</f>
        <v>8.5515766969535015E-2</v>
      </c>
      <c r="BP850" s="127">
        <f t="shared" ref="BP850" si="16442">H850/H870</f>
        <v>3.9727489124189441E-2</v>
      </c>
      <c r="BQ850" s="128">
        <f t="shared" ref="BQ850" si="16443">I850/I870</f>
        <v>4.4326773480361382E-2</v>
      </c>
      <c r="BR850" s="125">
        <f t="shared" ref="BR850" si="16444">J850/J870</f>
        <v>6.0323762981062921E-2</v>
      </c>
      <c r="BS850" s="126">
        <f t="shared" ref="BS850" si="16445">K850/K870</f>
        <v>0.11936339522546419</v>
      </c>
      <c r="BT850" s="127">
        <f t="shared" ref="BT850" si="16446">L850/L870</f>
        <v>3.789156091933623E-2</v>
      </c>
      <c r="BU850" s="125">
        <f t="shared" ref="BU850" si="16447">M850/M870</f>
        <v>9.4230594230594225E-2</v>
      </c>
      <c r="BV850" s="129">
        <f t="shared" ref="BV850" si="16448">N850/N870</f>
        <v>6.9381598793363503E-2</v>
      </c>
      <c r="BW850" s="130">
        <f t="shared" ref="BW850" si="16449">O850/O870</f>
        <v>8.1255005148152384E-2</v>
      </c>
      <c r="BX850" s="125">
        <f t="shared" ref="BX850" si="16450">P850/P870</f>
        <v>9.9473486273034969E-2</v>
      </c>
      <c r="BY850" s="126">
        <f t="shared" ref="BY850" si="16451">Q850/Q870</f>
        <v>7.0373288683147836E-2</v>
      </c>
      <c r="BZ850" s="127">
        <f t="shared" ref="BZ850" si="16452">R850/R870</f>
        <v>8.0911355615528341E-2</v>
      </c>
      <c r="CA850" s="128">
        <f t="shared" ref="CA850" si="16453">S850/S870</f>
        <v>6.2868021428255191E-2</v>
      </c>
      <c r="CB850" s="125">
        <f t="shared" ref="CB850" si="16454">T850/T870</f>
        <v>3.5829122645842905E-2</v>
      </c>
      <c r="CC850" s="126">
        <f t="shared" ref="CC850" si="16455">U850/U870</f>
        <v>0.14640244467080285</v>
      </c>
      <c r="CD850" s="127">
        <f t="shared" ref="CD850" si="16456">V850/V870</f>
        <v>3.9661487937350005E-2</v>
      </c>
      <c r="CE850" s="128">
        <f t="shared" ref="CE850" si="16457">W850/W870</f>
        <v>8.7909319899244331E-2</v>
      </c>
      <c r="CF850" s="125">
        <f t="shared" ref="CF850" si="16458">X850/X870</f>
        <v>5.8818471063720013E-2</v>
      </c>
      <c r="CG850" s="126">
        <f t="shared" ref="CG850" si="16459">Y850/Y870</f>
        <v>0.11046707555435735</v>
      </c>
      <c r="CH850" s="127">
        <f t="shared" ref="CH850" si="16460">Z850/Z870</f>
        <v>8.8479179782354533E-2</v>
      </c>
      <c r="CI850" s="125">
        <f t="shared" ref="CI850" si="16461">AA850/AA870</f>
        <v>5.1845892553857152E-2</v>
      </c>
      <c r="CJ850" s="131">
        <f t="shared" ref="CJ850" si="16462">AB850/AB870</f>
        <v>7.4468155808250308E-2</v>
      </c>
      <c r="CK850" s="132">
        <f t="shared" ref="CK850" si="16463">AC850/AC870</f>
        <v>7.1060919823413088E-2</v>
      </c>
    </row>
    <row r="851" spans="1:89" ht="14.1" thickBot="1">
      <c r="A851" s="133" t="s">
        <v>24</v>
      </c>
      <c r="B851" s="185">
        <v>6334</v>
      </c>
      <c r="C851" s="186">
        <v>986</v>
      </c>
      <c r="D851" s="187">
        <v>1208</v>
      </c>
      <c r="E851" s="188">
        <v>1175</v>
      </c>
      <c r="F851" s="185">
        <v>619</v>
      </c>
      <c r="G851" s="189">
        <v>565</v>
      </c>
      <c r="H851" s="187">
        <v>1132</v>
      </c>
      <c r="I851" s="188">
        <v>1685</v>
      </c>
      <c r="J851" s="185">
        <v>404</v>
      </c>
      <c r="K851" s="189">
        <v>1023</v>
      </c>
      <c r="L851" s="187">
        <v>446</v>
      </c>
      <c r="M851" s="185">
        <v>2665</v>
      </c>
      <c r="N851" s="190">
        <v>1469</v>
      </c>
      <c r="O851" s="191">
        <v>3441</v>
      </c>
      <c r="P851" s="185">
        <v>1299</v>
      </c>
      <c r="Q851" s="189">
        <v>1510</v>
      </c>
      <c r="R851" s="187">
        <v>1618</v>
      </c>
      <c r="S851" s="188">
        <v>1396</v>
      </c>
      <c r="T851" s="185">
        <v>307</v>
      </c>
      <c r="U851" s="189">
        <v>1578</v>
      </c>
      <c r="V851" s="187">
        <v>826</v>
      </c>
      <c r="W851" s="188">
        <v>2659</v>
      </c>
      <c r="X851" s="185">
        <v>1269</v>
      </c>
      <c r="Y851" s="189">
        <v>1797</v>
      </c>
      <c r="Z851" s="187">
        <v>4426</v>
      </c>
      <c r="AA851" s="185">
        <v>2007</v>
      </c>
      <c r="AB851" s="168">
        <f t="shared" si="16436"/>
        <v>21357</v>
      </c>
      <c r="AC851" s="169">
        <f t="shared" si="16353"/>
        <v>22487</v>
      </c>
      <c r="AE851" t="s">
        <v>51</v>
      </c>
      <c r="BI851" s="133" t="s">
        <v>24</v>
      </c>
      <c r="BJ851" s="125">
        <f>B851/B870</f>
        <v>0.11496506035030402</v>
      </c>
      <c r="BK851" s="126">
        <f t="shared" ref="BK851" si="16464">C851/C870</f>
        <v>3.044713438735178E-2</v>
      </c>
      <c r="BL851" s="127">
        <f t="shared" ref="BL851" si="16465">D851/D870</f>
        <v>5.5291102160380814E-2</v>
      </c>
      <c r="BM851" s="128">
        <f t="shared" ref="BM851" si="16466">E851/E870</f>
        <v>6.5528972171100333E-2</v>
      </c>
      <c r="BN851" s="125">
        <f t="shared" ref="BN851" si="16467">F851/F870</f>
        <v>6.1408730158730156E-2</v>
      </c>
      <c r="BO851" s="126">
        <f t="shared" ref="BO851" si="16468">G851/G870</f>
        <v>7.5494388027792625E-2</v>
      </c>
      <c r="BP851" s="127">
        <f t="shared" ref="BP851" si="16469">H851/H870</f>
        <v>4.6458179430353769E-2</v>
      </c>
      <c r="BQ851" s="128">
        <f t="shared" ref="BQ851" si="16470">I851/I870</f>
        <v>4.5991756967000572E-2</v>
      </c>
      <c r="BR851" s="125">
        <f t="shared" ref="BR851" si="16471">J851/J870</f>
        <v>6.1698228466707389E-2</v>
      </c>
      <c r="BS851" s="126">
        <f t="shared" ref="BS851" si="16472">K851/K870</f>
        <v>0.12921561197423267</v>
      </c>
      <c r="BT851" s="127">
        <f t="shared" ref="BT851" si="16473">L851/L870</f>
        <v>3.9577602271718873E-2</v>
      </c>
      <c r="BU851" s="125">
        <f t="shared" ref="BU851" si="16474">M851/M870</f>
        <v>0.12125762125762125</v>
      </c>
      <c r="BV851" s="129">
        <f t="shared" ref="BV851" si="16475">N851/N870</f>
        <v>5.8307533539731685E-2</v>
      </c>
      <c r="BW851" s="130">
        <f t="shared" ref="BW851" si="16476">O851/O870</f>
        <v>9.8415513099187737E-2</v>
      </c>
      <c r="BX851" s="125">
        <f t="shared" ref="BX851" si="16477">P851/P870</f>
        <v>8.142158706280557E-2</v>
      </c>
      <c r="BY851" s="126">
        <f t="shared" ref="BY851" si="16478">Q851/Q870</f>
        <v>7.4362257460849013E-2</v>
      </c>
      <c r="BZ851" s="127">
        <f t="shared" ref="BZ851" si="16479">R851/R870</f>
        <v>8.3973427444467508E-2</v>
      </c>
      <c r="CA851" s="128">
        <f t="shared" ref="CA851" si="16480">S851/S870</f>
        <v>6.1805463319608622E-2</v>
      </c>
      <c r="CB851" s="125">
        <f t="shared" ref="CB851" si="16481">T851/T870</f>
        <v>3.5254937988056956E-2</v>
      </c>
      <c r="CC851" s="126">
        <f t="shared" ref="CC851" si="16482">U851/U870</f>
        <v>0.14612464117047874</v>
      </c>
      <c r="CD851" s="127">
        <f t="shared" ref="CD851" si="16483">V851/V870</f>
        <v>3.4777483053345125E-2</v>
      </c>
      <c r="CE851" s="128">
        <f t="shared" ref="CE851" si="16484">W851/W870</f>
        <v>9.5681899964015826E-2</v>
      </c>
      <c r="CF851" s="125">
        <f t="shared" ref="CF851" si="16485">X851/X870</f>
        <v>5.4561871184108691E-2</v>
      </c>
      <c r="CG851" s="126">
        <f t="shared" ref="CG851" si="16486">Y851/Y870</f>
        <v>0.12111612859742535</v>
      </c>
      <c r="CH851" s="127">
        <f t="shared" ref="CH851" si="16487">Z851/Z870</f>
        <v>7.9611475852144981E-2</v>
      </c>
      <c r="CI851" s="125">
        <f t="shared" ref="CI851" si="16488">AA851/AA870</f>
        <v>4.4851166532582462E-2</v>
      </c>
      <c r="CJ851" s="131">
        <f t="shared" ref="CJ851" si="16489">AB851/AB870</f>
        <v>7.0969049691959038E-2</v>
      </c>
      <c r="CK851" s="132">
        <f t="shared" ref="CK851" si="16490">AC851/AC870</f>
        <v>7.4866327964256463E-2</v>
      </c>
    </row>
    <row r="852" spans="1:89" ht="15" thickTop="1" thickBot="1">
      <c r="A852" s="142" t="s">
        <v>25</v>
      </c>
      <c r="B852" s="192">
        <v>4322</v>
      </c>
      <c r="C852" s="193">
        <v>1099</v>
      </c>
      <c r="D852" s="194">
        <v>1259</v>
      </c>
      <c r="E852" s="195">
        <v>1043</v>
      </c>
      <c r="F852" s="192">
        <v>615</v>
      </c>
      <c r="G852" s="196">
        <v>490</v>
      </c>
      <c r="H852" s="194">
        <v>1107</v>
      </c>
      <c r="I852" s="195">
        <v>1887</v>
      </c>
      <c r="J852" s="192">
        <v>334</v>
      </c>
      <c r="K852" s="196">
        <v>975</v>
      </c>
      <c r="L852" s="194">
        <v>471</v>
      </c>
      <c r="M852" s="192">
        <v>2450</v>
      </c>
      <c r="N852" s="197">
        <v>1300</v>
      </c>
      <c r="O852" s="198">
        <v>2778</v>
      </c>
      <c r="P852" s="192">
        <v>943</v>
      </c>
      <c r="Q852" s="196">
        <v>1440</v>
      </c>
      <c r="R852" s="194">
        <v>1319</v>
      </c>
      <c r="S852" s="195">
        <v>1242</v>
      </c>
      <c r="T852" s="192">
        <v>271</v>
      </c>
      <c r="U852" s="196">
        <v>1046</v>
      </c>
      <c r="V852" s="194">
        <v>776</v>
      </c>
      <c r="W852" s="195">
        <v>2340</v>
      </c>
      <c r="X852" s="192">
        <v>979</v>
      </c>
      <c r="Y852" s="196">
        <v>1051</v>
      </c>
      <c r="Z852" s="194">
        <v>3785</v>
      </c>
      <c r="AA852" s="192">
        <v>2114</v>
      </c>
      <c r="AB852" s="168">
        <f t="shared" si="16436"/>
        <v>17481</v>
      </c>
      <c r="AC852" s="169">
        <f t="shared" si="16353"/>
        <v>19955</v>
      </c>
      <c r="AE852" s="309" t="s">
        <v>2</v>
      </c>
      <c r="AF852" s="303" t="s">
        <v>3</v>
      </c>
      <c r="AG852" s="304"/>
      <c r="AH852" s="303" t="s">
        <v>4</v>
      </c>
      <c r="AI852" s="304"/>
      <c r="AJ852" s="303" t="s">
        <v>5</v>
      </c>
      <c r="AK852" s="304"/>
      <c r="AL852" s="303" t="s">
        <v>6</v>
      </c>
      <c r="AM852" s="304"/>
      <c r="AN852" s="303" t="s">
        <v>7</v>
      </c>
      <c r="AO852" s="304"/>
      <c r="AP852" s="303" t="s">
        <v>8</v>
      </c>
      <c r="AQ852" s="304"/>
      <c r="AR852" s="303" t="s">
        <v>9</v>
      </c>
      <c r="AS852" s="304"/>
      <c r="AT852" s="303" t="s">
        <v>10</v>
      </c>
      <c r="AU852" s="304"/>
      <c r="AV852" s="303" t="s">
        <v>11</v>
      </c>
      <c r="AW852" s="304"/>
      <c r="AX852" s="303" t="s">
        <v>12</v>
      </c>
      <c r="AY852" s="304"/>
      <c r="AZ852" s="303" t="s">
        <v>13</v>
      </c>
      <c r="BA852" s="304"/>
      <c r="BB852" s="303" t="s">
        <v>14</v>
      </c>
      <c r="BC852" s="304"/>
      <c r="BD852" s="305" t="s">
        <v>15</v>
      </c>
      <c r="BE852" s="306"/>
      <c r="BF852" s="307" t="s">
        <v>16</v>
      </c>
      <c r="BG852" s="308"/>
      <c r="BI852" s="142" t="s">
        <v>25</v>
      </c>
      <c r="BJ852" s="125">
        <f>B852/B870</f>
        <v>7.8446319992739807E-2</v>
      </c>
      <c r="BK852" s="126">
        <f t="shared" ref="BK852" si="16491">C852/C870</f>
        <v>3.3936511857707512E-2</v>
      </c>
      <c r="BL852" s="127">
        <f t="shared" ref="BL852" si="16492">D852/D870</f>
        <v>5.7625411937019408E-2</v>
      </c>
      <c r="BM852" s="128">
        <f t="shared" ref="BM852" si="16493">E852/E870</f>
        <v>5.8167419552729908E-2</v>
      </c>
      <c r="BN852" s="125">
        <f t="shared" ref="BN852" si="16494">F852/F870</f>
        <v>6.101190476190476E-2</v>
      </c>
      <c r="BO852" s="126">
        <f t="shared" ref="BO852" si="16495">G852/G870</f>
        <v>6.5473009086050235E-2</v>
      </c>
      <c r="BP852" s="127">
        <f t="shared" ref="BP852" si="16496">H852/H870</f>
        <v>4.5432159566609211E-2</v>
      </c>
      <c r="BQ852" s="128">
        <f t="shared" ref="BQ852" si="16497">I852/I870</f>
        <v>5.1505308840789368E-2</v>
      </c>
      <c r="BR852" s="125">
        <f t="shared" ref="BR852" si="16498">J852/J870</f>
        <v>5.1007941356139279E-2</v>
      </c>
      <c r="BS852" s="126">
        <f t="shared" ref="BS852" si="16499">K852/K870</f>
        <v>0.12315270935960591</v>
      </c>
      <c r="BT852" s="127">
        <f t="shared" ref="BT852" si="16500">L852/L870</f>
        <v>4.1796077735380244E-2</v>
      </c>
      <c r="BU852" s="125">
        <f t="shared" ref="BU852" si="16501">M852/M870</f>
        <v>0.11147511147511148</v>
      </c>
      <c r="BV852" s="129">
        <f t="shared" ref="BV852" si="16502">N852/N870</f>
        <v>5.159958720330237E-2</v>
      </c>
      <c r="BW852" s="130">
        <f t="shared" ref="BW852" si="16503">O852/O870</f>
        <v>7.9453151813293668E-2</v>
      </c>
      <c r="BX852" s="125">
        <f t="shared" ref="BX852" si="16504">P852/P870</f>
        <v>5.9107433872383104E-2</v>
      </c>
      <c r="BY852" s="126">
        <f t="shared" ref="BY852" si="16505">Q852/Q870</f>
        <v>7.0915000492465283E-2</v>
      </c>
      <c r="BZ852" s="127">
        <f t="shared" ref="BZ852" si="16506">R852/R870</f>
        <v>6.8455470209674074E-2</v>
      </c>
      <c r="CA852" s="128">
        <f t="shared" ref="CA852" si="16507">S852/S870</f>
        <v>5.4987382122459821E-2</v>
      </c>
      <c r="CB852" s="125">
        <f t="shared" ref="CB852" si="16508">T852/T870</f>
        <v>3.1120808451998161E-2</v>
      </c>
      <c r="CC852" s="126">
        <f t="shared" ref="CC852" si="16509">U852/U870</f>
        <v>9.686082044633762E-2</v>
      </c>
      <c r="CD852" s="127">
        <f t="shared" ref="CD852" si="16510">V852/V870</f>
        <v>3.2672308534377498E-2</v>
      </c>
      <c r="CE852" s="128">
        <f t="shared" ref="CE852" si="16511">W852/W870</f>
        <v>8.4202950701691259E-2</v>
      </c>
      <c r="CF852" s="125">
        <f t="shared" ref="CF852" si="16512">X852/X870</f>
        <v>4.2093043253934127E-2</v>
      </c>
      <c r="CG852" s="126">
        <f t="shared" ref="CG852" si="16513">Y852/Y870</f>
        <v>7.0836422457370082E-2</v>
      </c>
      <c r="CH852" s="127">
        <f t="shared" ref="CH852" si="16514">Z852/Z870</f>
        <v>6.8081662019965822E-2</v>
      </c>
      <c r="CI852" s="125">
        <f t="shared" ref="CI852" si="16515">AA852/AA870</f>
        <v>4.7242334852954322E-2</v>
      </c>
      <c r="CJ852" s="131">
        <f t="shared" ref="CJ852" si="16516">AB852/AB870</f>
        <v>5.8089149115752955E-2</v>
      </c>
      <c r="CK852" s="132">
        <f t="shared" ref="CK852" si="16517">AC852/AC870</f>
        <v>6.6436499956718895E-2</v>
      </c>
    </row>
    <row r="853" spans="1:89" ht="15" thickTop="1" thickBot="1">
      <c r="A853" s="133" t="s">
        <v>26</v>
      </c>
      <c r="B853" s="185">
        <v>3837</v>
      </c>
      <c r="C853" s="186">
        <v>945</v>
      </c>
      <c r="D853" s="187">
        <v>1489</v>
      </c>
      <c r="E853" s="188">
        <v>897</v>
      </c>
      <c r="F853" s="185">
        <v>581</v>
      </c>
      <c r="G853" s="189">
        <v>463</v>
      </c>
      <c r="H853" s="187">
        <v>1149</v>
      </c>
      <c r="I853" s="188">
        <v>1532</v>
      </c>
      <c r="J853" s="185">
        <v>320</v>
      </c>
      <c r="K853" s="189">
        <v>804</v>
      </c>
      <c r="L853" s="187">
        <v>407</v>
      </c>
      <c r="M853" s="185">
        <v>1560</v>
      </c>
      <c r="N853" s="190">
        <v>1336</v>
      </c>
      <c r="O853" s="191">
        <v>2608</v>
      </c>
      <c r="P853" s="185">
        <v>764</v>
      </c>
      <c r="Q853" s="189">
        <v>1065</v>
      </c>
      <c r="R853" s="187">
        <v>1251</v>
      </c>
      <c r="S853" s="188">
        <v>1196</v>
      </c>
      <c r="T853" s="185">
        <v>329</v>
      </c>
      <c r="U853" s="189">
        <v>683</v>
      </c>
      <c r="V853" s="187">
        <v>756</v>
      </c>
      <c r="W853" s="188">
        <v>1716</v>
      </c>
      <c r="X853" s="185">
        <v>959</v>
      </c>
      <c r="Y853" s="189">
        <v>964</v>
      </c>
      <c r="Z853" s="187">
        <v>3361</v>
      </c>
      <c r="AA853" s="185">
        <v>2426</v>
      </c>
      <c r="AB853" s="168">
        <f t="shared" si="16436"/>
        <v>16539</v>
      </c>
      <c r="AC853" s="169">
        <f t="shared" si="16353"/>
        <v>16859</v>
      </c>
      <c r="AE853" s="310"/>
      <c r="AF853" s="235" t="s">
        <v>17</v>
      </c>
      <c r="AG853" s="236" t="s">
        <v>18</v>
      </c>
      <c r="AH853" s="237" t="s">
        <v>17</v>
      </c>
      <c r="AI853" s="238" t="s">
        <v>18</v>
      </c>
      <c r="AJ853" s="235" t="s">
        <v>17</v>
      </c>
      <c r="AK853" s="236" t="s">
        <v>18</v>
      </c>
      <c r="AL853" s="237" t="s">
        <v>17</v>
      </c>
      <c r="AM853" s="238" t="s">
        <v>18</v>
      </c>
      <c r="AN853" s="235" t="s">
        <v>17</v>
      </c>
      <c r="AO853" s="236" t="s">
        <v>18</v>
      </c>
      <c r="AP853" s="237" t="s">
        <v>17</v>
      </c>
      <c r="AQ853" s="235" t="s">
        <v>18</v>
      </c>
      <c r="AR853" s="239" t="s">
        <v>17</v>
      </c>
      <c r="AS853" s="240" t="s">
        <v>18</v>
      </c>
      <c r="AT853" s="235" t="s">
        <v>17</v>
      </c>
      <c r="AU853" s="236" t="s">
        <v>18</v>
      </c>
      <c r="AV853" s="237" t="s">
        <v>17</v>
      </c>
      <c r="AW853" s="238" t="s">
        <v>18</v>
      </c>
      <c r="AX853" s="235" t="s">
        <v>17</v>
      </c>
      <c r="AY853" s="236" t="s">
        <v>18</v>
      </c>
      <c r="AZ853" s="237" t="s">
        <v>17</v>
      </c>
      <c r="BA853" s="238" t="s">
        <v>18</v>
      </c>
      <c r="BB853" s="235" t="s">
        <v>17</v>
      </c>
      <c r="BC853" s="236" t="s">
        <v>18</v>
      </c>
      <c r="BD853" s="241" t="s">
        <v>17</v>
      </c>
      <c r="BE853" s="242" t="s">
        <v>18</v>
      </c>
      <c r="BF853" s="243" t="s">
        <v>17</v>
      </c>
      <c r="BG853" s="244" t="s">
        <v>18</v>
      </c>
      <c r="BI853" s="133" t="s">
        <v>26</v>
      </c>
      <c r="BJ853" s="125">
        <f>B853/B870</f>
        <v>6.9643343316090386E-2</v>
      </c>
      <c r="BK853" s="126">
        <f t="shared" ref="BK853" si="16518">C853/C870</f>
        <v>2.9181077075098816E-2</v>
      </c>
      <c r="BL853" s="127">
        <f t="shared" ref="BL853" si="16519">D853/D870</f>
        <v>6.8152691321860123E-2</v>
      </c>
      <c r="BM853" s="128">
        <f t="shared" ref="BM853" si="16520">E853/E870</f>
        <v>5.0025096202108078E-2</v>
      </c>
      <c r="BN853" s="125">
        <f t="shared" ref="BN853" si="16521">F853/F870</f>
        <v>5.7638888888888892E-2</v>
      </c>
      <c r="BO853" s="126">
        <f t="shared" ref="BO853" si="16522">G853/G870</f>
        <v>6.1865312667022984E-2</v>
      </c>
      <c r="BP853" s="127">
        <f t="shared" ref="BP853" si="16523">H853/H870</f>
        <v>4.7155872937700072E-2</v>
      </c>
      <c r="BQ853" s="128">
        <f t="shared" ref="BQ853" si="16524">I853/I870</f>
        <v>4.1815650844774406E-2</v>
      </c>
      <c r="BR853" s="125">
        <f t="shared" ref="BR853" si="16525">J853/J870</f>
        <v>4.8869883934025658E-2</v>
      </c>
      <c r="BS853" s="126">
        <f t="shared" ref="BS853" si="16526">K853/K870</f>
        <v>0.10155361879499811</v>
      </c>
      <c r="BT853" s="127">
        <f t="shared" ref="BT853" si="16527">L853/L870</f>
        <v>3.6116780548407133E-2</v>
      </c>
      <c r="BU853" s="125">
        <f t="shared" ref="BU853" si="16528">M853/M870</f>
        <v>7.0980070980070975E-2</v>
      </c>
      <c r="BV853" s="129">
        <f t="shared" ref="BV853" si="16529">N853/N870</f>
        <v>5.3028498848932286E-2</v>
      </c>
      <c r="BW853" s="130">
        <f t="shared" ref="BW853" si="16530">O853/O870</f>
        <v>7.4591007893833661E-2</v>
      </c>
      <c r="BX853" s="125">
        <f t="shared" ref="BX853" si="16531">P853/P870</f>
        <v>4.7887677071580793E-2</v>
      </c>
      <c r="BY853" s="126">
        <f t="shared" ref="BY853" si="16532">Q853/Q870</f>
        <v>5.2447552447552448E-2</v>
      </c>
      <c r="BZ853" s="127">
        <f t="shared" ref="BZ853" si="16533">R853/R870</f>
        <v>6.4926302678015357E-2</v>
      </c>
      <c r="CA853" s="128">
        <f t="shared" ref="CA853" si="16534">S853/S870</f>
        <v>5.2950812414220567E-2</v>
      </c>
      <c r="CB853" s="125">
        <f t="shared" ref="CB853" si="16535">T853/T870</f>
        <v>3.778135048231511E-2</v>
      </c>
      <c r="CC853" s="126">
        <f t="shared" ref="CC853" si="16536">U853/U870</f>
        <v>6.3246596907121033E-2</v>
      </c>
      <c r="CD853" s="127">
        <f t="shared" ref="CD853" si="16537">V853/V870</f>
        <v>3.1830238726790451E-2</v>
      </c>
      <c r="CE853" s="128">
        <f t="shared" ref="CE853" si="16538">W853/W870</f>
        <v>6.174883051457359E-2</v>
      </c>
      <c r="CF853" s="125">
        <f t="shared" ref="CF853" si="16539">X853/X870</f>
        <v>4.1233124086335886E-2</v>
      </c>
      <c r="CG853" s="126">
        <f t="shared" ref="CG853" si="16540">Y853/Y870</f>
        <v>6.4972703376693405E-2</v>
      </c>
      <c r="CH853" s="127">
        <f t="shared" ref="CH853" si="16541">Z853/Z870</f>
        <v>6.0455076895404261E-2</v>
      </c>
      <c r="CI853" s="125">
        <f t="shared" ref="CI853" si="16542">AA853/AA870</f>
        <v>5.4214713506748904E-2</v>
      </c>
      <c r="CJ853" s="131">
        <f t="shared" ref="CJ853" si="16543">AB853/AB870</f>
        <v>5.4958894641349933E-2</v>
      </c>
      <c r="CK853" s="132">
        <f t="shared" ref="CK853" si="16544">AC853/AC870</f>
        <v>5.6128937748450201E-2</v>
      </c>
    </row>
    <row r="854" spans="1:89" ht="14.1" thickTop="1">
      <c r="A854" s="142" t="s">
        <v>27</v>
      </c>
      <c r="B854" s="199">
        <v>3358</v>
      </c>
      <c r="C854" s="193">
        <v>1233</v>
      </c>
      <c r="D854" s="194">
        <v>1382</v>
      </c>
      <c r="E854" s="195">
        <v>735</v>
      </c>
      <c r="F854" s="192">
        <v>495</v>
      </c>
      <c r="G854" s="196">
        <v>403</v>
      </c>
      <c r="H854" s="194">
        <v>1552</v>
      </c>
      <c r="I854" s="195">
        <v>1898</v>
      </c>
      <c r="J854" s="192">
        <v>342</v>
      </c>
      <c r="K854" s="196">
        <v>657</v>
      </c>
      <c r="L854" s="194">
        <v>461</v>
      </c>
      <c r="M854" s="192">
        <v>1626</v>
      </c>
      <c r="N854" s="197">
        <v>1273</v>
      </c>
      <c r="O854" s="200">
        <v>1986</v>
      </c>
      <c r="P854" s="192">
        <v>833</v>
      </c>
      <c r="Q854" s="196">
        <v>932</v>
      </c>
      <c r="R854" s="194">
        <v>1050</v>
      </c>
      <c r="S854" s="195">
        <v>1006</v>
      </c>
      <c r="T854" s="192">
        <v>347</v>
      </c>
      <c r="U854" s="196">
        <v>532</v>
      </c>
      <c r="V854" s="194">
        <v>786</v>
      </c>
      <c r="W854" s="201">
        <v>1985</v>
      </c>
      <c r="X854" s="192">
        <v>900</v>
      </c>
      <c r="Y854" s="196">
        <v>853</v>
      </c>
      <c r="Z854" s="194">
        <v>2942</v>
      </c>
      <c r="AA854" s="192">
        <v>1971</v>
      </c>
      <c r="AB854" s="168">
        <f t="shared" si="16436"/>
        <v>15721</v>
      </c>
      <c r="AC854" s="169">
        <f t="shared" si="16353"/>
        <v>15817</v>
      </c>
      <c r="AE854" s="246" t="str">
        <f>$AE$17</f>
        <v>17:00 - 17:59</v>
      </c>
      <c r="AF854" s="247">
        <f t="shared" ref="AF854:AU856" si="16545">SUMIF($A$9:$A$32,$AE854,B$846:B$869)</f>
        <v>2287</v>
      </c>
      <c r="AG854" s="248">
        <f t="shared" si="16545"/>
        <v>3902</v>
      </c>
      <c r="AH854" s="249">
        <f t="shared" si="16545"/>
        <v>1778</v>
      </c>
      <c r="AI854" s="250">
        <f t="shared" si="16545"/>
        <v>1526</v>
      </c>
      <c r="AJ854" s="247">
        <f t="shared" si="16545"/>
        <v>1058</v>
      </c>
      <c r="AK854" s="251">
        <f t="shared" si="16545"/>
        <v>507</v>
      </c>
      <c r="AL854" s="249">
        <f t="shared" si="16545"/>
        <v>2074</v>
      </c>
      <c r="AM854" s="250">
        <f t="shared" si="16545"/>
        <v>3291</v>
      </c>
      <c r="AN854" s="247">
        <f t="shared" si="16545"/>
        <v>815</v>
      </c>
      <c r="AO854" s="251">
        <f t="shared" si="16545"/>
        <v>320</v>
      </c>
      <c r="AP854" s="249">
        <f t="shared" si="16545"/>
        <v>1475</v>
      </c>
      <c r="AQ854" s="247">
        <f t="shared" si="16545"/>
        <v>1063</v>
      </c>
      <c r="AR854" s="252">
        <f t="shared" si="16545"/>
        <v>2183</v>
      </c>
      <c r="AS854" s="253">
        <f t="shared" si="16545"/>
        <v>2068</v>
      </c>
      <c r="AT854" s="247">
        <f t="shared" si="16545"/>
        <v>1257</v>
      </c>
      <c r="AU854" s="251">
        <f t="shared" si="16545"/>
        <v>1365</v>
      </c>
      <c r="AV854" s="249">
        <f t="shared" ref="AP854:BE856" si="16546">SUMIF($A$9:$A$32,$AE854,R$846:R$869)</f>
        <v>1260</v>
      </c>
      <c r="AW854" s="250">
        <f t="shared" si="16546"/>
        <v>1608</v>
      </c>
      <c r="AX854" s="247">
        <f t="shared" si="16546"/>
        <v>1024</v>
      </c>
      <c r="AY854" s="251">
        <f t="shared" si="16546"/>
        <v>344</v>
      </c>
      <c r="AZ854" s="249">
        <f t="shared" si="16546"/>
        <v>2232</v>
      </c>
      <c r="BA854" s="250">
        <f t="shared" si="16546"/>
        <v>1290</v>
      </c>
      <c r="BB854" s="247">
        <f t="shared" si="16546"/>
        <v>2482</v>
      </c>
      <c r="BC854" s="251">
        <f t="shared" si="16546"/>
        <v>658</v>
      </c>
      <c r="BD854" s="20">
        <f t="shared" si="16546"/>
        <v>4090</v>
      </c>
      <c r="BE854" s="254">
        <f t="shared" si="16546"/>
        <v>3678</v>
      </c>
      <c r="BF854" s="255">
        <f>AF854+AH854+AJ854+AL854+AN854+AP854+AR854+AT854+AV854+AX854+AZ854+BB854+BD854</f>
        <v>24015</v>
      </c>
      <c r="BG854" s="256">
        <f>AG854+AI854+AK854+AM854+AO854+AQ854+AS854+AU854+AW854+AY854+BA854+BC854+BE854</f>
        <v>21620</v>
      </c>
      <c r="BI854" s="142" t="s">
        <v>27</v>
      </c>
      <c r="BJ854" s="125">
        <f>B854/B870</f>
        <v>6.0949269443688177E-2</v>
      </c>
      <c r="BK854" s="126">
        <f t="shared" ref="BK854" si="16547">C854/C870</f>
        <v>3.807435770750988E-2</v>
      </c>
      <c r="BL854" s="127">
        <f t="shared" ref="BL854" si="16548">D854/D870</f>
        <v>6.3255217868912486E-2</v>
      </c>
      <c r="BM854" s="128">
        <f t="shared" ref="BM854" si="16549">E854/E870</f>
        <v>4.0990463443198927E-2</v>
      </c>
      <c r="BN854" s="125">
        <f t="shared" ref="BN854" si="16550">F854/F870</f>
        <v>4.9107142857142856E-2</v>
      </c>
      <c r="BO854" s="126">
        <f t="shared" ref="BO854" si="16551">G854/G870</f>
        <v>5.3848209513629078E-2</v>
      </c>
      <c r="BP854" s="127">
        <f t="shared" ref="BP854" si="16552">H854/H870</f>
        <v>6.3695313141262408E-2</v>
      </c>
      <c r="BQ854" s="128">
        <f t="shared" ref="BQ854" si="16553">I854/I870</f>
        <v>5.1805551764609548E-2</v>
      </c>
      <c r="BR854" s="125">
        <f t="shared" ref="BR854" si="16554">J854/J870</f>
        <v>5.2229688454489921E-2</v>
      </c>
      <c r="BS854" s="126">
        <f t="shared" ref="BS854" si="16555">K854/K870</f>
        <v>8.2985979537703675E-2</v>
      </c>
      <c r="BT854" s="127">
        <f t="shared" ref="BT854" si="16556">L854/L870</f>
        <v>4.0908687549915695E-2</v>
      </c>
      <c r="BU854" s="125">
        <f t="shared" ref="BU854" si="16557">M854/M870</f>
        <v>7.398307398307398E-2</v>
      </c>
      <c r="BV854" s="129">
        <f t="shared" ref="BV854" si="16558">N854/N870</f>
        <v>5.0527903469079941E-2</v>
      </c>
      <c r="BW854" s="130">
        <f t="shared" ref="BW854" si="16559">O854/O870</f>
        <v>5.6801281317927013E-2</v>
      </c>
      <c r="BX854" s="125">
        <f t="shared" ref="BX854" si="16560">P854/P870</f>
        <v>5.2212611257364927E-2</v>
      </c>
      <c r="BY854" s="126">
        <f t="shared" ref="BY854" si="16561">Q854/Q870</f>
        <v>4.5897764207623364E-2</v>
      </c>
      <c r="BZ854" s="127">
        <f t="shared" ref="BZ854" si="16562">R854/R870</f>
        <v>5.4494498650612413E-2</v>
      </c>
      <c r="CA854" s="128">
        <f t="shared" ref="CA854" si="16563">S854/S870</f>
        <v>4.453889405410192E-2</v>
      </c>
      <c r="CB854" s="125">
        <f t="shared" ref="CB854" si="16564">T854/T870</f>
        <v>3.9848415250344514E-2</v>
      </c>
      <c r="CC854" s="126">
        <f t="shared" ref="CC854" si="16565">U854/U870</f>
        <v>4.9263820724141122E-2</v>
      </c>
      <c r="CD854" s="127">
        <f t="shared" ref="CD854" si="16566">V854/V870</f>
        <v>3.3093343438171025E-2</v>
      </c>
      <c r="CE854" s="128">
        <f t="shared" ref="CE854" si="16567">W854/W870</f>
        <v>7.1428571428571425E-2</v>
      </c>
      <c r="CF854" s="125">
        <f t="shared" ref="CF854" si="16568">X854/X870</f>
        <v>3.8696362541921062E-2</v>
      </c>
      <c r="CG854" s="126">
        <f t="shared" ref="CG854" si="16569">Y854/Y870</f>
        <v>5.7491406618588661E-2</v>
      </c>
      <c r="CH854" s="127">
        <f t="shared" ref="CH854" si="16570">Z854/Z870</f>
        <v>5.2918427916179511E-2</v>
      </c>
      <c r="CI854" s="125">
        <f t="shared" ref="CI854" si="16571">AA854/AA870</f>
        <v>4.4046661303298471E-2</v>
      </c>
      <c r="CJ854" s="131">
        <f t="shared" ref="CJ854" si="16572">AB854/AB870</f>
        <v>5.224069064977703E-2</v>
      </c>
      <c r="CK854" s="132">
        <f t="shared" ref="CK854" si="16573">AC854/AC870</f>
        <v>5.2659790519439878E-2</v>
      </c>
    </row>
    <row r="855" spans="1:89">
      <c r="A855" s="133" t="s">
        <v>28</v>
      </c>
      <c r="B855" s="202">
        <v>3186</v>
      </c>
      <c r="C855" s="186">
        <v>1193</v>
      </c>
      <c r="D855" s="187">
        <v>1344</v>
      </c>
      <c r="E855" s="188">
        <v>749</v>
      </c>
      <c r="F855" s="185">
        <v>586</v>
      </c>
      <c r="G855" s="189">
        <v>427</v>
      </c>
      <c r="H855" s="187">
        <v>1499</v>
      </c>
      <c r="I855" s="188">
        <v>1801</v>
      </c>
      <c r="J855" s="185">
        <v>336</v>
      </c>
      <c r="K855" s="186">
        <v>438</v>
      </c>
      <c r="L855" s="187">
        <v>539</v>
      </c>
      <c r="M855" s="185">
        <v>1442</v>
      </c>
      <c r="N855" s="190">
        <v>1401</v>
      </c>
      <c r="O855" s="203">
        <v>2131</v>
      </c>
      <c r="P855" s="185">
        <v>749</v>
      </c>
      <c r="Q855" s="186">
        <v>976</v>
      </c>
      <c r="R855" s="187">
        <v>1068</v>
      </c>
      <c r="S855" s="188">
        <v>1277</v>
      </c>
      <c r="T855" s="194">
        <v>415</v>
      </c>
      <c r="U855" s="185">
        <v>569</v>
      </c>
      <c r="V855" s="187">
        <v>872</v>
      </c>
      <c r="W855" s="204">
        <v>1908</v>
      </c>
      <c r="X855" s="185">
        <v>961</v>
      </c>
      <c r="Y855" s="189">
        <v>786</v>
      </c>
      <c r="Z855" s="187">
        <v>2843</v>
      </c>
      <c r="AA855" s="185">
        <v>2736</v>
      </c>
      <c r="AB855" s="168">
        <f t="shared" si="16436"/>
        <v>15799</v>
      </c>
      <c r="AC855" s="169">
        <f t="shared" si="16353"/>
        <v>16433</v>
      </c>
      <c r="AE855" s="258" t="str">
        <f>$AE$18</f>
        <v>18:00 - 18:59</v>
      </c>
      <c r="AF855" s="247">
        <f t="shared" si="16545"/>
        <v>2149</v>
      </c>
      <c r="AG855" s="259">
        <f t="shared" si="16545"/>
        <v>4318</v>
      </c>
      <c r="AH855" s="260">
        <f t="shared" si="16545"/>
        <v>1741</v>
      </c>
      <c r="AI855" s="261">
        <f t="shared" si="16545"/>
        <v>1424</v>
      </c>
      <c r="AJ855" s="262">
        <f t="shared" si="16545"/>
        <v>842</v>
      </c>
      <c r="AK855" s="263">
        <f t="shared" si="16545"/>
        <v>538</v>
      </c>
      <c r="AL855" s="260">
        <f t="shared" si="16545"/>
        <v>2057</v>
      </c>
      <c r="AM855" s="261">
        <f t="shared" si="16545"/>
        <v>3549</v>
      </c>
      <c r="AN855" s="262">
        <f t="shared" si="16545"/>
        <v>699</v>
      </c>
      <c r="AO855" s="263">
        <f t="shared" si="16545"/>
        <v>314</v>
      </c>
      <c r="AP855" s="260">
        <f t="shared" si="16546"/>
        <v>1621</v>
      </c>
      <c r="AQ855" s="262">
        <f t="shared" si="16546"/>
        <v>999</v>
      </c>
      <c r="AR855" s="264">
        <f t="shared" si="16546"/>
        <v>2444</v>
      </c>
      <c r="AS855" s="265">
        <f t="shared" si="16546"/>
        <v>2357</v>
      </c>
      <c r="AT855" s="262">
        <f t="shared" si="16546"/>
        <v>1287</v>
      </c>
      <c r="AU855" s="263">
        <f t="shared" si="16546"/>
        <v>1649</v>
      </c>
      <c r="AV855" s="260">
        <f t="shared" si="16546"/>
        <v>1432</v>
      </c>
      <c r="AW855" s="261">
        <f t="shared" si="16546"/>
        <v>2279</v>
      </c>
      <c r="AX855" s="262">
        <f t="shared" si="16546"/>
        <v>970</v>
      </c>
      <c r="AY855" s="263">
        <f t="shared" si="16546"/>
        <v>338</v>
      </c>
      <c r="AZ855" s="260">
        <f t="shared" si="16546"/>
        <v>2357</v>
      </c>
      <c r="BA855" s="261">
        <f t="shared" si="16546"/>
        <v>1395</v>
      </c>
      <c r="BB855" s="262">
        <f t="shared" si="16546"/>
        <v>2693</v>
      </c>
      <c r="BC855" s="263">
        <f t="shared" si="16546"/>
        <v>809</v>
      </c>
      <c r="BD855" s="260">
        <f t="shared" si="16546"/>
        <v>4043</v>
      </c>
      <c r="BE855" s="262">
        <f t="shared" si="16546"/>
        <v>4466</v>
      </c>
      <c r="BF855" s="266">
        <f>SUM(AF855,AH855,AJ855,AL855,AN855,AP855,AR855,AT855,AV855,AX855,AZ855,BB855,BD855)</f>
        <v>24335</v>
      </c>
      <c r="BG855" s="16">
        <f>SUM(AG855,AI855,AK855,AM855,AO855,AQ855,AS855,AU855,AW855,AY855,BA855,BC855,BE855)</f>
        <v>24435</v>
      </c>
      <c r="BI855" s="133" t="s">
        <v>28</v>
      </c>
      <c r="BJ855" s="125">
        <f>B855/B870</f>
        <v>5.7827389055268172E-2</v>
      </c>
      <c r="BK855" s="126">
        <f t="shared" ref="BK855" si="16574">C855/C870</f>
        <v>3.6839179841897232E-2</v>
      </c>
      <c r="BL855" s="127">
        <f t="shared" ref="BL855" si="16575">D855/D870</f>
        <v>6.1515928231417064E-2</v>
      </c>
      <c r="BM855" s="128">
        <f t="shared" ref="BM855" si="16576">E855/E870</f>
        <v>4.1771234175450339E-2</v>
      </c>
      <c r="BN855" s="125">
        <f t="shared" ref="BN855" si="16577">F855/F870</f>
        <v>5.8134920634920637E-2</v>
      </c>
      <c r="BO855" s="126">
        <f t="shared" ref="BO855" si="16578">G855/G870</f>
        <v>5.705505077498664E-2</v>
      </c>
      <c r="BP855" s="127">
        <f t="shared" ref="BP855" si="16579">H855/H870</f>
        <v>6.152015103012394E-2</v>
      </c>
      <c r="BQ855" s="128">
        <f t="shared" ref="BQ855" si="16580">I855/I870</f>
        <v>4.9157955072740671E-2</v>
      </c>
      <c r="BR855" s="125">
        <f t="shared" ref="BR855" si="16581">J855/J870</f>
        <v>5.1313378130726943E-2</v>
      </c>
      <c r="BS855" s="126">
        <f t="shared" ref="BS855" si="16582">K855/K870</f>
        <v>5.5323986358469114E-2</v>
      </c>
      <c r="BT855" s="127">
        <f t="shared" ref="BT855" si="16583">L855/L870</f>
        <v>4.7830330996539175E-2</v>
      </c>
      <c r="BU855" s="125">
        <f t="shared" ref="BU855" si="16584">M855/M870</f>
        <v>6.5611065611065611E-2</v>
      </c>
      <c r="BV855" s="129">
        <f t="shared" ref="BV855" si="16585">N855/N870</f>
        <v>5.5608478209097402E-2</v>
      </c>
      <c r="BW855" s="130">
        <f t="shared" ref="BW855" si="16586">O855/O870</f>
        <v>6.0948404072760552E-2</v>
      </c>
      <c r="BX855" s="125">
        <f t="shared" ref="BX855" si="16587">P855/P870</f>
        <v>4.6947473987714677E-2</v>
      </c>
      <c r="BY855" s="126">
        <f t="shared" ref="BY855" si="16588">Q855/Q870</f>
        <v>4.8064611444893136E-2</v>
      </c>
      <c r="BZ855" s="127">
        <f t="shared" ref="BZ855" si="16589">R855/R870</f>
        <v>5.5428690056051486E-2</v>
      </c>
      <c r="CA855" s="128">
        <f t="shared" ref="CA855" si="16590">S855/S870</f>
        <v>5.6536946030902729E-2</v>
      </c>
      <c r="CB855" s="125">
        <f t="shared" ref="CB855" si="16591">T855/T870</f>
        <v>4.7657326596233347E-2</v>
      </c>
      <c r="CC855" s="126">
        <f t="shared" ref="CC855" si="16592">U855/U870</f>
        <v>5.2690063894805073E-2</v>
      </c>
      <c r="CD855" s="127">
        <f t="shared" ref="CD855" si="16593">V855/V870</f>
        <v>3.6714243610795332E-2</v>
      </c>
      <c r="CE855" s="128">
        <f t="shared" ref="CE855" si="16594">W855/W870</f>
        <v>6.8657790572148256E-2</v>
      </c>
      <c r="CF855" s="125">
        <f t="shared" ref="CF855" si="16595">X855/X870</f>
        <v>4.1319116003095707E-2</v>
      </c>
      <c r="CG855" s="126">
        <f t="shared" ref="CG855" si="16596">Y855/Y870</f>
        <v>5.2975668935768688E-2</v>
      </c>
      <c r="CH855" s="127">
        <f t="shared" ref="CH855" si="16597">Z855/Z870</f>
        <v>5.1137692238510654E-2</v>
      </c>
      <c r="CI855" s="125">
        <f t="shared" ref="CI855" si="16598">AA855/AA870</f>
        <v>6.1142397425583264E-2</v>
      </c>
      <c r="CJ855" s="131">
        <f t="shared" ref="CJ855" si="16599">AB855/AB870</f>
        <v>5.2499883695428233E-2</v>
      </c>
      <c r="CK855" s="132">
        <f t="shared" ref="CK855" si="16600">AC855/AC870</f>
        <v>5.4710649150025638E-2</v>
      </c>
    </row>
    <row r="856" spans="1:89" ht="14.1" thickBot="1">
      <c r="A856" s="142" t="s">
        <v>29</v>
      </c>
      <c r="B856" s="199">
        <v>2878</v>
      </c>
      <c r="C856" s="193">
        <v>1252</v>
      </c>
      <c r="D856" s="194">
        <v>1207</v>
      </c>
      <c r="E856" s="195">
        <v>847</v>
      </c>
      <c r="F856" s="192">
        <v>523</v>
      </c>
      <c r="G856" s="196">
        <v>390</v>
      </c>
      <c r="H856" s="194">
        <v>1676</v>
      </c>
      <c r="I856" s="195">
        <v>1922</v>
      </c>
      <c r="J856" s="192">
        <v>307</v>
      </c>
      <c r="K856" s="193">
        <v>439</v>
      </c>
      <c r="L856" s="194">
        <v>473</v>
      </c>
      <c r="M856" s="192">
        <v>1316</v>
      </c>
      <c r="N856" s="197">
        <v>1304</v>
      </c>
      <c r="O856" s="200">
        <v>1890</v>
      </c>
      <c r="P856" s="192">
        <v>790</v>
      </c>
      <c r="Q856" s="193">
        <v>971</v>
      </c>
      <c r="R856" s="194">
        <v>1084</v>
      </c>
      <c r="S856" s="195">
        <v>1156</v>
      </c>
      <c r="T856" s="192">
        <v>397</v>
      </c>
      <c r="U856" s="196">
        <v>576</v>
      </c>
      <c r="V856" s="194">
        <v>997</v>
      </c>
      <c r="W856" s="201">
        <v>1891</v>
      </c>
      <c r="X856" s="192">
        <v>903</v>
      </c>
      <c r="Y856" s="196">
        <v>757</v>
      </c>
      <c r="Z856" s="194">
        <v>2791</v>
      </c>
      <c r="AA856" s="192">
        <v>2236</v>
      </c>
      <c r="AB856" s="168">
        <f t="shared" si="16436"/>
        <v>15330</v>
      </c>
      <c r="AC856" s="169">
        <f t="shared" si="16353"/>
        <v>15643</v>
      </c>
      <c r="AE856" s="246" t="str">
        <f>$AE$19</f>
        <v>-</v>
      </c>
      <c r="AF856" s="247">
        <f t="shared" si="16545"/>
        <v>0</v>
      </c>
      <c r="AG856" s="267">
        <f t="shared" si="16545"/>
        <v>0</v>
      </c>
      <c r="AH856" s="268">
        <f t="shared" si="16545"/>
        <v>0</v>
      </c>
      <c r="AI856" s="269">
        <f t="shared" si="16545"/>
        <v>0</v>
      </c>
      <c r="AJ856" s="270">
        <f t="shared" si="16545"/>
        <v>0</v>
      </c>
      <c r="AK856" s="271">
        <f t="shared" si="16545"/>
        <v>0</v>
      </c>
      <c r="AL856" s="268">
        <f t="shared" si="16545"/>
        <v>0</v>
      </c>
      <c r="AM856" s="269">
        <f t="shared" si="16545"/>
        <v>0</v>
      </c>
      <c r="AN856" s="270">
        <f t="shared" si="16545"/>
        <v>0</v>
      </c>
      <c r="AO856" s="271">
        <f t="shared" si="16545"/>
        <v>0</v>
      </c>
      <c r="AP856" s="268">
        <f t="shared" si="16546"/>
        <v>0</v>
      </c>
      <c r="AQ856" s="270">
        <f t="shared" si="16546"/>
        <v>0</v>
      </c>
      <c r="AR856" s="272">
        <f t="shared" si="16546"/>
        <v>0</v>
      </c>
      <c r="AS856" s="273">
        <f t="shared" si="16546"/>
        <v>0</v>
      </c>
      <c r="AT856" s="270">
        <f t="shared" si="16546"/>
        <v>0</v>
      </c>
      <c r="AU856" s="271">
        <f t="shared" si="16546"/>
        <v>0</v>
      </c>
      <c r="AV856" s="268">
        <f t="shared" si="16546"/>
        <v>0</v>
      </c>
      <c r="AW856" s="269">
        <f t="shared" si="16546"/>
        <v>0</v>
      </c>
      <c r="AX856" s="270">
        <f t="shared" si="16546"/>
        <v>0</v>
      </c>
      <c r="AY856" s="271">
        <f t="shared" si="16546"/>
        <v>0</v>
      </c>
      <c r="AZ856" s="268">
        <f t="shared" si="16546"/>
        <v>0</v>
      </c>
      <c r="BA856" s="269">
        <f t="shared" si="16546"/>
        <v>0</v>
      </c>
      <c r="BB856" s="270">
        <f t="shared" si="16546"/>
        <v>0</v>
      </c>
      <c r="BC856" s="271">
        <f t="shared" si="16546"/>
        <v>0</v>
      </c>
      <c r="BD856" s="268">
        <f t="shared" si="16546"/>
        <v>0</v>
      </c>
      <c r="BE856" s="270">
        <f t="shared" si="16546"/>
        <v>0</v>
      </c>
      <c r="BF856" s="266">
        <f>SUM(AF856,AH856,AJ856,AL856,AN856,AP856,AR856,AT856,AV856,AX856,AZ856,BB856,BD856)</f>
        <v>0</v>
      </c>
      <c r="BG856" s="16">
        <f>SUM(AG856,AI856,AK856,AM856,AO856,AQ856,AS856,AU856,AW856,AY856,BA856,BC856,BE856)</f>
        <v>0</v>
      </c>
      <c r="BI856" s="142" t="s">
        <v>29</v>
      </c>
      <c r="BJ856" s="125">
        <f>B856/B870</f>
        <v>5.2237045103911424E-2</v>
      </c>
      <c r="BK856" s="126">
        <f t="shared" ref="BK856" si="16601">C856/C870</f>
        <v>3.8661067193675888E-2</v>
      </c>
      <c r="BL856" s="127">
        <f t="shared" ref="BL856" si="16602">D856/D870</f>
        <v>5.5245331380446724E-2</v>
      </c>
      <c r="BM856" s="128">
        <f t="shared" ref="BM856" si="16603">E856/E870</f>
        <v>4.7236629301210198E-2</v>
      </c>
      <c r="BN856" s="125">
        <f t="shared" ref="BN856" si="16604">F856/F870</f>
        <v>5.1884920634920638E-2</v>
      </c>
      <c r="BO856" s="126">
        <f t="shared" ref="BO856" si="16605">G856/G870</f>
        <v>5.2111170497060398E-2</v>
      </c>
      <c r="BP856" s="127">
        <f t="shared" ref="BP856" si="16606">H856/H870</f>
        <v>6.878437166543544E-2</v>
      </c>
      <c r="BQ856" s="128">
        <f t="shared" ref="BQ856" si="16607">I856/I870</f>
        <v>5.246062723476267E-2</v>
      </c>
      <c r="BR856" s="125">
        <f t="shared" ref="BR856" si="16608">J856/J870</f>
        <v>4.6884544899205863E-2</v>
      </c>
      <c r="BS856" s="126">
        <f t="shared" ref="BS856" si="16609">K856/K870</f>
        <v>5.5450296829607178E-2</v>
      </c>
      <c r="BT856" s="127">
        <f t="shared" ref="BT856" si="16610">L856/L870</f>
        <v>4.1973555772473158E-2</v>
      </c>
      <c r="BU856" s="125">
        <f t="shared" ref="BU856" si="16611">M856/M870</f>
        <v>5.9878059878059879E-2</v>
      </c>
      <c r="BV856" s="129">
        <f t="shared" ref="BV856" si="16612">N856/N870</f>
        <v>5.1758355163927919E-2</v>
      </c>
      <c r="BW856" s="130">
        <f t="shared" ref="BW856" si="16613">O856/O870</f>
        <v>5.4055600045761355E-2</v>
      </c>
      <c r="BX856" s="125">
        <f t="shared" ref="BX856" si="16614">P856/P870</f>
        <v>4.9517362416948728E-2</v>
      </c>
      <c r="BY856" s="126">
        <f t="shared" ref="BY856" si="16615">Q856/Q870</f>
        <v>4.7818378804294299E-2</v>
      </c>
      <c r="BZ856" s="127">
        <f t="shared" ref="BZ856" si="16616">R856/R870</f>
        <v>5.6259082416441772E-2</v>
      </c>
      <c r="CA856" s="128">
        <f t="shared" ref="CA856" si="16617">S856/S870</f>
        <v>5.1179882233142959E-2</v>
      </c>
      <c r="CB856" s="125">
        <f t="shared" ref="CB856" si="16618">T856/T870</f>
        <v>4.559026182820395E-2</v>
      </c>
      <c r="CC856" s="126">
        <f t="shared" ref="CC856" si="16619">U856/U870</f>
        <v>5.3338272062227986E-2</v>
      </c>
      <c r="CD856" s="127">
        <f t="shared" ref="CD856" si="16620">V856/V870</f>
        <v>4.1977179908214389E-2</v>
      </c>
      <c r="CE856" s="128">
        <f t="shared" ref="CE856" si="16621">W856/W870</f>
        <v>6.8046059733717162E-2</v>
      </c>
      <c r="CF856" s="125">
        <f t="shared" ref="CF856" si="16622">X856/X870</f>
        <v>3.8825350417060797E-2</v>
      </c>
      <c r="CG856" s="126">
        <f t="shared" ref="CG856" si="16623">Y856/Y870</f>
        <v>5.1021095908876456E-2</v>
      </c>
      <c r="CH856" s="127">
        <f t="shared" ref="CH856" si="16624">Z856/Z870</f>
        <v>5.0202356327007827E-2</v>
      </c>
      <c r="CI856" s="125">
        <f t="shared" ref="CI856" si="16625">AA856/AA870</f>
        <v>4.9968713685527848E-2</v>
      </c>
      <c r="CJ856" s="131">
        <f t="shared" ref="CJ856" si="16626">AB856/AB870</f>
        <v>5.0941402433756236E-2</v>
      </c>
      <c r="CK856" s="132">
        <f t="shared" ref="CK856" si="16627">AC856/AC870</f>
        <v>5.2080489542618576E-2</v>
      </c>
    </row>
    <row r="857" spans="1:89" ht="15" thickTop="1" thickBot="1">
      <c r="A857" s="133" t="s">
        <v>30</v>
      </c>
      <c r="B857" s="202">
        <v>2150</v>
      </c>
      <c r="C857" s="186">
        <v>1563</v>
      </c>
      <c r="D857" s="187">
        <v>1008</v>
      </c>
      <c r="E857" s="188">
        <v>857</v>
      </c>
      <c r="F857" s="185">
        <v>518</v>
      </c>
      <c r="G857" s="189">
        <v>441</v>
      </c>
      <c r="H857" s="187">
        <v>1561</v>
      </c>
      <c r="I857" s="188">
        <v>1909</v>
      </c>
      <c r="J857" s="185">
        <v>409</v>
      </c>
      <c r="K857" s="186">
        <v>269</v>
      </c>
      <c r="L857" s="187">
        <v>644</v>
      </c>
      <c r="M857" s="185">
        <v>971</v>
      </c>
      <c r="N857" s="190">
        <v>1375</v>
      </c>
      <c r="O857" s="203">
        <v>1553</v>
      </c>
      <c r="P857" s="185">
        <v>847</v>
      </c>
      <c r="Q857" s="186">
        <v>1002</v>
      </c>
      <c r="R857" s="187">
        <v>1066</v>
      </c>
      <c r="S857" s="188">
        <v>1034</v>
      </c>
      <c r="T857" s="185">
        <v>497</v>
      </c>
      <c r="U857" s="189">
        <v>437</v>
      </c>
      <c r="V857" s="187">
        <v>1359</v>
      </c>
      <c r="W857" s="204">
        <v>1377</v>
      </c>
      <c r="X857" s="185">
        <v>1025</v>
      </c>
      <c r="Y857" s="189">
        <v>556</v>
      </c>
      <c r="Z857" s="187">
        <v>2983</v>
      </c>
      <c r="AA857" s="185">
        <v>2273</v>
      </c>
      <c r="AB857" s="168">
        <f t="shared" si="16436"/>
        <v>15442</v>
      </c>
      <c r="AC857" s="169">
        <f t="shared" si="16353"/>
        <v>14242</v>
      </c>
      <c r="AE857" s="295" t="s">
        <v>42</v>
      </c>
      <c r="AF857" s="12">
        <f t="shared" ref="AF857:BG857" si="16628">SUM(AF854:AF856)</f>
        <v>4436</v>
      </c>
      <c r="AG857" s="1">
        <f t="shared" si="16628"/>
        <v>8220</v>
      </c>
      <c r="AH857" s="12">
        <f t="shared" si="16628"/>
        <v>3519</v>
      </c>
      <c r="AI857" s="1">
        <f t="shared" si="16628"/>
        <v>2950</v>
      </c>
      <c r="AJ857" s="12">
        <f t="shared" si="16628"/>
        <v>1900</v>
      </c>
      <c r="AK857" s="1">
        <f t="shared" si="16628"/>
        <v>1045</v>
      </c>
      <c r="AL857" s="12">
        <f t="shared" si="16628"/>
        <v>4131</v>
      </c>
      <c r="AM857" s="1">
        <f t="shared" si="16628"/>
        <v>6840</v>
      </c>
      <c r="AN857" s="12">
        <f t="shared" si="16628"/>
        <v>1514</v>
      </c>
      <c r="AO857" s="1">
        <f t="shared" si="16628"/>
        <v>634</v>
      </c>
      <c r="AP857" s="12">
        <f t="shared" si="16628"/>
        <v>3096</v>
      </c>
      <c r="AQ857" s="1">
        <f t="shared" si="16628"/>
        <v>2062</v>
      </c>
      <c r="AR857" s="12">
        <f t="shared" si="16628"/>
        <v>4627</v>
      </c>
      <c r="AS857" s="1">
        <f t="shared" si="16628"/>
        <v>4425</v>
      </c>
      <c r="AT857" s="12">
        <f t="shared" si="16628"/>
        <v>2544</v>
      </c>
      <c r="AU857" s="1">
        <f t="shared" si="16628"/>
        <v>3014</v>
      </c>
      <c r="AV857" s="12">
        <f t="shared" si="16628"/>
        <v>2692</v>
      </c>
      <c r="AW857" s="1">
        <f t="shared" si="16628"/>
        <v>3887</v>
      </c>
      <c r="AX857" s="12">
        <f t="shared" si="16628"/>
        <v>1994</v>
      </c>
      <c r="AY857" s="1">
        <f t="shared" si="16628"/>
        <v>682</v>
      </c>
      <c r="AZ857" s="12">
        <f t="shared" si="16628"/>
        <v>4589</v>
      </c>
      <c r="BA857" s="1">
        <f t="shared" si="16628"/>
        <v>2685</v>
      </c>
      <c r="BB857" s="12">
        <f t="shared" si="16628"/>
        <v>5175</v>
      </c>
      <c r="BC857" s="1">
        <f t="shared" si="16628"/>
        <v>1467</v>
      </c>
      <c r="BD857" s="12">
        <f t="shared" si="16628"/>
        <v>8133</v>
      </c>
      <c r="BE857" s="1">
        <f t="shared" si="16628"/>
        <v>8144</v>
      </c>
      <c r="BF857" s="51">
        <f t="shared" si="16628"/>
        <v>48350</v>
      </c>
      <c r="BG857" s="47">
        <f t="shared" si="16628"/>
        <v>46055</v>
      </c>
      <c r="BI857" s="133" t="s">
        <v>30</v>
      </c>
      <c r="BJ857" s="125">
        <f>B857/B870</f>
        <v>3.9023504855250024E-2</v>
      </c>
      <c r="BK857" s="126">
        <f t="shared" ref="BK857" si="16629">C857/C870</f>
        <v>4.8264575098814232E-2</v>
      </c>
      <c r="BL857" s="127">
        <f t="shared" ref="BL857" si="16630">D857/D870</f>
        <v>4.6136946173562794E-2</v>
      </c>
      <c r="BM857" s="128">
        <f t="shared" ref="BM857" si="16631">E857/E870</f>
        <v>4.7794322681389771E-2</v>
      </c>
      <c r="BN857" s="125">
        <f t="shared" ref="BN857" si="16632">F857/F870</f>
        <v>5.1388888888888887E-2</v>
      </c>
      <c r="BO857" s="126">
        <f t="shared" ref="BO857" si="16633">G857/G870</f>
        <v>5.8925708177445218E-2</v>
      </c>
      <c r="BP857" s="127">
        <f t="shared" ref="BP857" si="16634">H857/H870</f>
        <v>6.4064680292210463E-2</v>
      </c>
      <c r="BQ857" s="128">
        <f t="shared" ref="BQ857" si="16635">I857/I870</f>
        <v>5.2105794688429727E-2</v>
      </c>
      <c r="BR857" s="125">
        <f t="shared" ref="BR857" si="16636">J857/J870</f>
        <v>6.2461820403176542E-2</v>
      </c>
      <c r="BS857" s="126">
        <f t="shared" ref="BS857" si="16637">K857/K870</f>
        <v>3.3977516736137428E-2</v>
      </c>
      <c r="BT857" s="127">
        <f t="shared" ref="BT857" si="16638">L857/L870</f>
        <v>5.7147927943916939E-2</v>
      </c>
      <c r="BU857" s="125">
        <f t="shared" ref="BU857" si="16639">M857/M870</f>
        <v>4.4180544180544179E-2</v>
      </c>
      <c r="BV857" s="129">
        <f t="shared" ref="BV857" si="16640">N857/N870</f>
        <v>5.4576486465031354E-2</v>
      </c>
      <c r="BW857" s="130">
        <f t="shared" ref="BW857" si="16641">O857/O870</f>
        <v>4.44171147465965E-2</v>
      </c>
      <c r="BX857" s="125">
        <f t="shared" ref="BX857" si="16642">P857/P870</f>
        <v>5.3090134135639962E-2</v>
      </c>
      <c r="BY857" s="126">
        <f t="shared" ref="BY857" si="16643">Q857/Q870</f>
        <v>4.9345021176007094E-2</v>
      </c>
      <c r="BZ857" s="127">
        <f t="shared" ref="BZ857" si="16644">R857/R870</f>
        <v>5.53248910110027E-2</v>
      </c>
      <c r="CA857" s="128">
        <f t="shared" ref="CA857" si="16645">S857/S870</f>
        <v>4.5778545180856244E-2</v>
      </c>
      <c r="CB857" s="125">
        <f t="shared" ref="CB857" si="16646">T857/T870</f>
        <v>5.7073954983922828E-2</v>
      </c>
      <c r="CC857" s="126">
        <f t="shared" ref="CC857" si="16647">U857/U870</f>
        <v>4.0466709880544495E-2</v>
      </c>
      <c r="CD857" s="127">
        <f t="shared" ref="CD857" si="16648">V857/V870</f>
        <v>5.7218643425539978E-2</v>
      </c>
      <c r="CE857" s="128">
        <f t="shared" ref="CE857" si="16649">W857/W870</f>
        <v>4.9550197912918315E-2</v>
      </c>
      <c r="CF857" s="125">
        <f t="shared" ref="CF857" si="16650">X857/X870</f>
        <v>4.4070857339410095E-2</v>
      </c>
      <c r="CG857" s="126">
        <f t="shared" ref="CG857" si="16651">Y857/Y870</f>
        <v>3.747388286041653E-2</v>
      </c>
      <c r="CH857" s="127">
        <f t="shared" ref="CH857" si="16652">Z857/Z870</f>
        <v>5.3655904307941364E-2</v>
      </c>
      <c r="CI857" s="125">
        <f t="shared" ref="CI857" si="16653">AA857/AA870</f>
        <v>5.0795566282291947E-2</v>
      </c>
      <c r="CJ857" s="131">
        <f t="shared" ref="CJ857" si="16654">AB857/AB870</f>
        <v>5.1313577063409249E-2</v>
      </c>
      <c r="CK857" s="132">
        <f t="shared" ref="CK857" si="16655">AC857/AC870</f>
        <v>4.7416117884419469E-2</v>
      </c>
    </row>
    <row r="858" spans="1:89" ht="14.1" thickTop="1">
      <c r="A858" s="142" t="s">
        <v>31</v>
      </c>
      <c r="B858" s="199">
        <v>1875</v>
      </c>
      <c r="C858" s="193">
        <v>1957</v>
      </c>
      <c r="D858" s="194">
        <v>966</v>
      </c>
      <c r="E858" s="195">
        <v>877</v>
      </c>
      <c r="F858" s="192">
        <v>570</v>
      </c>
      <c r="G858" s="196">
        <v>348</v>
      </c>
      <c r="H858" s="194">
        <v>1623</v>
      </c>
      <c r="I858" s="195">
        <v>2375</v>
      </c>
      <c r="J858" s="192">
        <v>451</v>
      </c>
      <c r="K858" s="193">
        <v>328</v>
      </c>
      <c r="L858" s="194">
        <v>837</v>
      </c>
      <c r="M858" s="192">
        <v>1021</v>
      </c>
      <c r="N858" s="197">
        <v>1641</v>
      </c>
      <c r="O858" s="200">
        <v>1879</v>
      </c>
      <c r="P858" s="192">
        <v>860</v>
      </c>
      <c r="Q858" s="193">
        <v>1050</v>
      </c>
      <c r="R858" s="194">
        <v>973</v>
      </c>
      <c r="S858" s="195">
        <v>1482</v>
      </c>
      <c r="T858" s="192">
        <v>695</v>
      </c>
      <c r="U858" s="196">
        <v>429</v>
      </c>
      <c r="V858" s="194">
        <v>1834</v>
      </c>
      <c r="W858" s="201">
        <v>1352</v>
      </c>
      <c r="X858" s="192">
        <v>1437</v>
      </c>
      <c r="Y858" s="196">
        <v>575</v>
      </c>
      <c r="Z858" s="194">
        <v>2997</v>
      </c>
      <c r="AA858" s="192">
        <v>2973</v>
      </c>
      <c r="AB858" s="168">
        <f t="shared" si="16436"/>
        <v>16759</v>
      </c>
      <c r="AC858" s="169">
        <f t="shared" si="16353"/>
        <v>16646</v>
      </c>
      <c r="BI858" s="142" t="s">
        <v>31</v>
      </c>
      <c r="BJ858" s="125">
        <f>B858/B870</f>
        <v>3.4032126327252929E-2</v>
      </c>
      <c r="BK858" s="126">
        <f t="shared" ref="BK858" si="16656">C858/C870</f>
        <v>6.0431077075098816E-2</v>
      </c>
      <c r="BL858" s="127">
        <f t="shared" ref="BL858" si="16657">D858/D870</f>
        <v>4.4214573416331011E-2</v>
      </c>
      <c r="BM858" s="128">
        <f t="shared" ref="BM858" si="16658">E858/E870</f>
        <v>4.8909709441748925E-2</v>
      </c>
      <c r="BN858" s="125">
        <f t="shared" ref="BN858" si="16659">F858/F870</f>
        <v>5.6547619047619048E-2</v>
      </c>
      <c r="BO858" s="126">
        <f t="shared" ref="BO858" si="16660">G858/G870</f>
        <v>4.6499198289684664E-2</v>
      </c>
      <c r="BP858" s="127">
        <f t="shared" ref="BP858" si="16661">H858/H870</f>
        <v>6.6609209554296972E-2</v>
      </c>
      <c r="BQ858" s="128">
        <f t="shared" ref="BQ858" si="16662">I858/I870</f>
        <v>6.4825176733902881E-2</v>
      </c>
      <c r="BR858" s="125">
        <f t="shared" ref="BR858" si="16663">J858/J870</f>
        <v>6.8875992669517411E-2</v>
      </c>
      <c r="BS858" s="126">
        <f t="shared" ref="BS858" si="16664">K858/K870</f>
        <v>4.1429834533282812E-2</v>
      </c>
      <c r="BT858" s="127">
        <f t="shared" ref="BT858" si="16665">L858/L870</f>
        <v>7.427455852338273E-2</v>
      </c>
      <c r="BU858" s="125">
        <f t="shared" ref="BU858" si="16666">M858/M870</f>
        <v>4.6455546455546455E-2</v>
      </c>
      <c r="BV858" s="129">
        <f t="shared" ref="BV858" si="16667">N858/N870</f>
        <v>6.5134555846630152E-2</v>
      </c>
      <c r="BW858" s="130">
        <f t="shared" ref="BW858" si="16668">O858/O870</f>
        <v>5.3740990733325708E-2</v>
      </c>
      <c r="BX858" s="125">
        <f t="shared" ref="BX858" si="16669">P858/P870</f>
        <v>5.3904976808323929E-2</v>
      </c>
      <c r="BY858" s="126">
        <f t="shared" ref="BY858" si="16670">Q858/Q870</f>
        <v>5.1708854525755937E-2</v>
      </c>
      <c r="BZ858" s="127">
        <f t="shared" ref="BZ858" si="16671">R858/R870</f>
        <v>5.0498235416234168E-2</v>
      </c>
      <c r="CA858" s="128">
        <f t="shared" ref="CA858" si="16672">S858/S870</f>
        <v>6.5612963208925484E-2</v>
      </c>
      <c r="CB858" s="125">
        <f t="shared" ref="CB858" si="16673">T858/T870</f>
        <v>7.9811667432246214E-2</v>
      </c>
      <c r="CC858" s="126">
        <f t="shared" ref="CC858" si="16674">U858/U870</f>
        <v>3.9725900546346886E-2</v>
      </c>
      <c r="CD858" s="127">
        <f t="shared" ref="CD858" si="16675">V858/V870</f>
        <v>7.7217801355732391E-2</v>
      </c>
      <c r="CE858" s="128">
        <f t="shared" ref="CE858" si="16676">W858/W870</f>
        <v>4.8650593738754945E-2</v>
      </c>
      <c r="CF858" s="125">
        <f t="shared" ref="CF858" si="16677">X858/X870</f>
        <v>6.1785192191933958E-2</v>
      </c>
      <c r="CG858" s="126">
        <f t="shared" ref="CG858" si="16678">Y858/Y870</f>
        <v>3.8754465188380403E-2</v>
      </c>
      <c r="CH858" s="127">
        <f t="shared" ref="CH858" si="16679">Z858/Z870</f>
        <v>5.390772551488443E-2</v>
      </c>
      <c r="CI858" s="125">
        <f t="shared" ref="CI858" si="16680">AA858/AA870</f>
        <v>6.6438723518369533E-2</v>
      </c>
      <c r="CJ858" s="131">
        <f t="shared" ref="CJ858" si="16681">AB858/AB870</f>
        <v>5.5689951949596923E-2</v>
      </c>
      <c r="CK858" s="132">
        <f t="shared" ref="CK858" si="16682">AC858/AC870</f>
        <v>5.541979344923792E-2</v>
      </c>
    </row>
    <row r="859" spans="1:89">
      <c r="A859" s="133" t="s">
        <v>32</v>
      </c>
      <c r="B859" s="202">
        <v>1943</v>
      </c>
      <c r="C859" s="186">
        <v>2065</v>
      </c>
      <c r="D859" s="187">
        <v>1312</v>
      </c>
      <c r="E859" s="188">
        <v>1174</v>
      </c>
      <c r="F859" s="185">
        <v>798</v>
      </c>
      <c r="G859" s="189">
        <v>481</v>
      </c>
      <c r="H859" s="187">
        <v>1779</v>
      </c>
      <c r="I859" s="188">
        <v>2792</v>
      </c>
      <c r="J859" s="185">
        <v>559</v>
      </c>
      <c r="K859" s="186">
        <v>310</v>
      </c>
      <c r="L859" s="187">
        <v>937</v>
      </c>
      <c r="M859" s="185">
        <v>965</v>
      </c>
      <c r="N859" s="190">
        <v>1829</v>
      </c>
      <c r="O859" s="203">
        <v>1679</v>
      </c>
      <c r="P859" s="185">
        <v>932</v>
      </c>
      <c r="Q859" s="186">
        <v>1071</v>
      </c>
      <c r="R859" s="187">
        <v>1151</v>
      </c>
      <c r="S859" s="188">
        <v>1563</v>
      </c>
      <c r="T859" s="185">
        <v>879</v>
      </c>
      <c r="U859" s="189">
        <v>347</v>
      </c>
      <c r="V859" s="187">
        <v>2189</v>
      </c>
      <c r="W859" s="204">
        <v>1168</v>
      </c>
      <c r="X859" s="185">
        <v>2052</v>
      </c>
      <c r="Y859" s="189">
        <v>586</v>
      </c>
      <c r="Z859" s="187">
        <v>3632</v>
      </c>
      <c r="AA859" s="185">
        <v>3195</v>
      </c>
      <c r="AB859" s="168">
        <f t="shared" si="16436"/>
        <v>19992</v>
      </c>
      <c r="AC859" s="169">
        <f t="shared" si="16353"/>
        <v>17396</v>
      </c>
      <c r="BI859" s="133" t="s">
        <v>32</v>
      </c>
      <c r="BJ859" s="125">
        <f>B859/B870</f>
        <v>3.52663581087213E-2</v>
      </c>
      <c r="BK859" s="126">
        <f t="shared" ref="BK859" si="16683">C859/C870</f>
        <v>6.3766057312252961E-2</v>
      </c>
      <c r="BL859" s="127">
        <f t="shared" ref="BL859" si="16684">D859/D870</f>
        <v>6.0051263273526181E-2</v>
      </c>
      <c r="BM859" s="128">
        <f t="shared" ref="BM859" si="16685">E859/E870</f>
        <v>6.5473202833082375E-2</v>
      </c>
      <c r="BN859" s="125">
        <f t="shared" ref="BN859" si="16686">F859/F870</f>
        <v>7.9166666666666663E-2</v>
      </c>
      <c r="BO859" s="126">
        <f t="shared" ref="BO859" si="16687">G859/G870</f>
        <v>6.4270443613041156E-2</v>
      </c>
      <c r="BP859" s="127">
        <f t="shared" ref="BP859" si="16688">H859/H870</f>
        <v>7.3011573504063038E-2</v>
      </c>
      <c r="BQ859" s="128">
        <f t="shared" ref="BQ859" si="16689">I859/I870</f>
        <v>7.6207113027813411E-2</v>
      </c>
      <c r="BR859" s="125">
        <f t="shared" ref="BR859" si="16690">J859/J870</f>
        <v>8.5369578497251075E-2</v>
      </c>
      <c r="BS859" s="126">
        <f t="shared" ref="BS859" si="16691">K859/K870</f>
        <v>3.9156246052797779E-2</v>
      </c>
      <c r="BT859" s="127">
        <f t="shared" ref="BT859" si="16692">L859/L870</f>
        <v>8.3148460378028213E-2</v>
      </c>
      <c r="BU859" s="125">
        <f t="shared" ref="BU859" si="16693">M859/M870</f>
        <v>4.3907543907543908E-2</v>
      </c>
      <c r="BV859" s="129">
        <f t="shared" ref="BV859" si="16694">N859/N870</f>
        <v>7.2596649996030799E-2</v>
      </c>
      <c r="BW859" s="130">
        <f t="shared" ref="BW859" si="16695">O859/O870</f>
        <v>4.8020821416313926E-2</v>
      </c>
      <c r="BX859" s="125">
        <f t="shared" ref="BX859" si="16696">P859/P870</f>
        <v>5.8417951610881286E-2</v>
      </c>
      <c r="BY859" s="126">
        <f t="shared" ref="BY859" si="16697">Q859/Q870</f>
        <v>5.2743031616271051E-2</v>
      </c>
      <c r="BZ859" s="127">
        <f t="shared" ref="BZ859" si="16698">R859/R870</f>
        <v>5.9736350425576082E-2</v>
      </c>
      <c r="CA859" s="128">
        <f t="shared" ref="CA859" si="16699">S859/S870</f>
        <v>6.9199096825607653E-2</v>
      </c>
      <c r="CB859" s="125">
        <f t="shared" ref="CB859" si="16700">T859/T870</f>
        <v>0.10094166283876894</v>
      </c>
      <c r="CC859" s="126">
        <f t="shared" ref="CC859" si="16701">U859/U870</f>
        <v>3.2132604870821375E-2</v>
      </c>
      <c r="CD859" s="127">
        <f t="shared" ref="CD859" si="16702">V859/V870</f>
        <v>9.2164540440402509E-2</v>
      </c>
      <c r="CE859" s="128">
        <f t="shared" ref="CE859" si="16703">W859/W870</f>
        <v>4.2029507016912555E-2</v>
      </c>
      <c r="CF859" s="125">
        <f t="shared" ref="CF859" si="16704">X859/X870</f>
        <v>8.8227706595580019E-2</v>
      </c>
      <c r="CG859" s="126">
        <f t="shared" ref="CG859" si="16705">Y859/Y870</f>
        <v>3.9495854957201593E-2</v>
      </c>
      <c r="CH859" s="127">
        <f t="shared" ref="CH859" si="16706">Z859/Z870</f>
        <v>6.5329615972659405E-2</v>
      </c>
      <c r="CI859" s="125">
        <f t="shared" ref="CI859" si="16707">AA859/AA870</f>
        <v>7.1399839098954143E-2</v>
      </c>
      <c r="CJ859" s="131">
        <f t="shared" ref="CJ859" si="16708">AB859/AB870</f>
        <v>6.6433171393062929E-2</v>
      </c>
      <c r="CK859" s="132">
        <f t="shared" ref="CK859" si="16709">AC859/AC870</f>
        <v>5.7916780418295254E-2</v>
      </c>
    </row>
    <row r="860" spans="1:89">
      <c r="A860" s="142" t="s">
        <v>33</v>
      </c>
      <c r="B860" s="199">
        <v>2287</v>
      </c>
      <c r="C860" s="193">
        <v>3902</v>
      </c>
      <c r="D860" s="194">
        <v>1778</v>
      </c>
      <c r="E860" s="195">
        <v>1526</v>
      </c>
      <c r="F860" s="192">
        <v>1058</v>
      </c>
      <c r="G860" s="196">
        <v>507</v>
      </c>
      <c r="H860" s="194">
        <v>2074</v>
      </c>
      <c r="I860" s="195">
        <v>3291</v>
      </c>
      <c r="J860" s="192">
        <v>815</v>
      </c>
      <c r="K860" s="193">
        <v>320</v>
      </c>
      <c r="L860" s="194">
        <v>1475</v>
      </c>
      <c r="M860" s="192">
        <v>1063</v>
      </c>
      <c r="N860" s="197">
        <v>2183</v>
      </c>
      <c r="O860" s="200">
        <v>2068</v>
      </c>
      <c r="P860" s="192">
        <v>1257</v>
      </c>
      <c r="Q860" s="193">
        <v>1365</v>
      </c>
      <c r="R860" s="194">
        <v>1260</v>
      </c>
      <c r="S860" s="195">
        <v>1608</v>
      </c>
      <c r="T860" s="192">
        <v>1024</v>
      </c>
      <c r="U860" s="196">
        <v>344</v>
      </c>
      <c r="V860" s="194">
        <v>2232</v>
      </c>
      <c r="W860" s="201">
        <v>1290</v>
      </c>
      <c r="X860" s="192">
        <v>2482</v>
      </c>
      <c r="Y860" s="196">
        <v>658</v>
      </c>
      <c r="Z860" s="194">
        <v>4090</v>
      </c>
      <c r="AA860" s="192">
        <v>3678</v>
      </c>
      <c r="AB860" s="168">
        <f t="shared" si="16436"/>
        <v>24015</v>
      </c>
      <c r="AC860" s="169">
        <f t="shared" si="16353"/>
        <v>21620</v>
      </c>
      <c r="BI860" s="142" t="s">
        <v>33</v>
      </c>
      <c r="BJ860" s="125">
        <f>B860/B870</f>
        <v>4.1510118885561303E-2</v>
      </c>
      <c r="BK860" s="126">
        <f t="shared" ref="BK860" si="16710">C860/C870</f>
        <v>0.12049160079051384</v>
      </c>
      <c r="BL860" s="127">
        <f t="shared" ref="BL860" si="16711">D860/D870</f>
        <v>8.1380446722812153E-2</v>
      </c>
      <c r="BM860" s="128">
        <f t="shared" ref="BM860" si="16712">E860/E870</f>
        <v>8.5104009815403489E-2</v>
      </c>
      <c r="BN860" s="125">
        <f t="shared" ref="BN860" si="16713">F860/F870</f>
        <v>0.10496031746031746</v>
      </c>
      <c r="BO860" s="126">
        <f t="shared" ref="BO860" si="16714">G860/G870</f>
        <v>6.7744521646178515E-2</v>
      </c>
      <c r="BP860" s="127">
        <f t="shared" ref="BP860" si="16715">H860/H870</f>
        <v>8.5118607896248866E-2</v>
      </c>
      <c r="BQ860" s="128">
        <f t="shared" ref="BQ860" si="16716">I860/I870</f>
        <v>8.9827223844747117E-2</v>
      </c>
      <c r="BR860" s="125">
        <f t="shared" ref="BR860" si="16717">J860/J870</f>
        <v>0.12446548564447159</v>
      </c>
      <c r="BS860" s="126">
        <f t="shared" ref="BS860" si="16718">K860/K870</f>
        <v>4.0419350764178352E-2</v>
      </c>
      <c r="BT860" s="127">
        <f t="shared" ref="BT860" si="16719">L860/L870</f>
        <v>0.13089005235602094</v>
      </c>
      <c r="BU860" s="125">
        <f t="shared" ref="BU860" si="16720">M860/M870</f>
        <v>4.8366548366548363E-2</v>
      </c>
      <c r="BV860" s="129">
        <f t="shared" ref="BV860" si="16721">N860/N870</f>
        <v>8.6647614511391607E-2</v>
      </c>
      <c r="BW860" s="130">
        <f t="shared" ref="BW860" si="16722">O860/O870</f>
        <v>5.9146550737901843E-2</v>
      </c>
      <c r="BX860" s="125">
        <f t="shared" ref="BX860" si="16723">P860/P870</f>
        <v>7.8789018427980445E-2</v>
      </c>
      <c r="BY860" s="126">
        <f t="shared" ref="BY860" si="16724">Q860/Q870</f>
        <v>6.7221510883482716E-2</v>
      </c>
      <c r="BZ860" s="127">
        <f t="shared" ref="BZ860" si="16725">R860/R870</f>
        <v>6.5393398380734893E-2</v>
      </c>
      <c r="CA860" s="128">
        <f t="shared" ref="CA860" si="16726">S860/S870</f>
        <v>7.1191393279319962E-2</v>
      </c>
      <c r="CB860" s="125">
        <f t="shared" ref="CB860" si="16727">T860/T870</f>
        <v>0.11759301791456132</v>
      </c>
      <c r="CC860" s="126">
        <f t="shared" ref="CC860" si="16728">U860/U870</f>
        <v>3.1854801370497267E-2</v>
      </c>
      <c r="CD860" s="127">
        <f t="shared" ref="CD860" si="16729">V860/V870</f>
        <v>9.3974990526714666E-2</v>
      </c>
      <c r="CE860" s="128">
        <f t="shared" ref="CE860" si="16730">W860/W870</f>
        <v>4.6419575386829795E-2</v>
      </c>
      <c r="CF860" s="125">
        <f t="shared" ref="CF860" si="16731">X860/X870</f>
        <v>0.1067159686989423</v>
      </c>
      <c r="CG860" s="126">
        <f t="shared" ref="CG860" si="16732">Y860/Y870</f>
        <v>4.4348587989485745E-2</v>
      </c>
      <c r="CH860" s="127">
        <f t="shared" ref="CH860" si="16733">Z860/Z870</f>
        <v>7.3567766885511282E-2</v>
      </c>
      <c r="CI860" s="125">
        <f t="shared" ref="CI860" si="16734">AA860/AA870</f>
        <v>8.2193617591847679E-2</v>
      </c>
      <c r="CJ860" s="131">
        <f t="shared" ref="CJ860" si="16735">AB860/AB870</f>
        <v>7.9801551170688587E-2</v>
      </c>
      <c r="CK860" s="132">
        <f t="shared" ref="CK860" si="16736">AC860/AC870</f>
        <v>7.1979811028026183E-2</v>
      </c>
    </row>
    <row r="861" spans="1:89">
      <c r="A861" s="133" t="s">
        <v>34</v>
      </c>
      <c r="B861" s="202">
        <v>2149</v>
      </c>
      <c r="C861" s="186">
        <v>4318</v>
      </c>
      <c r="D861" s="187">
        <v>1741</v>
      </c>
      <c r="E861" s="188">
        <v>1424</v>
      </c>
      <c r="F861" s="185">
        <v>842</v>
      </c>
      <c r="G861" s="189">
        <v>538</v>
      </c>
      <c r="H861" s="187">
        <v>2057</v>
      </c>
      <c r="I861" s="188">
        <v>3549</v>
      </c>
      <c r="J861" s="185">
        <v>699</v>
      </c>
      <c r="K861" s="186">
        <v>314</v>
      </c>
      <c r="L861" s="187">
        <v>1621</v>
      </c>
      <c r="M861" s="185">
        <v>999</v>
      </c>
      <c r="N861" s="190">
        <v>2444</v>
      </c>
      <c r="O861" s="203">
        <v>2357</v>
      </c>
      <c r="P861" s="185">
        <v>1287</v>
      </c>
      <c r="Q861" s="186">
        <v>1649</v>
      </c>
      <c r="R861" s="187">
        <v>1432</v>
      </c>
      <c r="S861" s="188">
        <v>2279</v>
      </c>
      <c r="T861" s="185">
        <v>970</v>
      </c>
      <c r="U861" s="189">
        <v>338</v>
      </c>
      <c r="V861" s="187">
        <v>2357</v>
      </c>
      <c r="W861" s="204">
        <v>1395</v>
      </c>
      <c r="X861" s="185">
        <v>2693</v>
      </c>
      <c r="Y861" s="189">
        <v>809</v>
      </c>
      <c r="Z861" s="187">
        <v>4043</v>
      </c>
      <c r="AA861" s="185">
        <v>4466</v>
      </c>
      <c r="AB861" s="168">
        <f t="shared" si="16436"/>
        <v>24335</v>
      </c>
      <c r="AC861" s="169">
        <f t="shared" si="16353"/>
        <v>24435</v>
      </c>
      <c r="BI861" s="133" t="s">
        <v>34</v>
      </c>
      <c r="BJ861" s="125">
        <f>B861/B870</f>
        <v>3.9005354387875488E-2</v>
      </c>
      <c r="BK861" s="126">
        <f t="shared" ref="BK861" si="16737">C861/C870</f>
        <v>0.13333745059288538</v>
      </c>
      <c r="BL861" s="127">
        <f t="shared" ref="BL861" si="16738">D861/D870</f>
        <v>7.968692786525082E-2</v>
      </c>
      <c r="BM861" s="128">
        <f t="shared" ref="BM861" si="16739">E861/E870</f>
        <v>7.9415537337571798E-2</v>
      </c>
      <c r="BN861" s="125">
        <f t="shared" ref="BN861" si="16740">F861/F870</f>
        <v>8.3531746031746026E-2</v>
      </c>
      <c r="BO861" s="126">
        <f t="shared" ref="BO861" si="16741">G861/G870</f>
        <v>7.188669160876536E-2</v>
      </c>
      <c r="BP861" s="127">
        <f t="shared" ref="BP861" si="16742">H861/H870</f>
        <v>8.4420914388902563E-2</v>
      </c>
      <c r="BQ861" s="128">
        <f t="shared" ref="BQ861" si="16743">I861/I870</f>
        <v>9.6869285148893189E-2</v>
      </c>
      <c r="BR861" s="125">
        <f t="shared" ref="BR861" si="16744">J861/J870</f>
        <v>0.1067501527183873</v>
      </c>
      <c r="BS861" s="126">
        <f t="shared" ref="BS861" si="16745">K861/K870</f>
        <v>3.9661487937350005E-2</v>
      </c>
      <c r="BT861" s="127">
        <f t="shared" ref="BT861" si="16746">L861/L870</f>
        <v>0.14384594906380335</v>
      </c>
      <c r="BU861" s="125">
        <f t="shared" ref="BU861" si="16747">M861/M870</f>
        <v>4.5454545454545456E-2</v>
      </c>
      <c r="BV861" s="129">
        <f t="shared" ref="BV861" si="16748">N861/N870</f>
        <v>9.7007223942208468E-2</v>
      </c>
      <c r="BW861" s="130">
        <f t="shared" ref="BW861" si="16749">O861/O870</f>
        <v>6.7412195400983865E-2</v>
      </c>
      <c r="BX861" s="125">
        <f t="shared" ref="BX861" si="16750">P861/P870</f>
        <v>8.0669424595712677E-2</v>
      </c>
      <c r="BY861" s="126">
        <f t="shared" ref="BY861" si="16751">Q861/Q870</f>
        <v>8.12075248694967E-2</v>
      </c>
      <c r="BZ861" s="127">
        <f t="shared" ref="BZ861" si="16752">R861/R870</f>
        <v>7.4320116254930457E-2</v>
      </c>
      <c r="CA861" s="128">
        <f t="shared" ref="CA861" si="16753">S861/S870</f>
        <v>0.10089874706689689</v>
      </c>
      <c r="CB861" s="125">
        <f t="shared" ref="CB861" si="16754">T861/T870</f>
        <v>0.11139182361047313</v>
      </c>
      <c r="CC861" s="126">
        <f t="shared" ref="CC861" si="16755">U861/U870</f>
        <v>3.1299194369849064E-2</v>
      </c>
      <c r="CD861" s="127">
        <f t="shared" ref="CD861" si="16756">V861/V870</f>
        <v>9.9237926824133724E-2</v>
      </c>
      <c r="CE861" s="128">
        <f t="shared" ref="CE861" si="16757">W861/W870</f>
        <v>5.0197912918315941E-2</v>
      </c>
      <c r="CF861" s="125">
        <f t="shared" ref="CF861" si="16758">X861/X870</f>
        <v>0.11578811591710379</v>
      </c>
      <c r="CG861" s="126">
        <f t="shared" ref="CG861" si="16759">Y861/Y870</f>
        <v>5.4525847543303904E-2</v>
      </c>
      <c r="CH861" s="127">
        <f t="shared" ref="CH861" si="16760">Z861/Z870</f>
        <v>7.2722367119345266E-2</v>
      </c>
      <c r="CI861" s="125">
        <f t="shared" ref="CI861" si="16761">AA861/AA870</f>
        <v>9.9803343166175021E-2</v>
      </c>
      <c r="CJ861" s="131">
        <f t="shared" ref="CJ861" si="16762">AB861/AB870</f>
        <v>8.0864907255411483E-2</v>
      </c>
      <c r="CK861" s="132">
        <f t="shared" ref="CK861" si="16763">AC861/AC870</f>
        <v>8.1351835451888052E-2</v>
      </c>
    </row>
    <row r="862" spans="1:89">
      <c r="A862" s="142" t="s">
        <v>35</v>
      </c>
      <c r="B862" s="199">
        <v>2393</v>
      </c>
      <c r="C862" s="193">
        <v>3802</v>
      </c>
      <c r="D862" s="194">
        <v>1309</v>
      </c>
      <c r="E862" s="195">
        <v>1806</v>
      </c>
      <c r="F862" s="192">
        <v>577</v>
      </c>
      <c r="G862" s="196">
        <v>554</v>
      </c>
      <c r="H862" s="194">
        <v>1823</v>
      </c>
      <c r="I862" s="195">
        <v>3400</v>
      </c>
      <c r="J862" s="192">
        <v>421</v>
      </c>
      <c r="K862" s="193">
        <v>261</v>
      </c>
      <c r="L862" s="194">
        <v>1142</v>
      </c>
      <c r="M862" s="192">
        <v>922</v>
      </c>
      <c r="N862" s="197">
        <v>1842</v>
      </c>
      <c r="O862" s="200">
        <v>1871</v>
      </c>
      <c r="P862" s="192">
        <v>1194</v>
      </c>
      <c r="Q862" s="193">
        <v>1715</v>
      </c>
      <c r="R862" s="194">
        <v>1094</v>
      </c>
      <c r="S862" s="195">
        <v>1628</v>
      </c>
      <c r="T862" s="192">
        <v>816</v>
      </c>
      <c r="U862" s="196">
        <v>299</v>
      </c>
      <c r="V862" s="194">
        <v>2450</v>
      </c>
      <c r="W862" s="201">
        <v>1229</v>
      </c>
      <c r="X862" s="192">
        <v>2192</v>
      </c>
      <c r="Y862" s="196">
        <v>751</v>
      </c>
      <c r="Z862" s="194">
        <v>3606</v>
      </c>
      <c r="AA862" s="192">
        <v>4129</v>
      </c>
      <c r="AB862" s="168">
        <f t="shared" si="16436"/>
        <v>20859</v>
      </c>
      <c r="AC862" s="169">
        <f t="shared" si="16353"/>
        <v>22367</v>
      </c>
      <c r="BI862" s="142" t="s">
        <v>35</v>
      </c>
      <c r="BJ862" s="125">
        <f>B862/B870</f>
        <v>4.3434068427262003E-2</v>
      </c>
      <c r="BK862" s="126">
        <f t="shared" ref="BK862" si="16764">C862/C870</f>
        <v>0.11740365612648221</v>
      </c>
      <c r="BL862" s="127">
        <f t="shared" ref="BL862" si="16765">D862/D870</f>
        <v>5.9913950933723911E-2</v>
      </c>
      <c r="BM862" s="128">
        <f t="shared" ref="BM862" si="16766">E862/E870</f>
        <v>0.10071942446043165</v>
      </c>
      <c r="BN862" s="125">
        <f t="shared" ref="BN862" si="16767">F862/F870</f>
        <v>5.724206349206349E-2</v>
      </c>
      <c r="BO862" s="126">
        <f t="shared" ref="BO862" si="16768">G862/G870</f>
        <v>7.4024585783003735E-2</v>
      </c>
      <c r="BP862" s="127">
        <f t="shared" ref="BP862" si="16769">H862/H870</f>
        <v>7.4817368464253464E-2</v>
      </c>
      <c r="BQ862" s="128">
        <f t="shared" ref="BQ862" si="16770">I862/I870</f>
        <v>9.2802358271692545E-2</v>
      </c>
      <c r="BR862" s="125">
        <f t="shared" ref="BR862" si="16771">J862/J870</f>
        <v>6.4294441050702505E-2</v>
      </c>
      <c r="BS862" s="126">
        <f t="shared" ref="BS862" si="16772">K862/K870</f>
        <v>3.2967032967032968E-2</v>
      </c>
      <c r="BT862" s="127">
        <f t="shared" ref="BT862" si="16773">L862/L870</f>
        <v>0.10133995918005147</v>
      </c>
      <c r="BU862" s="125">
        <f t="shared" ref="BU862" si="16774">M862/M870</f>
        <v>4.1951041951041948E-2</v>
      </c>
      <c r="BV862" s="129">
        <f t="shared" ref="BV862" si="16775">N862/N870</f>
        <v>7.3112645868063819E-2</v>
      </c>
      <c r="BW862" s="130">
        <f t="shared" ref="BW862" si="16776">O862/O870</f>
        <v>5.3512183960645235E-2</v>
      </c>
      <c r="BX862" s="125">
        <f t="shared" ref="BX862" si="16777">P862/P870</f>
        <v>7.4840165475742765E-2</v>
      </c>
      <c r="BY862" s="126">
        <f t="shared" ref="BY862" si="16778">Q862/Q870</f>
        <v>8.4457795725401352E-2</v>
      </c>
      <c r="BZ862" s="127">
        <f t="shared" ref="BZ862" si="16779">R862/R870</f>
        <v>5.6778077641685694E-2</v>
      </c>
      <c r="CA862" s="128">
        <f t="shared" ref="CA862" si="16780">S862/S870</f>
        <v>7.2076858369858762E-2</v>
      </c>
      <c r="CB862" s="125">
        <f t="shared" ref="CB862" si="16781">T862/T870</f>
        <v>9.3706936150666054E-2</v>
      </c>
      <c r="CC862" s="126">
        <f t="shared" ref="CC862" si="16782">U862/U870</f>
        <v>2.7687748865635707E-2</v>
      </c>
      <c r="CD862" s="127">
        <f t="shared" ref="CD862" si="16783">V862/V870</f>
        <v>0.1031535514294135</v>
      </c>
      <c r="CE862" s="128">
        <f t="shared" ref="CE862" si="16784">W862/W870</f>
        <v>4.4224541201871179E-2</v>
      </c>
      <c r="CF862" s="125">
        <f t="shared" ref="CF862" si="16785">X862/X870</f>
        <v>9.4247140768767737E-2</v>
      </c>
      <c r="CG862" s="126">
        <f t="shared" ref="CG862" si="16786">Y862/Y870</f>
        <v>5.0616701489519446E-2</v>
      </c>
      <c r="CH862" s="127">
        <f t="shared" ref="CH862" si="16787">Z862/Z870</f>
        <v>6.4861948016907991E-2</v>
      </c>
      <c r="CI862" s="125">
        <f t="shared" ref="CI862" si="16788">AA862/AA870</f>
        <v>9.2272280325377667E-2</v>
      </c>
      <c r="CJ862" s="131">
        <f t="shared" ref="CJ862" si="16789">AB862/AB870</f>
        <v>6.9314201785109025E-2</v>
      </c>
      <c r="CK862" s="132">
        <f t="shared" ref="CK862" si="16790">AC862/AC870</f>
        <v>7.4466810049207285E-2</v>
      </c>
    </row>
    <row r="863" spans="1:89">
      <c r="A863" s="133" t="s">
        <v>36</v>
      </c>
      <c r="B863" s="202">
        <v>2146</v>
      </c>
      <c r="C863" s="186">
        <v>2600</v>
      </c>
      <c r="D863" s="187">
        <v>940</v>
      </c>
      <c r="E863" s="188">
        <v>1219</v>
      </c>
      <c r="F863" s="185">
        <v>377</v>
      </c>
      <c r="G863" s="189">
        <v>370</v>
      </c>
      <c r="H863" s="187">
        <v>1435</v>
      </c>
      <c r="I863" s="188">
        <v>2056</v>
      </c>
      <c r="J863" s="185">
        <v>282</v>
      </c>
      <c r="K863" s="186">
        <v>146</v>
      </c>
      <c r="L863" s="187">
        <v>661</v>
      </c>
      <c r="M863" s="185">
        <v>725</v>
      </c>
      <c r="N863" s="190">
        <v>1473</v>
      </c>
      <c r="O863" s="203">
        <v>1694</v>
      </c>
      <c r="P863" s="185">
        <v>813</v>
      </c>
      <c r="Q863" s="186">
        <v>1537</v>
      </c>
      <c r="R863" s="187">
        <v>944</v>
      </c>
      <c r="S863" s="188">
        <v>1719</v>
      </c>
      <c r="T863" s="185">
        <v>624</v>
      </c>
      <c r="U863" s="189">
        <v>503</v>
      </c>
      <c r="V863" s="187">
        <v>2158</v>
      </c>
      <c r="W863" s="204">
        <v>1651</v>
      </c>
      <c r="X863" s="185">
        <v>1466</v>
      </c>
      <c r="Y863" s="189">
        <v>887</v>
      </c>
      <c r="Z863" s="187">
        <v>2965</v>
      </c>
      <c r="AA863" s="185">
        <v>3479</v>
      </c>
      <c r="AB863" s="168">
        <f t="shared" si="16436"/>
        <v>16284</v>
      </c>
      <c r="AC863" s="169">
        <f t="shared" si="16353"/>
        <v>18586</v>
      </c>
      <c r="BI863" s="133" t="s">
        <v>36</v>
      </c>
      <c r="BJ863" s="125">
        <f>B863/B870</f>
        <v>3.8950902985751885E-2</v>
      </c>
      <c r="BK863" s="126">
        <f t="shared" ref="BK863" si="16791">C863/C870</f>
        <v>8.0286561264822129E-2</v>
      </c>
      <c r="BL863" s="127">
        <f t="shared" ref="BL863" si="16792">D863/D870</f>
        <v>4.302453313804467E-2</v>
      </c>
      <c r="BM863" s="128">
        <f t="shared" ref="BM863" si="16793">E863/E870</f>
        <v>6.7982823043890472E-2</v>
      </c>
      <c r="BN863" s="125">
        <f t="shared" ref="BN863" si="16794">F863/F870</f>
        <v>3.740079365079365E-2</v>
      </c>
      <c r="BO863" s="126">
        <f t="shared" ref="BO863" si="16795">G863/G870</f>
        <v>4.9438802779262429E-2</v>
      </c>
      <c r="BP863" s="127">
        <f t="shared" ref="BP863" si="16796">H863/H870</f>
        <v>5.8893540178937866E-2</v>
      </c>
      <c r="BQ863" s="128">
        <f t="shared" ref="BQ863" si="16797">I863/I870</f>
        <v>5.6118131943117613E-2</v>
      </c>
      <c r="BR863" s="125">
        <f t="shared" ref="BR863" si="16798">J863/J870</f>
        <v>4.3066585216860111E-2</v>
      </c>
      <c r="BS863" s="126">
        <f t="shared" ref="BS863" si="16799">K863/K870</f>
        <v>1.8441328786156373E-2</v>
      </c>
      <c r="BT863" s="127">
        <f t="shared" ref="BT863" si="16800">L863/L870</f>
        <v>5.8656491259206675E-2</v>
      </c>
      <c r="BU863" s="125">
        <f t="shared" ref="BU863" si="16801">M863/M870</f>
        <v>3.2987532987532986E-2</v>
      </c>
      <c r="BV863" s="129">
        <f t="shared" ref="BV863" si="16802">N863/N870</f>
        <v>5.8466301500357226E-2</v>
      </c>
      <c r="BW863" s="130">
        <f t="shared" ref="BW863" si="16803">O863/O870</f>
        <v>4.844983411508981E-2</v>
      </c>
      <c r="BX863" s="125">
        <f t="shared" ref="BX863" si="16804">P863/P870</f>
        <v>5.0959007145543439E-2</v>
      </c>
      <c r="BY863" s="126">
        <f t="shared" ref="BY863" si="16805">Q863/Q870</f>
        <v>7.5691913720082729E-2</v>
      </c>
      <c r="BZ863" s="127">
        <f t="shared" ref="BZ863" si="16806">R863/R870</f>
        <v>4.8993149263026781E-2</v>
      </c>
      <c r="CA863" s="128">
        <f t="shared" ref="CA863" si="16807">S863/S870</f>
        <v>7.6105724531810331E-2</v>
      </c>
      <c r="CB863" s="125">
        <f t="shared" ref="CB863" si="16808">T863/T870</f>
        <v>7.165824529168581E-2</v>
      </c>
      <c r="CC863" s="126">
        <f t="shared" ref="CC863" si="16809">U863/U870</f>
        <v>4.6578386887674787E-2</v>
      </c>
      <c r="CD863" s="127">
        <f t="shared" ref="CD863" si="16810">V863/V870</f>
        <v>9.0859332238642579E-2</v>
      </c>
      <c r="CE863" s="128">
        <f t="shared" ref="CE863" si="16811">W863/W870</f>
        <v>5.9409859661748832E-2</v>
      </c>
      <c r="CF863" s="125">
        <f t="shared" ref="CF863" si="16812">X863/X870</f>
        <v>6.3032074984951419E-2</v>
      </c>
      <c r="CG863" s="126">
        <f t="shared" ref="CG863" si="16813">Y863/Y870</f>
        <v>5.9782974994945066E-2</v>
      </c>
      <c r="CH863" s="127">
        <f t="shared" ref="CH863" si="16814">Z863/Z870</f>
        <v>5.333213418472884E-2</v>
      </c>
      <c r="CI863" s="125">
        <f t="shared" ref="CI863" si="16815">AA863/AA870</f>
        <v>7.7746491463305617E-2</v>
      </c>
      <c r="CJ863" s="131">
        <f t="shared" ref="CJ863" si="16816">AB863/AB870</f>
        <v>5.4111532761336373E-2</v>
      </c>
      <c r="CK863" s="132">
        <f t="shared" ref="CK863" si="16817">AC863/AC870</f>
        <v>6.1878666409199569E-2</v>
      </c>
    </row>
    <row r="864" spans="1:89">
      <c r="A864" s="142" t="s">
        <v>37</v>
      </c>
      <c r="B864" s="199">
        <v>211</v>
      </c>
      <c r="C864" s="193">
        <v>2673</v>
      </c>
      <c r="D864" s="194">
        <v>186</v>
      </c>
      <c r="E864" s="195">
        <v>1082</v>
      </c>
      <c r="F864" s="192">
        <v>130</v>
      </c>
      <c r="G864" s="196">
        <v>396</v>
      </c>
      <c r="H864" s="194">
        <v>462</v>
      </c>
      <c r="I864" s="195">
        <v>2593</v>
      </c>
      <c r="J864" s="192">
        <v>137</v>
      </c>
      <c r="K864" s="193">
        <v>159</v>
      </c>
      <c r="L864" s="194">
        <v>296</v>
      </c>
      <c r="M864" s="192">
        <v>514</v>
      </c>
      <c r="N864" s="197">
        <v>862</v>
      </c>
      <c r="O864" s="200">
        <v>1639</v>
      </c>
      <c r="P864" s="192">
        <v>489</v>
      </c>
      <c r="Q864" s="193">
        <v>1196</v>
      </c>
      <c r="R864" s="194">
        <v>718</v>
      </c>
      <c r="S864" s="195">
        <v>1081</v>
      </c>
      <c r="T864" s="192">
        <v>500</v>
      </c>
      <c r="U864" s="196">
        <v>319</v>
      </c>
      <c r="V864" s="194">
        <v>2148</v>
      </c>
      <c r="W864" s="201">
        <v>968</v>
      </c>
      <c r="X864" s="192">
        <v>1034</v>
      </c>
      <c r="Y864" s="196">
        <v>617</v>
      </c>
      <c r="Z864" s="194">
        <v>1875</v>
      </c>
      <c r="AA864" s="192">
        <v>2553</v>
      </c>
      <c r="AB864" s="168">
        <f t="shared" si="16436"/>
        <v>9048</v>
      </c>
      <c r="AC864" s="169">
        <f t="shared" si="16353"/>
        <v>15790</v>
      </c>
      <c r="BI864" s="142" t="s">
        <v>37</v>
      </c>
      <c r="BJ864" s="125">
        <f>B864/B870</f>
        <v>3.8297486160268628E-3</v>
      </c>
      <c r="BK864" s="126">
        <f t="shared" ref="BK864" si="16818">C864/C870</f>
        <v>8.2540760869565216E-2</v>
      </c>
      <c r="BL864" s="127">
        <f t="shared" ref="BL864" si="16819">D864/D870</f>
        <v>8.5133650677407541E-3</v>
      </c>
      <c r="BM864" s="128">
        <f t="shared" ref="BM864" si="16820">E864/E870</f>
        <v>6.0342423735430258E-2</v>
      </c>
      <c r="BN864" s="125">
        <f t="shared" ref="BN864" si="16821">F864/F870</f>
        <v>1.2896825396825396E-2</v>
      </c>
      <c r="BO864" s="126">
        <f t="shared" ref="BO864" si="16822">G864/G870</f>
        <v>5.2912880812399789E-2</v>
      </c>
      <c r="BP864" s="127">
        <f t="shared" ref="BP864" si="16823">H864/H870</f>
        <v>1.8960847081999507E-2</v>
      </c>
      <c r="BQ864" s="128">
        <f t="shared" ref="BQ864" si="16824">I864/I870</f>
        <v>7.0775445587793764E-2</v>
      </c>
      <c r="BR864" s="125">
        <f t="shared" ref="BR864" si="16825">J864/J870</f>
        <v>2.0922419059254734E-2</v>
      </c>
      <c r="BS864" s="126">
        <f t="shared" ref="BS864" si="16826">K864/K870</f>
        <v>2.0083364910951119E-2</v>
      </c>
      <c r="BT864" s="127">
        <f t="shared" ref="BT864" si="16827">L864/L870</f>
        <v>2.6266749489750642E-2</v>
      </c>
      <c r="BU864" s="125">
        <f t="shared" ref="BU864" si="16828">M864/M870</f>
        <v>2.3387023387023385E-2</v>
      </c>
      <c r="BV864" s="129">
        <f t="shared" ref="BV864" si="16829">N864/N870</f>
        <v>3.4214495514805113E-2</v>
      </c>
      <c r="BW864" s="130">
        <f t="shared" ref="BW864" si="16830">O864/O870</f>
        <v>4.6876787552911567E-2</v>
      </c>
      <c r="BX864" s="125">
        <f t="shared" ref="BX864" si="16831">P864/P870</f>
        <v>3.0650620534035351E-2</v>
      </c>
      <c r="BY864" s="126">
        <f t="shared" ref="BY864" si="16832">Q864/Q870</f>
        <v>5.8898847631242E-2</v>
      </c>
      <c r="BZ864" s="127">
        <f t="shared" ref="BZ864" si="16833">R864/R870</f>
        <v>3.7263857172514014E-2</v>
      </c>
      <c r="CA864" s="128">
        <f t="shared" ref="CA864" si="16834">S864/S870</f>
        <v>4.7859388143622436E-2</v>
      </c>
      <c r="CB864" s="125">
        <f t="shared" ref="CB864" si="16835">T864/T870</f>
        <v>5.7418465778594399E-2</v>
      </c>
      <c r="CC864" s="126">
        <f t="shared" ref="CC864" si="16836">U864/U870</f>
        <v>2.9539772201129733E-2</v>
      </c>
      <c r="CD864" s="127">
        <f t="shared" ref="CD864" si="16837">V864/V870</f>
        <v>9.0438297334849052E-2</v>
      </c>
      <c r="CE864" s="128">
        <f t="shared" ref="CE864" si="16838">W864/W870</f>
        <v>3.4832673623605613E-2</v>
      </c>
      <c r="CF864" s="125">
        <f t="shared" ref="CF864" si="16839">X864/X870</f>
        <v>4.4457820964829309E-2</v>
      </c>
      <c r="CG864" s="126">
        <f t="shared" ref="CG864" si="16840">Y864/Y870</f>
        <v>4.1585226123879493E-2</v>
      </c>
      <c r="CH864" s="127">
        <f t="shared" ref="CH864" si="16841">Z864/Z870</f>
        <v>3.3726054501304073E-2</v>
      </c>
      <c r="CI864" s="125">
        <f t="shared" ref="CI864" si="16842">AA864/AA870</f>
        <v>5.7052829176722983E-2</v>
      </c>
      <c r="CJ864" s="131">
        <f t="shared" ref="CJ864" si="16843">AB864/AB870</f>
        <v>3.0066393295539885E-2</v>
      </c>
      <c r="CK864" s="132">
        <f t="shared" ref="CK864" si="16844">AC864/AC870</f>
        <v>5.2569898988553812E-2</v>
      </c>
    </row>
    <row r="865" spans="1:89">
      <c r="A865" s="133" t="s">
        <v>38</v>
      </c>
      <c r="B865" s="202">
        <v>0</v>
      </c>
      <c r="C865" s="186">
        <v>1359</v>
      </c>
      <c r="D865" s="187">
        <v>7</v>
      </c>
      <c r="E865" s="188">
        <v>645</v>
      </c>
      <c r="F865" s="185">
        <v>10</v>
      </c>
      <c r="G865" s="189">
        <v>206</v>
      </c>
      <c r="H865" s="187">
        <v>21</v>
      </c>
      <c r="I865" s="188">
        <v>1267</v>
      </c>
      <c r="J865" s="185">
        <v>24</v>
      </c>
      <c r="K865" s="186">
        <v>84</v>
      </c>
      <c r="L865" s="187">
        <v>74</v>
      </c>
      <c r="M865" s="185">
        <v>123</v>
      </c>
      <c r="N865" s="190">
        <v>127</v>
      </c>
      <c r="O865" s="203">
        <v>322</v>
      </c>
      <c r="P865" s="185">
        <v>176</v>
      </c>
      <c r="Q865" s="186">
        <v>156</v>
      </c>
      <c r="R865" s="187">
        <v>161</v>
      </c>
      <c r="S865" s="188">
        <v>140</v>
      </c>
      <c r="T865" s="185">
        <v>54</v>
      </c>
      <c r="U865" s="189">
        <v>13</v>
      </c>
      <c r="V865" s="187">
        <v>204</v>
      </c>
      <c r="W865" s="204">
        <v>44</v>
      </c>
      <c r="X865" s="185">
        <v>169</v>
      </c>
      <c r="Y865" s="189">
        <v>77</v>
      </c>
      <c r="Z865" s="187">
        <v>103</v>
      </c>
      <c r="AA865" s="185">
        <v>211</v>
      </c>
      <c r="AB865" s="168">
        <f t="shared" si="16436"/>
        <v>1130</v>
      </c>
      <c r="AC865" s="169">
        <f t="shared" si="16353"/>
        <v>4647</v>
      </c>
      <c r="BI865" s="133" t="s">
        <v>38</v>
      </c>
      <c r="BJ865" s="125">
        <f>B865/B870</f>
        <v>0</v>
      </c>
      <c r="BK865" s="126">
        <f t="shared" ref="BK865" si="16845">C865/C870</f>
        <v>4.196516798418972E-2</v>
      </c>
      <c r="BL865" s="127">
        <f t="shared" ref="BL865" si="16846">D865/D870</f>
        <v>3.2039545953863052E-4</v>
      </c>
      <c r="BM865" s="128">
        <f t="shared" ref="BM865" si="16847">E865/E870</f>
        <v>3.5971223021582732E-2</v>
      </c>
      <c r="BN865" s="125">
        <f t="shared" ref="BN865" si="16848">F865/F870</f>
        <v>9.9206349206349201E-4</v>
      </c>
      <c r="BO865" s="126">
        <f t="shared" ref="BO865" si="16849">G865/G870</f>
        <v>2.7525387493319082E-2</v>
      </c>
      <c r="BP865" s="127">
        <f t="shared" ref="BP865" si="16850">H865/H870</f>
        <v>8.618566855454322E-4</v>
      </c>
      <c r="BQ865" s="128">
        <f t="shared" ref="BQ865" si="16851">I865/I870</f>
        <v>3.4582525861833663E-2</v>
      </c>
      <c r="BR865" s="125">
        <f t="shared" ref="BR865" si="16852">J865/J870</f>
        <v>3.6652412950519244E-3</v>
      </c>
      <c r="BS865" s="126">
        <f t="shared" ref="BS865" si="16853">K865/K870</f>
        <v>1.0610079575596816E-2</v>
      </c>
      <c r="BT865" s="127">
        <f t="shared" ref="BT865" si="16854">L865/L870</f>
        <v>6.5666873724376604E-3</v>
      </c>
      <c r="BU865" s="125">
        <f t="shared" ref="BU865" si="16855">M865/M870</f>
        <v>5.5965055965055965E-3</v>
      </c>
      <c r="BV865" s="129">
        <f t="shared" ref="BV865" si="16856">N865/N870</f>
        <v>5.0408827498610777E-3</v>
      </c>
      <c r="BW865" s="130">
        <f t="shared" ref="BW865" si="16857">O865/O870</f>
        <v>9.209472600388971E-3</v>
      </c>
      <c r="BX865" s="125">
        <f t="shared" ref="BX865" si="16858">P865/P870</f>
        <v>1.1031716184029084E-2</v>
      </c>
      <c r="BY865" s="126">
        <f t="shared" ref="BY865" si="16859">Q865/Q870</f>
        <v>7.6824583866837385E-3</v>
      </c>
      <c r="BZ865" s="127">
        <f t="shared" ref="BZ865" si="16860">R865/R870</f>
        <v>8.3558231264272368E-3</v>
      </c>
      <c r="CA865" s="128">
        <f t="shared" ref="CA865" si="16861">S865/S870</f>
        <v>6.1982556337716382E-3</v>
      </c>
      <c r="CB865" s="125">
        <f t="shared" ref="CB865" si="16862">T865/T870</f>
        <v>6.2011943040881949E-3</v>
      </c>
      <c r="CC865" s="126">
        <f t="shared" ref="CC865" si="16863">U865/U870</f>
        <v>1.2038151680711178E-3</v>
      </c>
      <c r="CD865" s="127">
        <f t="shared" ref="CD865" si="16864">V865/V870</f>
        <v>8.5891120373878995E-3</v>
      </c>
      <c r="CE865" s="128">
        <f t="shared" ref="CE865" si="16865">W865/W870</f>
        <v>1.5833033465275279E-3</v>
      </c>
      <c r="CF865" s="125">
        <f t="shared" ref="CF865" si="16866">X865/X870</f>
        <v>7.2663169662051767E-3</v>
      </c>
      <c r="CG865" s="126">
        <f t="shared" ref="CG865" si="16867">Y865/Y870</f>
        <v>5.189728381748332E-3</v>
      </c>
      <c r="CH865" s="127">
        <f t="shared" ref="CH865" si="16868">Z865/Z870</f>
        <v>1.8526845939383038E-3</v>
      </c>
      <c r="CI865" s="125">
        <f t="shared" ref="CI865" si="16869">AA865/AA870</f>
        <v>4.7152945383033881E-3</v>
      </c>
      <c r="CJ865" s="131">
        <f t="shared" ref="CJ865" si="16870">AB865/AB870</f>
        <v>3.7549761741777266E-3</v>
      </c>
      <c r="CK865" s="132">
        <f t="shared" ref="CK865" si="16871">AC865/AC870</f>
        <v>1.5471331260279263E-2</v>
      </c>
    </row>
    <row r="866" spans="1:89">
      <c r="A866" s="142" t="s">
        <v>39</v>
      </c>
      <c r="B866" s="199">
        <v>0</v>
      </c>
      <c r="C866" s="193">
        <v>69</v>
      </c>
      <c r="D866" s="194">
        <v>0</v>
      </c>
      <c r="E866" s="195">
        <v>26</v>
      </c>
      <c r="F866" s="192">
        <v>0</v>
      </c>
      <c r="G866" s="196">
        <v>14</v>
      </c>
      <c r="H866" s="194">
        <v>0</v>
      </c>
      <c r="I866" s="195">
        <v>0</v>
      </c>
      <c r="J866" s="192">
        <v>0</v>
      </c>
      <c r="K866" s="196">
        <v>0</v>
      </c>
      <c r="L866" s="194">
        <v>0</v>
      </c>
      <c r="M866" s="192">
        <v>0</v>
      </c>
      <c r="N866" s="197">
        <v>0</v>
      </c>
      <c r="O866" s="200">
        <v>0</v>
      </c>
      <c r="P866" s="192">
        <v>0</v>
      </c>
      <c r="Q866" s="196">
        <v>0</v>
      </c>
      <c r="R866" s="194">
        <v>0</v>
      </c>
      <c r="S866" s="195">
        <v>0</v>
      </c>
      <c r="T866" s="192">
        <v>0</v>
      </c>
      <c r="U866" s="196">
        <v>0</v>
      </c>
      <c r="V866" s="194">
        <v>0</v>
      </c>
      <c r="W866" s="195">
        <v>0</v>
      </c>
      <c r="X866" s="192">
        <v>0</v>
      </c>
      <c r="Y866" s="196">
        <v>0</v>
      </c>
      <c r="Z866" s="194">
        <v>0</v>
      </c>
      <c r="AA866" s="192">
        <v>0</v>
      </c>
      <c r="AB866" s="168">
        <f t="shared" si="16436"/>
        <v>0</v>
      </c>
      <c r="AC866" s="169">
        <f t="shared" si="16353"/>
        <v>109</v>
      </c>
      <c r="BI866" s="142" t="s">
        <v>39</v>
      </c>
      <c r="BJ866" s="125">
        <f>B866/B870</f>
        <v>0</v>
      </c>
      <c r="BK866" s="126">
        <f t="shared" ref="BK866" si="16872">C866/C870</f>
        <v>2.130681818181818E-3</v>
      </c>
      <c r="BL866" s="127">
        <f t="shared" ref="BL866" si="16873">D866/D870</f>
        <v>0</v>
      </c>
      <c r="BM866" s="128">
        <f t="shared" ref="BM866" si="16874">E866/E870</f>
        <v>1.4500027884669009E-3</v>
      </c>
      <c r="BN866" s="125">
        <f t="shared" ref="BN866" si="16875">F866/F870</f>
        <v>0</v>
      </c>
      <c r="BO866" s="126">
        <f t="shared" ref="BO866" si="16876">G866/G870</f>
        <v>1.8706574024585784E-3</v>
      </c>
      <c r="BP866" s="127">
        <f t="shared" ref="BP866" si="16877">H866/H870</f>
        <v>0</v>
      </c>
      <c r="BQ866" s="128">
        <f t="shared" ref="BQ866" si="16878">I866/I870</f>
        <v>0</v>
      </c>
      <c r="BR866" s="125">
        <f t="shared" ref="BR866" si="16879">J866/J870</f>
        <v>0</v>
      </c>
      <c r="BS866" s="126">
        <f t="shared" ref="BS866" si="16880">K866/K870</f>
        <v>0</v>
      </c>
      <c r="BT866" s="127">
        <f t="shared" ref="BT866" si="16881">L866/L870</f>
        <v>0</v>
      </c>
      <c r="BU866" s="125">
        <f t="shared" ref="BU866" si="16882">M866/M870</f>
        <v>0</v>
      </c>
      <c r="BV866" s="129">
        <f t="shared" ref="BV866" si="16883">N866/N870</f>
        <v>0</v>
      </c>
      <c r="BW866" s="130">
        <f t="shared" ref="BW866" si="16884">O866/O870</f>
        <v>0</v>
      </c>
      <c r="BX866" s="125">
        <f t="shared" ref="BX866" si="16885">P866/P870</f>
        <v>0</v>
      </c>
      <c r="BY866" s="126">
        <f t="shared" ref="BY866" si="16886">Q866/Q870</f>
        <v>0</v>
      </c>
      <c r="BZ866" s="127">
        <f t="shared" ref="BZ866" si="16887">R866/R870</f>
        <v>0</v>
      </c>
      <c r="CA866" s="128">
        <f t="shared" ref="CA866" si="16888">S866/S870</f>
        <v>0</v>
      </c>
      <c r="CB866" s="125">
        <f t="shared" ref="CB866" si="16889">T866/T870</f>
        <v>0</v>
      </c>
      <c r="CC866" s="126">
        <f t="shared" ref="CC866" si="16890">U866/U870</f>
        <v>0</v>
      </c>
      <c r="CD866" s="127">
        <f t="shared" ref="CD866" si="16891">V866/V870</f>
        <v>0</v>
      </c>
      <c r="CE866" s="128">
        <f t="shared" ref="CE866" si="16892">W866/W870</f>
        <v>0</v>
      </c>
      <c r="CF866" s="125">
        <f t="shared" ref="CF866" si="16893">X866/X870</f>
        <v>0</v>
      </c>
      <c r="CG866" s="126">
        <f t="shared" ref="CG866" si="16894">Y866/Y870</f>
        <v>0</v>
      </c>
      <c r="CH866" s="127">
        <f t="shared" ref="CH866" si="16895">Z866/Z870</f>
        <v>0</v>
      </c>
      <c r="CI866" s="125">
        <f t="shared" ref="CI866" si="16896">AA866/AA870</f>
        <v>0</v>
      </c>
      <c r="CJ866" s="131">
        <f t="shared" ref="CJ866" si="16897">AB866/AB870</f>
        <v>0</v>
      </c>
      <c r="CK866" s="132">
        <f t="shared" ref="CK866" si="16898">AC866/AC870</f>
        <v>3.6289543950299971E-4</v>
      </c>
    </row>
    <row r="867" spans="1:89">
      <c r="A867" s="133" t="s">
        <v>40</v>
      </c>
      <c r="B867" s="57">
        <v>0</v>
      </c>
      <c r="C867" s="58">
        <v>0</v>
      </c>
      <c r="D867" s="135">
        <v>0</v>
      </c>
      <c r="E867" s="136">
        <v>0</v>
      </c>
      <c r="F867" s="134">
        <v>0</v>
      </c>
      <c r="G867" s="137">
        <v>0</v>
      </c>
      <c r="H867" s="135">
        <v>0</v>
      </c>
      <c r="I867" s="136">
        <v>0</v>
      </c>
      <c r="J867" s="134">
        <v>0</v>
      </c>
      <c r="K867" s="137">
        <v>0</v>
      </c>
      <c r="L867" s="135">
        <v>0</v>
      </c>
      <c r="M867" s="134">
        <v>0</v>
      </c>
      <c r="N867" s="138">
        <v>0</v>
      </c>
      <c r="O867" s="139">
        <v>0</v>
      </c>
      <c r="P867" s="134">
        <v>0</v>
      </c>
      <c r="Q867" s="137">
        <v>0</v>
      </c>
      <c r="R867" s="135">
        <v>0</v>
      </c>
      <c r="S867" s="136">
        <v>0</v>
      </c>
      <c r="T867" s="134">
        <v>0</v>
      </c>
      <c r="U867" s="137">
        <v>0</v>
      </c>
      <c r="V867" s="135">
        <v>0</v>
      </c>
      <c r="W867" s="136">
        <v>0</v>
      </c>
      <c r="X867" s="134">
        <v>0</v>
      </c>
      <c r="Y867" s="137">
        <v>0</v>
      </c>
      <c r="Z867" s="140">
        <v>0</v>
      </c>
      <c r="AA867" s="141">
        <v>0</v>
      </c>
      <c r="AB867" s="168"/>
      <c r="AC867" s="169"/>
      <c r="BI867" s="133" t="s">
        <v>40</v>
      </c>
      <c r="BJ867" s="125">
        <f>B867/B870</f>
        <v>0</v>
      </c>
      <c r="BK867" s="126">
        <f t="shared" ref="BK867" si="16899">C867/C870</f>
        <v>0</v>
      </c>
      <c r="BL867" s="127">
        <f t="shared" ref="BL867" si="16900">D867/D870</f>
        <v>0</v>
      </c>
      <c r="BM867" s="128">
        <f t="shared" ref="BM867" si="16901">E867/E870</f>
        <v>0</v>
      </c>
      <c r="BN867" s="125">
        <f t="shared" ref="BN867" si="16902">F867/F870</f>
        <v>0</v>
      </c>
      <c r="BO867" s="126">
        <f t="shared" ref="BO867" si="16903">G867/G870</f>
        <v>0</v>
      </c>
      <c r="BP867" s="127">
        <f t="shared" ref="BP867" si="16904">H867/H870</f>
        <v>0</v>
      </c>
      <c r="BQ867" s="128">
        <f t="shared" ref="BQ867" si="16905">I867/I870</f>
        <v>0</v>
      </c>
      <c r="BR867" s="125">
        <f t="shared" ref="BR867" si="16906">J867/J870</f>
        <v>0</v>
      </c>
      <c r="BS867" s="126">
        <f t="shared" ref="BS867" si="16907">K867/K870</f>
        <v>0</v>
      </c>
      <c r="BT867" s="127">
        <f t="shared" ref="BT867" si="16908">L867/L870</f>
        <v>0</v>
      </c>
      <c r="BU867" s="125">
        <f t="shared" ref="BU867" si="16909">M867/M870</f>
        <v>0</v>
      </c>
      <c r="BV867" s="129">
        <f t="shared" ref="BV867" si="16910">N867/N870</f>
        <v>0</v>
      </c>
      <c r="BW867" s="130">
        <f t="shared" ref="BW867" si="16911">O867/O870</f>
        <v>0</v>
      </c>
      <c r="BX867" s="125">
        <f t="shared" ref="BX867" si="16912">P867/P870</f>
        <v>0</v>
      </c>
      <c r="BY867" s="126">
        <f t="shared" ref="BY867" si="16913">Q867/Q870</f>
        <v>0</v>
      </c>
      <c r="BZ867" s="127">
        <f t="shared" ref="BZ867" si="16914">R867/R870</f>
        <v>0</v>
      </c>
      <c r="CA867" s="128">
        <f t="shared" ref="CA867" si="16915">S867/S870</f>
        <v>0</v>
      </c>
      <c r="CB867" s="125">
        <f t="shared" ref="CB867" si="16916">T867/T870</f>
        <v>0</v>
      </c>
      <c r="CC867" s="126">
        <f t="shared" ref="CC867" si="16917">U867/U870</f>
        <v>0</v>
      </c>
      <c r="CD867" s="127">
        <f t="shared" ref="CD867" si="16918">V867/V870</f>
        <v>0</v>
      </c>
      <c r="CE867" s="128">
        <f t="shared" ref="CE867" si="16919">W867/W870</f>
        <v>0</v>
      </c>
      <c r="CF867" s="125">
        <f t="shared" ref="CF867" si="16920">X867/X870</f>
        <v>0</v>
      </c>
      <c r="CG867" s="126">
        <f t="shared" ref="CG867" si="16921">Y867/Y870</f>
        <v>0</v>
      </c>
      <c r="CH867" s="127">
        <f t="shared" ref="CH867" si="16922">Z867/Z870</f>
        <v>0</v>
      </c>
      <c r="CI867" s="125">
        <f t="shared" ref="CI867" si="16923">AA867/AA870</f>
        <v>0</v>
      </c>
      <c r="CJ867" s="131">
        <f t="shared" ref="CJ867" si="16924">AB867/AB870</f>
        <v>0</v>
      </c>
      <c r="CK867" s="132">
        <f t="shared" ref="CK867" si="16925">AC867/AC870</f>
        <v>0</v>
      </c>
    </row>
    <row r="868" spans="1:89">
      <c r="A868" s="142" t="s">
        <v>41</v>
      </c>
      <c r="B868" s="55"/>
      <c r="C868" s="56"/>
      <c r="D868" s="148"/>
      <c r="E868" s="145"/>
      <c r="F868" s="146"/>
      <c r="G868" s="147"/>
      <c r="H868" s="148"/>
      <c r="I868" s="145"/>
      <c r="J868" s="146"/>
      <c r="K868" s="147"/>
      <c r="L868" s="148"/>
      <c r="M868" s="146"/>
      <c r="N868" s="150"/>
      <c r="O868" s="149"/>
      <c r="P868" s="146"/>
      <c r="Q868" s="147"/>
      <c r="R868" s="148"/>
      <c r="S868" s="145"/>
      <c r="T868" s="146"/>
      <c r="U868" s="147"/>
      <c r="V868" s="148"/>
      <c r="W868" s="145"/>
      <c r="X868" s="146"/>
      <c r="Y868" s="147"/>
      <c r="Z868" s="144"/>
      <c r="AA868" s="143"/>
      <c r="AB868" s="168"/>
      <c r="AC868" s="169"/>
      <c r="BI868" s="142" t="s">
        <v>41</v>
      </c>
      <c r="BJ868" s="125">
        <f>B868/B870</f>
        <v>0</v>
      </c>
      <c r="BK868" s="126">
        <f t="shared" ref="BK868" si="16926">C868/C870</f>
        <v>0</v>
      </c>
      <c r="BL868" s="127">
        <f t="shared" ref="BL868" si="16927">D868/D870</f>
        <v>0</v>
      </c>
      <c r="BM868" s="128">
        <f t="shared" ref="BM868" si="16928">E868/E870</f>
        <v>0</v>
      </c>
      <c r="BN868" s="125">
        <f t="shared" ref="BN868" si="16929">F868/F870</f>
        <v>0</v>
      </c>
      <c r="BO868" s="126">
        <f t="shared" ref="BO868" si="16930">G868/G870</f>
        <v>0</v>
      </c>
      <c r="BP868" s="127">
        <f t="shared" ref="BP868" si="16931">H868/H870</f>
        <v>0</v>
      </c>
      <c r="BQ868" s="128">
        <f t="shared" ref="BQ868" si="16932">I868/I870</f>
        <v>0</v>
      </c>
      <c r="BR868" s="125">
        <f t="shared" ref="BR868" si="16933">J868/J870</f>
        <v>0</v>
      </c>
      <c r="BS868" s="126">
        <f t="shared" ref="BS868" si="16934">K868/K870</f>
        <v>0</v>
      </c>
      <c r="BT868" s="127">
        <f t="shared" ref="BT868" si="16935">L868/L870</f>
        <v>0</v>
      </c>
      <c r="BU868" s="125">
        <f t="shared" ref="BU868" si="16936">M868/M870</f>
        <v>0</v>
      </c>
      <c r="BV868" s="129">
        <f t="shared" ref="BV868" si="16937">N868/N870</f>
        <v>0</v>
      </c>
      <c r="BW868" s="130">
        <f t="shared" ref="BW868" si="16938">O868/O870</f>
        <v>0</v>
      </c>
      <c r="BX868" s="125">
        <f t="shared" ref="BX868" si="16939">P868/P870</f>
        <v>0</v>
      </c>
      <c r="BY868" s="126">
        <f t="shared" ref="BY868" si="16940">Q868/Q870</f>
        <v>0</v>
      </c>
      <c r="BZ868" s="127">
        <f t="shared" ref="BZ868" si="16941">R868/R870</f>
        <v>0</v>
      </c>
      <c r="CA868" s="128">
        <f t="shared" ref="CA868" si="16942">S868/S870</f>
        <v>0</v>
      </c>
      <c r="CB868" s="125">
        <f t="shared" ref="CB868" si="16943">T868/T870</f>
        <v>0</v>
      </c>
      <c r="CC868" s="126">
        <f t="shared" ref="CC868" si="16944">U868/U870</f>
        <v>0</v>
      </c>
      <c r="CD868" s="127">
        <f t="shared" ref="CD868" si="16945">V868/V870</f>
        <v>0</v>
      </c>
      <c r="CE868" s="128">
        <f t="shared" ref="CE868" si="16946">W868/W870</f>
        <v>0</v>
      </c>
      <c r="CF868" s="125">
        <f t="shared" ref="CF868" si="16947">X868/X870</f>
        <v>0</v>
      </c>
      <c r="CG868" s="126">
        <f t="shared" ref="CG868" si="16948">Y868/Y870</f>
        <v>0</v>
      </c>
      <c r="CH868" s="127">
        <f t="shared" ref="CH868" si="16949">Z868/Z870</f>
        <v>0</v>
      </c>
      <c r="CI868" s="125">
        <f t="shared" ref="CI868" si="16950">AA868/AA870</f>
        <v>0</v>
      </c>
      <c r="CJ868" s="131">
        <f t="shared" ref="CJ868" si="16951">AB868/AB870</f>
        <v>0</v>
      </c>
      <c r="CK868" s="132">
        <f t="shared" ref="CK868" si="16952">AC868/AC870</f>
        <v>0</v>
      </c>
    </row>
    <row r="869" spans="1:89" ht="14.1" thickBot="1">
      <c r="A869" s="133" t="s">
        <v>45</v>
      </c>
      <c r="B869" s="57"/>
      <c r="C869" s="58"/>
      <c r="D869" s="135"/>
      <c r="E869" s="136"/>
      <c r="F869" s="134"/>
      <c r="G869" s="137"/>
      <c r="H869" s="135"/>
      <c r="I869" s="136"/>
      <c r="J869" s="134"/>
      <c r="K869" s="137"/>
      <c r="L869" s="135"/>
      <c r="M869" s="134"/>
      <c r="N869" s="138"/>
      <c r="O869" s="139"/>
      <c r="P869" s="134"/>
      <c r="Q869" s="137"/>
      <c r="R869" s="135"/>
      <c r="S869" s="136"/>
      <c r="T869" s="134"/>
      <c r="U869" s="137"/>
      <c r="V869" s="135"/>
      <c r="W869" s="136"/>
      <c r="X869" s="134"/>
      <c r="Y869" s="137"/>
      <c r="Z869" s="140"/>
      <c r="AA869" s="141"/>
      <c r="AB869" s="168"/>
      <c r="AC869" s="169"/>
      <c r="BI869" s="133" t="s">
        <v>45</v>
      </c>
      <c r="BJ869" s="125">
        <f>B869/B870</f>
        <v>0</v>
      </c>
      <c r="BK869" s="126">
        <f t="shared" ref="BK869" si="16953">C869/C870</f>
        <v>0</v>
      </c>
      <c r="BL869" s="127">
        <f t="shared" ref="BL869" si="16954">D869/D870</f>
        <v>0</v>
      </c>
      <c r="BM869" s="128">
        <f t="shared" ref="BM869" si="16955">E869/E870</f>
        <v>0</v>
      </c>
      <c r="BN869" s="125">
        <f t="shared" ref="BN869" si="16956">F869/F870</f>
        <v>0</v>
      </c>
      <c r="BO869" s="126">
        <f t="shared" ref="BO869" si="16957">G869/G870</f>
        <v>0</v>
      </c>
      <c r="BP869" s="127">
        <f t="shared" ref="BP869" si="16958">H869/H870</f>
        <v>0</v>
      </c>
      <c r="BQ869" s="128">
        <f t="shared" ref="BQ869" si="16959">I869/I870</f>
        <v>0</v>
      </c>
      <c r="BR869" s="125">
        <f t="shared" ref="BR869" si="16960">J869/J870</f>
        <v>0</v>
      </c>
      <c r="BS869" s="126">
        <f t="shared" ref="BS869" si="16961">K869/K870</f>
        <v>0</v>
      </c>
      <c r="BT869" s="127">
        <f t="shared" ref="BT869" si="16962">L869/L870</f>
        <v>0</v>
      </c>
      <c r="BU869" s="125">
        <f t="shared" ref="BU869" si="16963">M869/M870</f>
        <v>0</v>
      </c>
      <c r="BV869" s="129">
        <f t="shared" ref="BV869" si="16964">N869/N870</f>
        <v>0</v>
      </c>
      <c r="BW869" s="130">
        <f t="shared" ref="BW869" si="16965">O869/O870</f>
        <v>0</v>
      </c>
      <c r="BX869" s="125">
        <f t="shared" ref="BX869" si="16966">P869/P870</f>
        <v>0</v>
      </c>
      <c r="BY869" s="126">
        <f t="shared" ref="BY869" si="16967">Q869/Q870</f>
        <v>0</v>
      </c>
      <c r="BZ869" s="127">
        <f t="shared" ref="BZ869" si="16968">R869/R870</f>
        <v>0</v>
      </c>
      <c r="CA869" s="128">
        <f t="shared" ref="CA869" si="16969">S869/S870</f>
        <v>0</v>
      </c>
      <c r="CB869" s="125">
        <f t="shared" ref="CB869" si="16970">T869/T870</f>
        <v>0</v>
      </c>
      <c r="CC869" s="126">
        <f t="shared" ref="CC869" si="16971">U869/U870</f>
        <v>0</v>
      </c>
      <c r="CD869" s="127">
        <f t="shared" ref="CD869" si="16972">V869/V870</f>
        <v>0</v>
      </c>
      <c r="CE869" s="128">
        <f t="shared" ref="CE869" si="16973">W869/W870</f>
        <v>0</v>
      </c>
      <c r="CF869" s="125">
        <f t="shared" ref="CF869" si="16974">X869/X870</f>
        <v>0</v>
      </c>
      <c r="CG869" s="126">
        <f t="shared" ref="CG869" si="16975">Y869/Y870</f>
        <v>0</v>
      </c>
      <c r="CH869" s="127">
        <f t="shared" ref="CH869" si="16976">Z869/Z870</f>
        <v>0</v>
      </c>
      <c r="CI869" s="125">
        <f t="shared" ref="CI869" si="16977">AA869/AA870</f>
        <v>0</v>
      </c>
      <c r="CJ869" s="131">
        <f t="shared" ref="CJ869" si="16978">AB869/AB870</f>
        <v>0</v>
      </c>
      <c r="CK869" s="132">
        <f t="shared" ref="CK869" si="16979">AC869/AC870</f>
        <v>0</v>
      </c>
    </row>
    <row r="870" spans="1:89" ht="15" thickTop="1" thickBot="1">
      <c r="A870" s="294" t="s">
        <v>42</v>
      </c>
      <c r="B870" s="17">
        <f t="shared" ref="B870:AA870" si="16980">SUM(B847:B869)</f>
        <v>55095</v>
      </c>
      <c r="C870" s="18">
        <f t="shared" si="16980"/>
        <v>32384</v>
      </c>
      <c r="D870" s="17">
        <f t="shared" si="16980"/>
        <v>21848</v>
      </c>
      <c r="E870" s="18">
        <f t="shared" si="16980"/>
        <v>17931</v>
      </c>
      <c r="F870" s="17">
        <f t="shared" si="16980"/>
        <v>10080</v>
      </c>
      <c r="G870" s="18">
        <f t="shared" si="16980"/>
        <v>7484</v>
      </c>
      <c r="H870" s="17">
        <f t="shared" si="16980"/>
        <v>24366</v>
      </c>
      <c r="I870" s="18">
        <f t="shared" si="16980"/>
        <v>36637</v>
      </c>
      <c r="J870" s="17">
        <f t="shared" si="16980"/>
        <v>6548</v>
      </c>
      <c r="K870" s="18">
        <f t="shared" si="16980"/>
        <v>7917</v>
      </c>
      <c r="L870" s="17">
        <f t="shared" si="16980"/>
        <v>11269</v>
      </c>
      <c r="M870" s="18">
        <f t="shared" si="16980"/>
        <v>21978</v>
      </c>
      <c r="N870" s="17">
        <f t="shared" si="16980"/>
        <v>25194</v>
      </c>
      <c r="O870" s="18">
        <f t="shared" si="16980"/>
        <v>34964</v>
      </c>
      <c r="P870" s="17">
        <f t="shared" si="16980"/>
        <v>15954</v>
      </c>
      <c r="Q870" s="18">
        <f t="shared" si="16980"/>
        <v>20306</v>
      </c>
      <c r="R870" s="17">
        <f t="shared" si="16980"/>
        <v>19268</v>
      </c>
      <c r="S870" s="18">
        <f t="shared" si="16980"/>
        <v>22587</v>
      </c>
      <c r="T870" s="17">
        <f t="shared" si="16980"/>
        <v>8708</v>
      </c>
      <c r="U870" s="18">
        <f t="shared" si="16980"/>
        <v>10799</v>
      </c>
      <c r="V870" s="17">
        <f t="shared" si="16980"/>
        <v>23751</v>
      </c>
      <c r="W870" s="18">
        <f t="shared" si="16980"/>
        <v>27790</v>
      </c>
      <c r="X870" s="17">
        <f t="shared" si="16980"/>
        <v>23258</v>
      </c>
      <c r="Y870" s="18">
        <f t="shared" si="16980"/>
        <v>14837</v>
      </c>
      <c r="Z870" s="17">
        <f t="shared" si="16980"/>
        <v>55595</v>
      </c>
      <c r="AA870" s="18">
        <f t="shared" si="16980"/>
        <v>44748</v>
      </c>
      <c r="AB870" s="170">
        <f t="shared" ref="AB870:AC870" si="16981">SUM(AB846:AB869)</f>
        <v>300934</v>
      </c>
      <c r="AC870" s="171">
        <f t="shared" si="16981"/>
        <v>300362</v>
      </c>
      <c r="BI870" s="294" t="s">
        <v>42</v>
      </c>
      <c r="BJ870" s="151">
        <f>SUM(BJ846:BJ869)</f>
        <v>1</v>
      </c>
      <c r="BK870" s="152">
        <f t="shared" ref="BK870:CK870" si="16982">SUM(BK846:BK869)</f>
        <v>0.99999999999999989</v>
      </c>
      <c r="BL870" s="151">
        <f t="shared" si="16982"/>
        <v>1</v>
      </c>
      <c r="BM870" s="152">
        <f t="shared" si="16982"/>
        <v>1</v>
      </c>
      <c r="BN870" s="151">
        <f t="shared" si="16982"/>
        <v>1.0000000000000002</v>
      </c>
      <c r="BO870" s="152">
        <f t="shared" si="16982"/>
        <v>0.99999999999999989</v>
      </c>
      <c r="BP870" s="151">
        <f t="shared" si="16982"/>
        <v>1</v>
      </c>
      <c r="BQ870" s="152">
        <f t="shared" si="16982"/>
        <v>1</v>
      </c>
      <c r="BR870" s="151">
        <f t="shared" si="16982"/>
        <v>1</v>
      </c>
      <c r="BS870" s="152">
        <f t="shared" si="16982"/>
        <v>1.0000000000000002</v>
      </c>
      <c r="BT870" s="151">
        <f t="shared" si="16982"/>
        <v>0.99999999999999989</v>
      </c>
      <c r="BU870" s="152">
        <f t="shared" si="16982"/>
        <v>1</v>
      </c>
      <c r="BV870" s="151">
        <f t="shared" si="16982"/>
        <v>1.0000000000000002</v>
      </c>
      <c r="BW870" s="152">
        <f t="shared" si="16982"/>
        <v>1.0000000000000002</v>
      </c>
      <c r="BX870" s="151">
        <f t="shared" si="16982"/>
        <v>1</v>
      </c>
      <c r="BY870" s="152">
        <f t="shared" si="16982"/>
        <v>0.99999999999999989</v>
      </c>
      <c r="BZ870" s="151">
        <f t="shared" si="16982"/>
        <v>1</v>
      </c>
      <c r="CA870" s="152">
        <f t="shared" si="16982"/>
        <v>1.0000000000000002</v>
      </c>
      <c r="CB870" s="151">
        <f t="shared" si="16982"/>
        <v>1.0000000000000002</v>
      </c>
      <c r="CC870" s="152">
        <f t="shared" si="16982"/>
        <v>1</v>
      </c>
      <c r="CD870" s="151">
        <f t="shared" si="16982"/>
        <v>1</v>
      </c>
      <c r="CE870" s="152">
        <f t="shared" si="16982"/>
        <v>1</v>
      </c>
      <c r="CF870" s="151">
        <f t="shared" si="16982"/>
        <v>1</v>
      </c>
      <c r="CG870" s="152">
        <f t="shared" si="16982"/>
        <v>1.0000000000000002</v>
      </c>
      <c r="CH870" s="151">
        <f t="shared" si="16982"/>
        <v>1</v>
      </c>
      <c r="CI870" s="152">
        <f t="shared" si="16982"/>
        <v>0.99999999999999989</v>
      </c>
      <c r="CJ870" s="151">
        <f t="shared" si="16982"/>
        <v>1</v>
      </c>
      <c r="CK870" s="152">
        <f t="shared" si="16982"/>
        <v>1.0000000000000002</v>
      </c>
    </row>
    <row r="871" spans="1:89" ht="14.1" thickTop="1">
      <c r="A871" s="183"/>
    </row>
    <row r="873" spans="1:89">
      <c r="A873" s="318">
        <f>+A842+1</f>
        <v>43859</v>
      </c>
      <c r="B873" s="318"/>
      <c r="C873" s="318"/>
      <c r="D873" s="318"/>
      <c r="BI873" s="313">
        <f>+BI811+2</f>
        <v>43859</v>
      </c>
      <c r="BJ873" s="313"/>
      <c r="BK873" s="313"/>
      <c r="BL873" s="313"/>
    </row>
    <row r="874" spans="1:89" ht="14.1" thickBot="1">
      <c r="AE874" t="s">
        <v>49</v>
      </c>
    </row>
    <row r="875" spans="1:89" ht="15" thickTop="1" thickBot="1">
      <c r="A875" s="314" t="s">
        <v>2</v>
      </c>
      <c r="B875" s="311" t="s">
        <v>3</v>
      </c>
      <c r="C875" s="312"/>
      <c r="D875" s="311" t="s">
        <v>4</v>
      </c>
      <c r="E875" s="312"/>
      <c r="F875" s="311" t="s">
        <v>5</v>
      </c>
      <c r="G875" s="312"/>
      <c r="H875" s="311" t="s">
        <v>6</v>
      </c>
      <c r="I875" s="312"/>
      <c r="J875" s="311" t="s">
        <v>7</v>
      </c>
      <c r="K875" s="312"/>
      <c r="L875" s="311" t="s">
        <v>8</v>
      </c>
      <c r="M875" s="312"/>
      <c r="N875" s="311" t="s">
        <v>9</v>
      </c>
      <c r="O875" s="312"/>
      <c r="P875" s="311" t="s">
        <v>10</v>
      </c>
      <c r="Q875" s="312"/>
      <c r="R875" s="311" t="s">
        <v>11</v>
      </c>
      <c r="S875" s="312"/>
      <c r="T875" s="311" t="s">
        <v>12</v>
      </c>
      <c r="U875" s="312"/>
      <c r="V875" s="311" t="s">
        <v>13</v>
      </c>
      <c r="W875" s="312"/>
      <c r="X875" s="311" t="s">
        <v>14</v>
      </c>
      <c r="Y875" s="312"/>
      <c r="Z875" s="297" t="s">
        <v>15</v>
      </c>
      <c r="AA875" s="298"/>
      <c r="AB875" s="316" t="s">
        <v>16</v>
      </c>
      <c r="AC875" s="317"/>
      <c r="AE875" s="309" t="s">
        <v>2</v>
      </c>
      <c r="AF875" s="303" t="s">
        <v>3</v>
      </c>
      <c r="AG875" s="304"/>
      <c r="AH875" s="303" t="s">
        <v>4</v>
      </c>
      <c r="AI875" s="304"/>
      <c r="AJ875" s="303" t="s">
        <v>5</v>
      </c>
      <c r="AK875" s="304"/>
      <c r="AL875" s="303" t="s">
        <v>6</v>
      </c>
      <c r="AM875" s="304"/>
      <c r="AN875" s="303" t="s">
        <v>7</v>
      </c>
      <c r="AO875" s="304"/>
      <c r="AP875" s="303" t="s">
        <v>8</v>
      </c>
      <c r="AQ875" s="304"/>
      <c r="AR875" s="303" t="s">
        <v>9</v>
      </c>
      <c r="AS875" s="304"/>
      <c r="AT875" s="303" t="s">
        <v>10</v>
      </c>
      <c r="AU875" s="304"/>
      <c r="AV875" s="303" t="s">
        <v>11</v>
      </c>
      <c r="AW875" s="304"/>
      <c r="AX875" s="303" t="s">
        <v>12</v>
      </c>
      <c r="AY875" s="304"/>
      <c r="AZ875" s="303" t="s">
        <v>13</v>
      </c>
      <c r="BA875" s="304"/>
      <c r="BB875" s="303" t="s">
        <v>14</v>
      </c>
      <c r="BC875" s="304"/>
      <c r="BD875" s="305" t="s">
        <v>15</v>
      </c>
      <c r="BE875" s="306"/>
      <c r="BF875" s="307" t="s">
        <v>16</v>
      </c>
      <c r="BG875" s="308"/>
      <c r="BI875" s="314" t="s">
        <v>2</v>
      </c>
      <c r="BJ875" s="311" t="s">
        <v>3</v>
      </c>
      <c r="BK875" s="312"/>
      <c r="BL875" s="311" t="s">
        <v>4</v>
      </c>
      <c r="BM875" s="312"/>
      <c r="BN875" s="311" t="s">
        <v>5</v>
      </c>
      <c r="BO875" s="312"/>
      <c r="BP875" s="311" t="s">
        <v>6</v>
      </c>
      <c r="BQ875" s="312"/>
      <c r="BR875" s="311" t="s">
        <v>7</v>
      </c>
      <c r="BS875" s="312"/>
      <c r="BT875" s="311" t="s">
        <v>8</v>
      </c>
      <c r="BU875" s="312"/>
      <c r="BV875" s="311" t="s">
        <v>9</v>
      </c>
      <c r="BW875" s="312"/>
      <c r="BX875" s="311" t="s">
        <v>10</v>
      </c>
      <c r="BY875" s="312"/>
      <c r="BZ875" s="311" t="s">
        <v>11</v>
      </c>
      <c r="CA875" s="312"/>
      <c r="CB875" s="311" t="s">
        <v>12</v>
      </c>
      <c r="CC875" s="312"/>
      <c r="CD875" s="311" t="s">
        <v>13</v>
      </c>
      <c r="CE875" s="312"/>
      <c r="CF875" s="311" t="s">
        <v>14</v>
      </c>
      <c r="CG875" s="312"/>
      <c r="CH875" s="297" t="s">
        <v>15</v>
      </c>
      <c r="CI875" s="298"/>
      <c r="CJ875" s="311" t="s">
        <v>16</v>
      </c>
      <c r="CK875" s="312"/>
    </row>
    <row r="876" spans="1:89" ht="15" thickTop="1" thickBot="1">
      <c r="A876" s="315"/>
      <c r="B876" s="112" t="s">
        <v>17</v>
      </c>
      <c r="C876" s="113" t="s">
        <v>18</v>
      </c>
      <c r="D876" s="114" t="s">
        <v>17</v>
      </c>
      <c r="E876" s="115" t="s">
        <v>18</v>
      </c>
      <c r="F876" s="112" t="s">
        <v>17</v>
      </c>
      <c r="G876" s="113" t="s">
        <v>18</v>
      </c>
      <c r="H876" s="114" t="s">
        <v>17</v>
      </c>
      <c r="I876" s="115" t="s">
        <v>18</v>
      </c>
      <c r="J876" s="112" t="s">
        <v>17</v>
      </c>
      <c r="K876" s="113" t="s">
        <v>18</v>
      </c>
      <c r="L876" s="114" t="s">
        <v>17</v>
      </c>
      <c r="M876" s="112" t="s">
        <v>18</v>
      </c>
      <c r="N876" s="116" t="s">
        <v>17</v>
      </c>
      <c r="O876" s="117" t="s">
        <v>18</v>
      </c>
      <c r="P876" s="112" t="s">
        <v>17</v>
      </c>
      <c r="Q876" s="113" t="s">
        <v>18</v>
      </c>
      <c r="R876" s="114" t="s">
        <v>17</v>
      </c>
      <c r="S876" s="115" t="s">
        <v>18</v>
      </c>
      <c r="T876" s="112" t="s">
        <v>17</v>
      </c>
      <c r="U876" s="113" t="s">
        <v>18</v>
      </c>
      <c r="V876" s="114" t="s">
        <v>17</v>
      </c>
      <c r="W876" s="115" t="s">
        <v>18</v>
      </c>
      <c r="X876" s="112" t="s">
        <v>17</v>
      </c>
      <c r="Y876" s="113" t="s">
        <v>18</v>
      </c>
      <c r="Z876" s="25" t="s">
        <v>17</v>
      </c>
      <c r="AA876" s="118" t="s">
        <v>18</v>
      </c>
      <c r="AB876" s="172" t="s">
        <v>17</v>
      </c>
      <c r="AC876" s="173" t="s">
        <v>18</v>
      </c>
      <c r="AE876" s="310"/>
      <c r="AF876" s="235" t="s">
        <v>17</v>
      </c>
      <c r="AG876" s="236" t="s">
        <v>18</v>
      </c>
      <c r="AH876" s="237" t="s">
        <v>17</v>
      </c>
      <c r="AI876" s="238" t="s">
        <v>18</v>
      </c>
      <c r="AJ876" s="235" t="s">
        <v>17</v>
      </c>
      <c r="AK876" s="236" t="s">
        <v>18</v>
      </c>
      <c r="AL876" s="237" t="s">
        <v>17</v>
      </c>
      <c r="AM876" s="238" t="s">
        <v>18</v>
      </c>
      <c r="AN876" s="235" t="s">
        <v>17</v>
      </c>
      <c r="AO876" s="236" t="s">
        <v>18</v>
      </c>
      <c r="AP876" s="237" t="s">
        <v>17</v>
      </c>
      <c r="AQ876" s="235" t="s">
        <v>18</v>
      </c>
      <c r="AR876" s="239" t="s">
        <v>17</v>
      </c>
      <c r="AS876" s="240" t="s">
        <v>18</v>
      </c>
      <c r="AT876" s="235" t="s">
        <v>17</v>
      </c>
      <c r="AU876" s="236" t="s">
        <v>18</v>
      </c>
      <c r="AV876" s="237" t="s">
        <v>17</v>
      </c>
      <c r="AW876" s="238" t="s">
        <v>18</v>
      </c>
      <c r="AX876" s="235" t="s">
        <v>17</v>
      </c>
      <c r="AY876" s="236" t="s">
        <v>18</v>
      </c>
      <c r="AZ876" s="237" t="s">
        <v>17</v>
      </c>
      <c r="BA876" s="238" t="s">
        <v>18</v>
      </c>
      <c r="BB876" s="235" t="s">
        <v>17</v>
      </c>
      <c r="BC876" s="236" t="s">
        <v>18</v>
      </c>
      <c r="BD876" s="241" t="s">
        <v>17</v>
      </c>
      <c r="BE876" s="242" t="s">
        <v>18</v>
      </c>
      <c r="BF876" s="243" t="s">
        <v>17</v>
      </c>
      <c r="BG876" s="244" t="s">
        <v>18</v>
      </c>
      <c r="BI876" s="315"/>
      <c r="BJ876" s="112" t="s">
        <v>17</v>
      </c>
      <c r="BK876" s="113" t="s">
        <v>18</v>
      </c>
      <c r="BL876" s="114" t="s">
        <v>17</v>
      </c>
      <c r="BM876" s="115" t="s">
        <v>18</v>
      </c>
      <c r="BN876" s="112" t="s">
        <v>17</v>
      </c>
      <c r="BO876" s="113" t="s">
        <v>18</v>
      </c>
      <c r="BP876" s="114" t="s">
        <v>17</v>
      </c>
      <c r="BQ876" s="115" t="s">
        <v>18</v>
      </c>
      <c r="BR876" s="112" t="s">
        <v>17</v>
      </c>
      <c r="BS876" s="113" t="s">
        <v>18</v>
      </c>
      <c r="BT876" s="114" t="s">
        <v>17</v>
      </c>
      <c r="BU876" s="112" t="s">
        <v>18</v>
      </c>
      <c r="BV876" s="116" t="s">
        <v>17</v>
      </c>
      <c r="BW876" s="117" t="s">
        <v>18</v>
      </c>
      <c r="BX876" s="112" t="s">
        <v>17</v>
      </c>
      <c r="BY876" s="113" t="s">
        <v>18</v>
      </c>
      <c r="BZ876" s="114" t="s">
        <v>17</v>
      </c>
      <c r="CA876" s="115" t="s">
        <v>18</v>
      </c>
      <c r="CB876" s="112" t="s">
        <v>17</v>
      </c>
      <c r="CC876" s="113" t="s">
        <v>18</v>
      </c>
      <c r="CD876" s="114" t="s">
        <v>17</v>
      </c>
      <c r="CE876" s="115" t="s">
        <v>18</v>
      </c>
      <c r="CF876" s="112" t="s">
        <v>17</v>
      </c>
      <c r="CG876" s="113" t="s">
        <v>18</v>
      </c>
      <c r="CH876" s="25" t="s">
        <v>17</v>
      </c>
      <c r="CI876" s="118" t="s">
        <v>18</v>
      </c>
      <c r="CJ876" s="116" t="s">
        <v>17</v>
      </c>
      <c r="CK876" s="117" t="s">
        <v>18</v>
      </c>
    </row>
    <row r="877" spans="1:89" ht="14.1" thickTop="1">
      <c r="A877" s="121" t="s">
        <v>19</v>
      </c>
      <c r="B877" s="122"/>
      <c r="C877" s="182"/>
      <c r="D877" s="123"/>
      <c r="E877" s="176"/>
      <c r="F877" s="122"/>
      <c r="G877" s="124"/>
      <c r="H877" s="123"/>
      <c r="I877" s="176"/>
      <c r="J877" s="122"/>
      <c r="K877" s="124"/>
      <c r="L877" s="123"/>
      <c r="M877" s="122"/>
      <c r="N877" s="175"/>
      <c r="O877" s="177"/>
      <c r="P877" s="122"/>
      <c r="Q877" s="124"/>
      <c r="R877" s="123"/>
      <c r="S877" s="176"/>
      <c r="T877" s="122"/>
      <c r="U877" s="124"/>
      <c r="V877" s="123"/>
      <c r="W877" s="176"/>
      <c r="X877" s="122"/>
      <c r="Y877" s="124"/>
      <c r="Z877" s="180"/>
      <c r="AA877" s="181"/>
      <c r="AB877" s="166">
        <f>B877+D877+F877+H877+J877+L877+N877+P877+R877+T877+V877+X877+Z877</f>
        <v>0</v>
      </c>
      <c r="AC877" s="167">
        <f>C877+E877+G877+I877+K877+M877+O877+Q877+S877+U877+W877+Y877+AA877</f>
        <v>0</v>
      </c>
      <c r="AE877" s="246" t="str">
        <f>$AE$9</f>
        <v>07:00 - 07:59</v>
      </c>
      <c r="AF877" s="247">
        <f>SUMIF($A$9:$A$32,$AE877,B$877:B$900)</f>
        <v>6043</v>
      </c>
      <c r="AG877" s="248">
        <f t="shared" ref="AG877:AV879" si="16983">SUMIF($A$9:$A$32,$AE877,C$877:C$900)</f>
        <v>978</v>
      </c>
      <c r="AH877" s="249">
        <f t="shared" si="16983"/>
        <v>1292</v>
      </c>
      <c r="AI877" s="250">
        <f t="shared" si="16983"/>
        <v>1367</v>
      </c>
      <c r="AJ877" s="247">
        <f t="shared" si="16983"/>
        <v>674</v>
      </c>
      <c r="AK877" s="251">
        <f t="shared" si="16983"/>
        <v>646</v>
      </c>
      <c r="AL877" s="249">
        <f t="shared" si="16983"/>
        <v>1001</v>
      </c>
      <c r="AM877" s="250">
        <f t="shared" si="16983"/>
        <v>1637</v>
      </c>
      <c r="AN877" s="247">
        <f t="shared" si="16983"/>
        <v>395</v>
      </c>
      <c r="AO877" s="251">
        <f t="shared" si="16983"/>
        <v>999</v>
      </c>
      <c r="AP877" s="249">
        <f t="shared" si="16983"/>
        <v>446</v>
      </c>
      <c r="AQ877" s="247">
        <f t="shared" si="16983"/>
        <v>2275</v>
      </c>
      <c r="AR877" s="252">
        <f t="shared" si="16983"/>
        <v>1663</v>
      </c>
      <c r="AS877" s="253">
        <f t="shared" si="16983"/>
        <v>2777</v>
      </c>
      <c r="AT877" s="247">
        <f t="shared" si="16983"/>
        <v>1573</v>
      </c>
      <c r="AU877" s="251">
        <f t="shared" si="16983"/>
        <v>1470</v>
      </c>
      <c r="AV877" s="249">
        <f t="shared" si="16983"/>
        <v>1755</v>
      </c>
      <c r="AW877" s="250">
        <f t="shared" ref="AW877:BE879" si="16984">SUMIF($A$9:$A$32,$AE877,S$877:S$900)</f>
        <v>1416</v>
      </c>
      <c r="AX877" s="247">
        <f t="shared" si="16984"/>
        <v>321</v>
      </c>
      <c r="AY877" s="251">
        <f t="shared" si="16984"/>
        <v>1510</v>
      </c>
      <c r="AZ877" s="249">
        <f t="shared" si="16984"/>
        <v>1044</v>
      </c>
      <c r="BA877" s="250">
        <f t="shared" si="16984"/>
        <v>2420</v>
      </c>
      <c r="BB877" s="247">
        <f t="shared" si="16984"/>
        <v>1344</v>
      </c>
      <c r="BC877" s="251">
        <f t="shared" si="16984"/>
        <v>1562</v>
      </c>
      <c r="BD877" s="20">
        <f t="shared" si="16984"/>
        <v>4798</v>
      </c>
      <c r="BE877" s="254">
        <f t="shared" si="16984"/>
        <v>2279</v>
      </c>
      <c r="BF877" s="255">
        <f>AF877+AH877+AJ877+AL877+AN877+AP877+AR877+AT877+AV877+AX877+AZ877+BB877+BD877</f>
        <v>22349</v>
      </c>
      <c r="BG877" s="256">
        <f>AG877+AI877+AK877+AM877+AO877+AQ877+AS877+AU877+AW877+AY877+BA877+BC877+BE877</f>
        <v>21336</v>
      </c>
      <c r="BI877" s="121" t="s">
        <v>19</v>
      </c>
      <c r="BJ877" s="125">
        <f>B877/B901</f>
        <v>0</v>
      </c>
      <c r="BK877" s="126">
        <f t="shared" ref="BK877" si="16985">C877/C901</f>
        <v>0</v>
      </c>
      <c r="BL877" s="127">
        <f t="shared" ref="BL877" si="16986">D877/D901</f>
        <v>0</v>
      </c>
      <c r="BM877" s="128">
        <f t="shared" ref="BM877" si="16987">E877/E901</f>
        <v>0</v>
      </c>
      <c r="BN877" s="125">
        <f t="shared" ref="BN877" si="16988">F877/F901</f>
        <v>0</v>
      </c>
      <c r="BO877" s="126">
        <f t="shared" ref="BO877" si="16989">G877/G901</f>
        <v>0</v>
      </c>
      <c r="BP877" s="127">
        <f t="shared" ref="BP877" si="16990">H877/H901</f>
        <v>0</v>
      </c>
      <c r="BQ877" s="128">
        <f t="shared" ref="BQ877" si="16991">I877/I901</f>
        <v>0</v>
      </c>
      <c r="BR877" s="125">
        <f t="shared" ref="BR877" si="16992">J877/J901</f>
        <v>0</v>
      </c>
      <c r="BS877" s="126">
        <f t="shared" ref="BS877" si="16993">K877/K901</f>
        <v>0</v>
      </c>
      <c r="BT877" s="127">
        <f t="shared" ref="BT877" si="16994">L877/L901</f>
        <v>0</v>
      </c>
      <c r="BU877" s="125">
        <f t="shared" ref="BU877" si="16995">M877/M901</f>
        <v>0</v>
      </c>
      <c r="BV877" s="129">
        <f t="shared" ref="BV877" si="16996">N877/N901</f>
        <v>0</v>
      </c>
      <c r="BW877" s="130">
        <f t="shared" ref="BW877" si="16997">O877/O901</f>
        <v>0</v>
      </c>
      <c r="BX877" s="125">
        <f t="shared" ref="BX877" si="16998">P877/P901</f>
        <v>0</v>
      </c>
      <c r="BY877" s="126">
        <f t="shared" ref="BY877" si="16999">Q877/Q901</f>
        <v>0</v>
      </c>
      <c r="BZ877" s="127">
        <f t="shared" ref="BZ877" si="17000">R877/R901</f>
        <v>0</v>
      </c>
      <c r="CA877" s="128">
        <f t="shared" ref="CA877" si="17001">S877/S901</f>
        <v>0</v>
      </c>
      <c r="CB877" s="125">
        <f t="shared" ref="CB877" si="17002">T877/T901</f>
        <v>0</v>
      </c>
      <c r="CC877" s="126">
        <f t="shared" ref="CC877" si="17003">U877/U901</f>
        <v>0</v>
      </c>
      <c r="CD877" s="127">
        <f t="shared" ref="CD877" si="17004">V877/V901</f>
        <v>0</v>
      </c>
      <c r="CE877" s="128">
        <f t="shared" ref="CE877" si="17005">W877/W901</f>
        <v>0</v>
      </c>
      <c r="CF877" s="125">
        <f t="shared" ref="CF877" si="17006">X877/X901</f>
        <v>0</v>
      </c>
      <c r="CG877" s="126">
        <f t="shared" ref="CG877" si="17007">Y877/Y901</f>
        <v>0</v>
      </c>
      <c r="CH877" s="127">
        <f t="shared" ref="CH877" si="17008">Z877/Z901</f>
        <v>0</v>
      </c>
      <c r="CI877" s="125">
        <f t="shared" ref="CI877" si="17009">AA877/AA901</f>
        <v>0</v>
      </c>
      <c r="CJ877" s="131">
        <f t="shared" ref="CJ877" si="17010">AB877/AB901</f>
        <v>0</v>
      </c>
      <c r="CK877" s="132">
        <f t="shared" ref="CK877" si="17011">AC877/AC901</f>
        <v>0</v>
      </c>
    </row>
    <row r="878" spans="1:89">
      <c r="A878" s="133" t="s">
        <v>20</v>
      </c>
      <c r="B878" s="185">
        <v>519</v>
      </c>
      <c r="C878" s="186">
        <v>1</v>
      </c>
      <c r="D878" s="187">
        <v>155</v>
      </c>
      <c r="E878" s="188">
        <v>0</v>
      </c>
      <c r="F878" s="185">
        <v>35</v>
      </c>
      <c r="G878" s="189">
        <v>0</v>
      </c>
      <c r="H878" s="187">
        <v>214</v>
      </c>
      <c r="I878" s="188">
        <v>9</v>
      </c>
      <c r="J878" s="185">
        <v>10</v>
      </c>
      <c r="K878" s="189">
        <v>2</v>
      </c>
      <c r="L878" s="187">
        <v>7</v>
      </c>
      <c r="M878" s="185">
        <v>0</v>
      </c>
      <c r="N878" s="190">
        <v>30</v>
      </c>
      <c r="O878" s="191">
        <v>0</v>
      </c>
      <c r="P878" s="185">
        <v>5</v>
      </c>
      <c r="Q878" s="189">
        <v>0</v>
      </c>
      <c r="R878" s="187">
        <v>0</v>
      </c>
      <c r="S878" s="188">
        <v>0</v>
      </c>
      <c r="T878" s="185">
        <v>0</v>
      </c>
      <c r="U878" s="189">
        <v>0</v>
      </c>
      <c r="V878" s="187">
        <v>0</v>
      </c>
      <c r="W878" s="188">
        <v>0</v>
      </c>
      <c r="X878" s="185">
        <v>0</v>
      </c>
      <c r="Y878" s="189">
        <v>0</v>
      </c>
      <c r="Z878" s="187">
        <v>0</v>
      </c>
      <c r="AA878" s="185">
        <v>0</v>
      </c>
      <c r="AB878" s="166">
        <f>SUM(B878,D878,F878,H878,J878,L878,N878,P878,R878,T878,V878,X878,Z878)</f>
        <v>975</v>
      </c>
      <c r="AC878" s="169">
        <f t="shared" ref="AC878:AC897" si="17012">C878+E878+G878+I878+K878+M878+O878+Q878+S878+U878+W878+Y878+AA878</f>
        <v>12</v>
      </c>
      <c r="AE878" s="258" t="str">
        <f>$AE$10</f>
        <v>08:00 - 08:59</v>
      </c>
      <c r="AF878" s="247">
        <f>SUMIF($A$9:$A$32,$AE878,B$877:B$900)</f>
        <v>6091</v>
      </c>
      <c r="AG878" s="259">
        <f t="shared" si="16983"/>
        <v>1043</v>
      </c>
      <c r="AH878" s="260">
        <f t="shared" si="16983"/>
        <v>1523</v>
      </c>
      <c r="AI878" s="261">
        <f t="shared" si="16983"/>
        <v>1232</v>
      </c>
      <c r="AJ878" s="262">
        <f t="shared" si="16983"/>
        <v>583</v>
      </c>
      <c r="AK878" s="263">
        <f t="shared" si="16983"/>
        <v>567</v>
      </c>
      <c r="AL878" s="260">
        <f t="shared" si="16983"/>
        <v>1155</v>
      </c>
      <c r="AM878" s="261">
        <f t="shared" si="16983"/>
        <v>1996</v>
      </c>
      <c r="AN878" s="262">
        <f t="shared" si="16983"/>
        <v>391</v>
      </c>
      <c r="AO878" s="263">
        <f t="shared" si="16983"/>
        <v>921</v>
      </c>
      <c r="AP878" s="260">
        <f t="shared" si="16983"/>
        <v>449</v>
      </c>
      <c r="AQ878" s="262">
        <f t="shared" si="16983"/>
        <v>2689</v>
      </c>
      <c r="AR878" s="264">
        <f t="shared" si="16983"/>
        <v>1501</v>
      </c>
      <c r="AS878" s="265">
        <f t="shared" si="16983"/>
        <v>3173</v>
      </c>
      <c r="AT878" s="262">
        <f t="shared" si="16983"/>
        <v>1278</v>
      </c>
      <c r="AU878" s="263">
        <f t="shared" si="16983"/>
        <v>1515</v>
      </c>
      <c r="AV878" s="260">
        <f t="shared" si="16983"/>
        <v>1595</v>
      </c>
      <c r="AW878" s="261">
        <f t="shared" si="16984"/>
        <v>1398</v>
      </c>
      <c r="AX878" s="262">
        <f t="shared" si="16984"/>
        <v>303</v>
      </c>
      <c r="AY878" s="263">
        <f t="shared" si="16984"/>
        <v>1612</v>
      </c>
      <c r="AZ878" s="260">
        <f t="shared" si="16984"/>
        <v>873</v>
      </c>
      <c r="BA878" s="261">
        <f t="shared" si="16984"/>
        <v>2464</v>
      </c>
      <c r="BB878" s="262">
        <f t="shared" si="16984"/>
        <v>1189</v>
      </c>
      <c r="BC878" s="263">
        <f t="shared" si="16984"/>
        <v>1654</v>
      </c>
      <c r="BD878" s="260">
        <f t="shared" si="16984"/>
        <v>4525</v>
      </c>
      <c r="BE878" s="262">
        <f t="shared" si="16984"/>
        <v>2492</v>
      </c>
      <c r="BF878" s="266">
        <f>SUM(AF878,AH878,AJ878,AL878,AN878,AP878,AR878,AT878,AV878,AX878,AZ878,BB878,BD878)</f>
        <v>21456</v>
      </c>
      <c r="BG878" s="16">
        <f>SUM(AG878,AI878,AK878,AM878,AO878,AQ878,AS878,AU878,AW878,AY878,BA878,BC878,BE878)</f>
        <v>22756</v>
      </c>
      <c r="BI878" s="133" t="s">
        <v>20</v>
      </c>
      <c r="BJ878" s="125">
        <f>B878/B901</f>
        <v>9.5309802769309882E-3</v>
      </c>
      <c r="BK878" s="126">
        <f t="shared" ref="BK878" si="17013">C878/C901</f>
        <v>3.1252929962183952E-5</v>
      </c>
      <c r="BL878" s="127">
        <f t="shared" ref="BL878" si="17014">D878/D901</f>
        <v>7.151095732410611E-3</v>
      </c>
      <c r="BM878" s="128">
        <f t="shared" ref="BM878" si="17015">E878/E901</f>
        <v>0</v>
      </c>
      <c r="BN878" s="125">
        <f t="shared" ref="BN878" si="17016">F878/F901</f>
        <v>3.5193564605329312E-3</v>
      </c>
      <c r="BO878" s="126">
        <f t="shared" ref="BO878" si="17017">G878/G901</f>
        <v>0</v>
      </c>
      <c r="BP878" s="127">
        <f t="shared" ref="BP878" si="17018">H878/H901</f>
        <v>8.8532186000330956E-3</v>
      </c>
      <c r="BQ878" s="128">
        <f t="shared" ref="BQ878" si="17019">I878/I901</f>
        <v>2.4501129774317371E-4</v>
      </c>
      <c r="BR878" s="125">
        <f t="shared" ref="BR878" si="17020">J878/J901</f>
        <v>1.5966789078716271E-3</v>
      </c>
      <c r="BS878" s="126">
        <f t="shared" ref="BS878" si="17021">K878/K901</f>
        <v>2.5700334104343357E-4</v>
      </c>
      <c r="BT878" s="127">
        <f t="shared" ref="BT878" si="17022">L878/L901</f>
        <v>6.4486411791801008E-4</v>
      </c>
      <c r="BU878" s="125">
        <f t="shared" ref="BU878" si="17023">M878/M901</f>
        <v>0</v>
      </c>
      <c r="BV878" s="129">
        <f t="shared" ref="BV878" si="17024">N878/N901</f>
        <v>1.1978438810141745E-3</v>
      </c>
      <c r="BW878" s="130">
        <f t="shared" ref="BW878" si="17025">O878/O901</f>
        <v>0</v>
      </c>
      <c r="BX878" s="125">
        <f t="shared" ref="BX878" si="17026">P878/P901</f>
        <v>3.1267588018260269E-4</v>
      </c>
      <c r="BY878" s="126">
        <f t="shared" ref="BY878" si="17027">Q878/Q901</f>
        <v>0</v>
      </c>
      <c r="BZ878" s="127">
        <f t="shared" ref="BZ878" si="17028">R878/R901</f>
        <v>0</v>
      </c>
      <c r="CA878" s="128">
        <f t="shared" ref="CA878" si="17029">S878/S901</f>
        <v>0</v>
      </c>
      <c r="CB878" s="125">
        <f t="shared" ref="CB878" si="17030">T878/T901</f>
        <v>0</v>
      </c>
      <c r="CC878" s="126">
        <f t="shared" ref="CC878" si="17031">U878/U901</f>
        <v>0</v>
      </c>
      <c r="CD878" s="127">
        <f t="shared" ref="CD878" si="17032">V878/V901</f>
        <v>0</v>
      </c>
      <c r="CE878" s="128">
        <f t="shared" ref="CE878" si="17033">W878/W901</f>
        <v>0</v>
      </c>
      <c r="CF878" s="125">
        <f t="shared" ref="CF878" si="17034">X878/X901</f>
        <v>0</v>
      </c>
      <c r="CG878" s="126">
        <f t="shared" ref="CG878" si="17035">Y878/Y901</f>
        <v>0</v>
      </c>
      <c r="CH878" s="127">
        <f t="shared" ref="CH878" si="17036">Z878/Z901</f>
        <v>0</v>
      </c>
      <c r="CI878" s="125">
        <f t="shared" ref="CI878" si="17037">AA878/AA901</f>
        <v>0</v>
      </c>
      <c r="CJ878" s="131">
        <f t="shared" ref="CJ878" si="17038">AB878/AB901</f>
        <v>3.261011348319492E-3</v>
      </c>
      <c r="CK878" s="132">
        <f t="shared" ref="CK878" si="17039">AC878/AC901</f>
        <v>4.0220138223208362E-5</v>
      </c>
    </row>
    <row r="879" spans="1:89" ht="14.1" thickBot="1">
      <c r="A879" s="142" t="s">
        <v>21</v>
      </c>
      <c r="B879" s="192">
        <v>3102</v>
      </c>
      <c r="C879" s="193">
        <v>0</v>
      </c>
      <c r="D879" s="194">
        <v>1002</v>
      </c>
      <c r="E879" s="195">
        <v>1</v>
      </c>
      <c r="F879" s="192">
        <v>314</v>
      </c>
      <c r="G879" s="196">
        <v>4</v>
      </c>
      <c r="H879" s="194">
        <v>1103</v>
      </c>
      <c r="I879" s="195">
        <v>90</v>
      </c>
      <c r="J879" s="192">
        <v>62</v>
      </c>
      <c r="K879" s="196">
        <v>34</v>
      </c>
      <c r="L879" s="194">
        <v>61</v>
      </c>
      <c r="M879" s="192">
        <v>371</v>
      </c>
      <c r="N879" s="197">
        <v>422</v>
      </c>
      <c r="O879" s="198">
        <v>504</v>
      </c>
      <c r="P879" s="192">
        <v>206</v>
      </c>
      <c r="Q879" s="196">
        <v>307</v>
      </c>
      <c r="R879" s="194">
        <v>309</v>
      </c>
      <c r="S879" s="195">
        <v>325</v>
      </c>
      <c r="T879" s="192">
        <v>44</v>
      </c>
      <c r="U879" s="196">
        <v>228</v>
      </c>
      <c r="V879" s="194">
        <v>156</v>
      </c>
      <c r="W879" s="195">
        <v>540</v>
      </c>
      <c r="X879" s="192">
        <v>285</v>
      </c>
      <c r="Y879" s="196">
        <v>307</v>
      </c>
      <c r="Z879" s="194">
        <v>969</v>
      </c>
      <c r="AA879" s="192">
        <v>425</v>
      </c>
      <c r="AB879" s="168">
        <f t="shared" ref="AB879" si="17040">B879+D879+F879+H879+J879+L879+N879+P879+R879+T879+V879+X879+Z879</f>
        <v>8035</v>
      </c>
      <c r="AC879" s="169">
        <f t="shared" si="17012"/>
        <v>3136</v>
      </c>
      <c r="AE879" s="246" t="str">
        <f>$AE$11</f>
        <v>-</v>
      </c>
      <c r="AF879" s="247">
        <f>SUMIF($A$9:$A$32,$AE879,B$877:B$900)</f>
        <v>0</v>
      </c>
      <c r="AG879" s="267">
        <f t="shared" si="16983"/>
        <v>0</v>
      </c>
      <c r="AH879" s="268">
        <f t="shared" si="16983"/>
        <v>0</v>
      </c>
      <c r="AI879" s="269">
        <f t="shared" si="16983"/>
        <v>0</v>
      </c>
      <c r="AJ879" s="270">
        <f t="shared" si="16983"/>
        <v>0</v>
      </c>
      <c r="AK879" s="271">
        <f t="shared" si="16983"/>
        <v>0</v>
      </c>
      <c r="AL879" s="268">
        <f t="shared" si="16983"/>
        <v>0</v>
      </c>
      <c r="AM879" s="269">
        <f t="shared" si="16983"/>
        <v>0</v>
      </c>
      <c r="AN879" s="270">
        <f t="shared" si="16983"/>
        <v>0</v>
      </c>
      <c r="AO879" s="271">
        <f t="shared" si="16983"/>
        <v>0</v>
      </c>
      <c r="AP879" s="268">
        <f t="shared" si="16983"/>
        <v>0</v>
      </c>
      <c r="AQ879" s="270">
        <f t="shared" si="16983"/>
        <v>0</v>
      </c>
      <c r="AR879" s="272">
        <f t="shared" si="16983"/>
        <v>0</v>
      </c>
      <c r="AS879" s="273">
        <f t="shared" si="16983"/>
        <v>0</v>
      </c>
      <c r="AT879" s="270">
        <f t="shared" si="16983"/>
        <v>0</v>
      </c>
      <c r="AU879" s="271">
        <f t="shared" si="16983"/>
        <v>0</v>
      </c>
      <c r="AV879" s="268">
        <f t="shared" si="16983"/>
        <v>0</v>
      </c>
      <c r="AW879" s="269">
        <f t="shared" si="16984"/>
        <v>0</v>
      </c>
      <c r="AX879" s="270">
        <f t="shared" si="16984"/>
        <v>0</v>
      </c>
      <c r="AY879" s="271">
        <f t="shared" si="16984"/>
        <v>0</v>
      </c>
      <c r="AZ879" s="268">
        <f t="shared" si="16984"/>
        <v>0</v>
      </c>
      <c r="BA879" s="269">
        <f t="shared" si="16984"/>
        <v>0</v>
      </c>
      <c r="BB879" s="270">
        <f t="shared" si="16984"/>
        <v>0</v>
      </c>
      <c r="BC879" s="271">
        <f t="shared" si="16984"/>
        <v>0</v>
      </c>
      <c r="BD879" s="268">
        <f t="shared" si="16984"/>
        <v>0</v>
      </c>
      <c r="BE879" s="270">
        <f t="shared" si="16984"/>
        <v>0</v>
      </c>
      <c r="BF879" s="266">
        <f>SUM(AF879,AH879,AJ879,AL879,AN879,AP879,AR879,AT879,AV879,AX879,AZ879,BB879,BD879)</f>
        <v>0</v>
      </c>
      <c r="BG879" s="16">
        <f>SUM(AG879,AI879,AK879,AM879,AO879,AQ879,AS879,AU879,AW879,AY879,BA879,BC879,BE879)</f>
        <v>0</v>
      </c>
      <c r="BI879" s="142" t="s">
        <v>21</v>
      </c>
      <c r="BJ879" s="125">
        <f>B879/B901</f>
        <v>5.696551217541411E-2</v>
      </c>
      <c r="BK879" s="126">
        <f t="shared" ref="BK879" si="17041">C879/C901</f>
        <v>0</v>
      </c>
      <c r="BL879" s="127">
        <f t="shared" ref="BL879" si="17042">D879/D901</f>
        <v>4.6228373702422144E-2</v>
      </c>
      <c r="BM879" s="128">
        <f t="shared" ref="BM879" si="17043">E879/E901</f>
        <v>5.477051155657794E-5</v>
      </c>
      <c r="BN879" s="125">
        <f t="shared" ref="BN879" si="17044">F879/F901</f>
        <v>3.1573655103066867E-2</v>
      </c>
      <c r="BO879" s="126">
        <f t="shared" ref="BO879" si="17045">G879/G901</f>
        <v>5.3008216273522392E-4</v>
      </c>
      <c r="BP879" s="127">
        <f t="shared" ref="BP879" si="17046">H879/H901</f>
        <v>4.5631308952507034E-2</v>
      </c>
      <c r="BQ879" s="128">
        <f t="shared" ref="BQ879" si="17047">I879/I901</f>
        <v>2.4501129774317371E-3</v>
      </c>
      <c r="BR879" s="125">
        <f t="shared" ref="BR879" si="17048">J879/J901</f>
        <v>9.8994092288040882E-3</v>
      </c>
      <c r="BS879" s="126">
        <f t="shared" ref="BS879" si="17049">K879/K901</f>
        <v>4.3690567977383707E-3</v>
      </c>
      <c r="BT879" s="127">
        <f t="shared" ref="BT879" si="17050">L879/L901</f>
        <v>5.6195301704283739E-3</v>
      </c>
      <c r="BU879" s="125">
        <f t="shared" ref="BU879" si="17051">M879/M901</f>
        <v>1.7618844089851357E-2</v>
      </c>
      <c r="BV879" s="129">
        <f t="shared" ref="BV879" si="17052">N879/N901</f>
        <v>1.6849670592932721E-2</v>
      </c>
      <c r="BW879" s="130">
        <f t="shared" ref="BW879" si="17053">O879/O901</f>
        <v>1.4705453272255128E-2</v>
      </c>
      <c r="BX879" s="125">
        <f t="shared" ref="BX879" si="17054">P879/P901</f>
        <v>1.2882246263523231E-2</v>
      </c>
      <c r="BY879" s="126">
        <f t="shared" ref="BY879" si="17055">Q879/Q901</f>
        <v>1.4929002139661545E-2</v>
      </c>
      <c r="BZ879" s="127">
        <f t="shared" ref="BZ879" si="17056">R879/R901</f>
        <v>1.5501153807564965E-2</v>
      </c>
      <c r="CA879" s="128">
        <f t="shared" ref="CA879" si="17057">S879/S901</f>
        <v>1.4317811357328517E-2</v>
      </c>
      <c r="CB879" s="125">
        <f t="shared" ref="CB879" si="17058">T879/T901</f>
        <v>5.1649254607348278E-3</v>
      </c>
      <c r="CC879" s="126">
        <f t="shared" ref="CC879" si="17059">U879/U901</f>
        <v>2.1111111111111112E-2</v>
      </c>
      <c r="CD879" s="127">
        <f t="shared" ref="CD879" si="17060">V879/V901</f>
        <v>6.6079295154185024E-3</v>
      </c>
      <c r="CE879" s="128">
        <f t="shared" ref="CE879" si="17061">W879/W901</f>
        <v>1.9632794037447738E-2</v>
      </c>
      <c r="CF879" s="125">
        <f t="shared" ref="CF879" si="17062">X879/X901</f>
        <v>1.2506033612707886E-2</v>
      </c>
      <c r="CG879" s="126">
        <f t="shared" ref="CG879" si="17063">Y879/Y901</f>
        <v>2.1310565042343469E-2</v>
      </c>
      <c r="CH879" s="127">
        <f t="shared" ref="CH879" si="17064">Z879/Z901</f>
        <v>1.738521987189838E-2</v>
      </c>
      <c r="CI879" s="125">
        <f t="shared" ref="CI879" si="17065">AA879/AA901</f>
        <v>9.4997541240109083E-3</v>
      </c>
      <c r="CJ879" s="131">
        <f t="shared" ref="CJ879" si="17066">AB879/AB901</f>
        <v>2.6874078137176533E-2</v>
      </c>
      <c r="CK879" s="132">
        <f t="shared" ref="CK879" si="17067">AC879/AC901</f>
        <v>1.0510862788998451E-2</v>
      </c>
    </row>
    <row r="880" spans="1:89" ht="15" thickTop="1" thickBot="1">
      <c r="A880" s="133" t="s">
        <v>22</v>
      </c>
      <c r="B880" s="185">
        <v>5932</v>
      </c>
      <c r="C880" s="186">
        <v>373</v>
      </c>
      <c r="D880" s="187">
        <v>2007</v>
      </c>
      <c r="E880" s="188">
        <v>477</v>
      </c>
      <c r="F880" s="185">
        <v>661</v>
      </c>
      <c r="G880" s="189">
        <v>218</v>
      </c>
      <c r="H880" s="187">
        <v>1143</v>
      </c>
      <c r="I880" s="188">
        <v>915</v>
      </c>
      <c r="J880" s="185">
        <v>233</v>
      </c>
      <c r="K880" s="189">
        <v>377</v>
      </c>
      <c r="L880" s="187">
        <v>271</v>
      </c>
      <c r="M880" s="185">
        <v>971</v>
      </c>
      <c r="N880" s="190">
        <v>1179</v>
      </c>
      <c r="O880" s="191">
        <v>1660</v>
      </c>
      <c r="P880" s="185">
        <v>953</v>
      </c>
      <c r="Q880" s="189">
        <v>975</v>
      </c>
      <c r="R880" s="187">
        <v>1175</v>
      </c>
      <c r="S880" s="188">
        <v>1081</v>
      </c>
      <c r="T880" s="185">
        <v>244</v>
      </c>
      <c r="U880" s="189">
        <v>954</v>
      </c>
      <c r="V880" s="187">
        <v>767</v>
      </c>
      <c r="W880" s="188">
        <v>1920</v>
      </c>
      <c r="X880" s="185">
        <v>1082</v>
      </c>
      <c r="Y880" s="189">
        <v>1234</v>
      </c>
      <c r="Z880" s="187">
        <v>3211</v>
      </c>
      <c r="AA880" s="185">
        <v>1489</v>
      </c>
      <c r="AB880" s="168">
        <f>B880+D880+F880+H880+J880+L880+N880+P880+R880+T880+V880+X880+Z880</f>
        <v>18858</v>
      </c>
      <c r="AC880" s="169">
        <f t="shared" si="17012"/>
        <v>12644</v>
      </c>
      <c r="AE880" s="295" t="s">
        <v>42</v>
      </c>
      <c r="AF880" s="12">
        <f t="shared" ref="AF880:BG880" si="17068">SUM(AF877:AF879)</f>
        <v>12134</v>
      </c>
      <c r="AG880" s="1">
        <f t="shared" si="17068"/>
        <v>2021</v>
      </c>
      <c r="AH880" s="12">
        <f t="shared" si="17068"/>
        <v>2815</v>
      </c>
      <c r="AI880" s="1">
        <f t="shared" si="17068"/>
        <v>2599</v>
      </c>
      <c r="AJ880" s="12">
        <f t="shared" si="17068"/>
        <v>1257</v>
      </c>
      <c r="AK880" s="1">
        <f t="shared" si="17068"/>
        <v>1213</v>
      </c>
      <c r="AL880" s="12">
        <f t="shared" si="17068"/>
        <v>2156</v>
      </c>
      <c r="AM880" s="1">
        <f t="shared" si="17068"/>
        <v>3633</v>
      </c>
      <c r="AN880" s="12">
        <f t="shared" si="17068"/>
        <v>786</v>
      </c>
      <c r="AO880" s="1">
        <f t="shared" si="17068"/>
        <v>1920</v>
      </c>
      <c r="AP880" s="12">
        <f t="shared" si="17068"/>
        <v>895</v>
      </c>
      <c r="AQ880" s="1">
        <f t="shared" si="17068"/>
        <v>4964</v>
      </c>
      <c r="AR880" s="12">
        <f t="shared" si="17068"/>
        <v>3164</v>
      </c>
      <c r="AS880" s="1">
        <f t="shared" si="17068"/>
        <v>5950</v>
      </c>
      <c r="AT880" s="12">
        <f t="shared" si="17068"/>
        <v>2851</v>
      </c>
      <c r="AU880" s="1">
        <f t="shared" si="17068"/>
        <v>2985</v>
      </c>
      <c r="AV880" s="12">
        <f t="shared" si="17068"/>
        <v>3350</v>
      </c>
      <c r="AW880" s="1">
        <f t="shared" si="17068"/>
        <v>2814</v>
      </c>
      <c r="AX880" s="12">
        <f t="shared" si="17068"/>
        <v>624</v>
      </c>
      <c r="AY880" s="1">
        <f t="shared" si="17068"/>
        <v>3122</v>
      </c>
      <c r="AZ880" s="12">
        <f t="shared" si="17068"/>
        <v>1917</v>
      </c>
      <c r="BA880" s="1">
        <f t="shared" si="17068"/>
        <v>4884</v>
      </c>
      <c r="BB880" s="12">
        <f t="shared" si="17068"/>
        <v>2533</v>
      </c>
      <c r="BC880" s="1">
        <f t="shared" si="17068"/>
        <v>3216</v>
      </c>
      <c r="BD880" s="12">
        <f t="shared" si="17068"/>
        <v>9323</v>
      </c>
      <c r="BE880" s="1">
        <f t="shared" si="17068"/>
        <v>4771</v>
      </c>
      <c r="BF880" s="51">
        <f t="shared" si="17068"/>
        <v>43805</v>
      </c>
      <c r="BG880" s="47">
        <f t="shared" si="17068"/>
        <v>44092</v>
      </c>
      <c r="BI880" s="133" t="s">
        <v>22</v>
      </c>
      <c r="BJ880" s="125">
        <f>B880/B901</f>
        <v>0.10893598266426709</v>
      </c>
      <c r="BK880" s="126">
        <f t="shared" ref="BK880" si="17069">C880/C901</f>
        <v>1.1657342875894615E-2</v>
      </c>
      <c r="BL880" s="127">
        <f t="shared" ref="BL880" si="17070">D880/D901</f>
        <v>9.2595155709342555E-2</v>
      </c>
      <c r="BM880" s="128">
        <f t="shared" ref="BM880" si="17071">E880/E901</f>
        <v>2.6125534012487676E-2</v>
      </c>
      <c r="BN880" s="125">
        <f t="shared" ref="BN880" si="17072">F880/F901</f>
        <v>6.6465560583207642E-2</v>
      </c>
      <c r="BO880" s="126">
        <f t="shared" ref="BO880" si="17073">G880/G901</f>
        <v>2.8889477869069705E-2</v>
      </c>
      <c r="BP880" s="127">
        <f t="shared" ref="BP880" si="17074">H880/H901</f>
        <v>4.7286116167466488E-2</v>
      </c>
      <c r="BQ880" s="128">
        <f t="shared" ref="BQ880" si="17075">I880/I901</f>
        <v>2.4909481937222661E-2</v>
      </c>
      <c r="BR880" s="125">
        <f t="shared" ref="BR880" si="17076">J880/J901</f>
        <v>3.7202618553408909E-2</v>
      </c>
      <c r="BS880" s="126">
        <f t="shared" ref="BS880" si="17077">K880/K901</f>
        <v>4.8445129786687226E-2</v>
      </c>
      <c r="BT880" s="127">
        <f t="shared" ref="BT880" si="17078">L880/L901</f>
        <v>2.4965453707968679E-2</v>
      </c>
      <c r="BU880" s="125">
        <f t="shared" ref="BU880" si="17079">M880/M901</f>
        <v>4.6112931566699912E-2</v>
      </c>
      <c r="BV880" s="129">
        <f t="shared" ref="BV880" si="17080">N880/N901</f>
        <v>4.7075264523857061E-2</v>
      </c>
      <c r="BW880" s="130">
        <f t="shared" ref="BW880" si="17081">O880/O901</f>
        <v>4.8434627841157762E-2</v>
      </c>
      <c r="BX880" s="125">
        <f t="shared" ref="BX880" si="17082">P880/P901</f>
        <v>5.9596022762804075E-2</v>
      </c>
      <c r="BY880" s="126">
        <f t="shared" ref="BY880" si="17083">Q880/Q901</f>
        <v>4.7412954678078198E-2</v>
      </c>
      <c r="BZ880" s="127">
        <f t="shared" ref="BZ880" si="17084">R880/R901</f>
        <v>5.8944516905789106E-2</v>
      </c>
      <c r="CA880" s="128">
        <f t="shared" ref="CA880" si="17085">S880/S901</f>
        <v>4.7623243314683469E-2</v>
      </c>
      <c r="CB880" s="125">
        <f t="shared" ref="CB880" si="17086">T880/T901</f>
        <v>2.8641859373165865E-2</v>
      </c>
      <c r="CC880" s="126">
        <f t="shared" ref="CC880" si="17087">U880/U901</f>
        <v>8.8333333333333333E-2</v>
      </c>
      <c r="CD880" s="127">
        <f t="shared" ref="CD880" si="17088">V880/V901</f>
        <v>3.2488986784140972E-2</v>
      </c>
      <c r="CE880" s="128">
        <f t="shared" ref="CE880" si="17089">W880/W901</f>
        <v>6.9805489910925292E-2</v>
      </c>
      <c r="CF880" s="125">
        <f t="shared" ref="CF880" si="17090">X880/X901</f>
        <v>4.7479046908596251E-2</v>
      </c>
      <c r="CG880" s="126">
        <f t="shared" ref="CG880" si="17091">Y880/Y901</f>
        <v>8.5658753297237267E-2</v>
      </c>
      <c r="CH880" s="127">
        <f t="shared" ref="CH880" si="17092">Z880/Z901</f>
        <v>5.7609846242173066E-2</v>
      </c>
      <c r="CI880" s="125">
        <f t="shared" ref="CI880" si="17093">AA880/AA901</f>
        <v>3.3282667978005276E-2</v>
      </c>
      <c r="CJ880" s="131">
        <f t="shared" ref="CJ880" si="17094">AB880/AB901</f>
        <v>6.3072976417034854E-2</v>
      </c>
      <c r="CK880" s="132">
        <f t="shared" ref="CK880" si="17095">AC880/AC901</f>
        <v>4.237861897452054E-2</v>
      </c>
    </row>
    <row r="881" spans="1:89" ht="14.1" thickTop="1">
      <c r="A881" s="142" t="s">
        <v>23</v>
      </c>
      <c r="B881" s="192">
        <v>6043</v>
      </c>
      <c r="C881" s="193">
        <v>978</v>
      </c>
      <c r="D881" s="194">
        <v>1292</v>
      </c>
      <c r="E881" s="195">
        <v>1367</v>
      </c>
      <c r="F881" s="192">
        <v>674</v>
      </c>
      <c r="G881" s="196">
        <v>646</v>
      </c>
      <c r="H881" s="194">
        <v>1001</v>
      </c>
      <c r="I881" s="195">
        <v>1637</v>
      </c>
      <c r="J881" s="192">
        <v>395</v>
      </c>
      <c r="K881" s="196">
        <v>999</v>
      </c>
      <c r="L881" s="194">
        <v>446</v>
      </c>
      <c r="M881" s="192">
        <v>2275</v>
      </c>
      <c r="N881" s="197">
        <v>1663</v>
      </c>
      <c r="O881" s="198">
        <v>2777</v>
      </c>
      <c r="P881" s="192">
        <v>1573</v>
      </c>
      <c r="Q881" s="196">
        <v>1470</v>
      </c>
      <c r="R881" s="194">
        <v>1755</v>
      </c>
      <c r="S881" s="195">
        <v>1416</v>
      </c>
      <c r="T881" s="192">
        <v>321</v>
      </c>
      <c r="U881" s="196">
        <v>1510</v>
      </c>
      <c r="V881" s="194">
        <v>1044</v>
      </c>
      <c r="W881" s="195">
        <v>2420</v>
      </c>
      <c r="X881" s="192">
        <v>1344</v>
      </c>
      <c r="Y881" s="196">
        <v>1562</v>
      </c>
      <c r="Z881" s="194">
        <v>4798</v>
      </c>
      <c r="AA881" s="192">
        <v>2279</v>
      </c>
      <c r="AB881" s="168">
        <f t="shared" ref="AB881:AB897" si="17096">B881+D881+F881+H881+J881+L881+N881+P881+R881+T881+V881+X881+Z881</f>
        <v>22349</v>
      </c>
      <c r="AC881" s="169">
        <f t="shared" si="17012"/>
        <v>21336</v>
      </c>
      <c r="BI881" s="142" t="s">
        <v>23</v>
      </c>
      <c r="BJ881" s="125">
        <f>B881/B901</f>
        <v>0.11097440041135638</v>
      </c>
      <c r="BK881" s="126">
        <f t="shared" ref="BK881" si="17097">C881/C901</f>
        <v>3.0565365503015907E-2</v>
      </c>
      <c r="BL881" s="127">
        <f t="shared" ref="BL881" si="17098">D881/D901</f>
        <v>5.9607843137254903E-2</v>
      </c>
      <c r="BM881" s="128">
        <f t="shared" ref="BM881" si="17099">E881/E901</f>
        <v>7.4871289297842036E-2</v>
      </c>
      <c r="BN881" s="125">
        <f t="shared" ref="BN881" si="17100">F881/F901</f>
        <v>6.7772750125691297E-2</v>
      </c>
      <c r="BO881" s="126">
        <f t="shared" ref="BO881" si="17101">G881/G901</f>
        <v>8.5608269281738675E-2</v>
      </c>
      <c r="BP881" s="127">
        <f t="shared" ref="BP881" si="17102">H881/H901</f>
        <v>4.1411550554360417E-2</v>
      </c>
      <c r="BQ881" s="128">
        <f t="shared" ref="BQ881" si="17103">I881/I901</f>
        <v>4.4564832711730597E-2</v>
      </c>
      <c r="BR881" s="125">
        <f t="shared" ref="BR881" si="17104">J881/J901</f>
        <v>6.3068816860929272E-2</v>
      </c>
      <c r="BS881" s="126">
        <f t="shared" ref="BS881" si="17105">K881/K901</f>
        <v>0.12837316885119507</v>
      </c>
      <c r="BT881" s="127">
        <f t="shared" ref="BT881" si="17106">L881/L901</f>
        <v>4.1087056655918934E-2</v>
      </c>
      <c r="BU881" s="125">
        <f t="shared" ref="BU881" si="17107">M881/M901</f>
        <v>0.10804008168305076</v>
      </c>
      <c r="BV881" s="129">
        <f t="shared" ref="BV881" si="17108">N881/N901</f>
        <v>6.6400479137552412E-2</v>
      </c>
      <c r="BW881" s="130">
        <f t="shared" ref="BW881" si="17109">O881/O901</f>
        <v>8.1025880430659697E-2</v>
      </c>
      <c r="BX881" s="125">
        <f t="shared" ref="BX881" si="17110">P881/P901</f>
        <v>9.8367831905446818E-2</v>
      </c>
      <c r="BY881" s="126">
        <f t="shared" ref="BY881" si="17111">Q881/Q901</f>
        <v>7.1484147053102506E-2</v>
      </c>
      <c r="BZ881" s="127">
        <f t="shared" ref="BZ881" si="17112">R881/R901</f>
        <v>8.8040533761412659E-2</v>
      </c>
      <c r="CA881" s="128">
        <f t="shared" ref="CA881" si="17113">S881/S901</f>
        <v>6.2381602713775935E-2</v>
      </c>
      <c r="CB881" s="125">
        <f t="shared" ref="CB881" si="17114">T881/T901</f>
        <v>3.7680478929451811E-2</v>
      </c>
      <c r="CC881" s="126">
        <f t="shared" ref="CC881" si="17115">U881/U901</f>
        <v>0.13981481481481481</v>
      </c>
      <c r="CD881" s="127">
        <f t="shared" ref="CD881" si="17116">V881/V901</f>
        <v>4.4222297526262284E-2</v>
      </c>
      <c r="CE881" s="128">
        <f t="shared" ref="CE881" si="17117">W881/W901</f>
        <v>8.7984002908562078E-2</v>
      </c>
      <c r="CF881" s="125">
        <f t="shared" ref="CF881" si="17118">X881/X901</f>
        <v>5.8975821668348763E-2</v>
      </c>
      <c r="CG881" s="126">
        <f t="shared" ref="CG881" si="17119">Y881/Y901</f>
        <v>0.10842704428710259</v>
      </c>
      <c r="CH881" s="127">
        <f t="shared" ref="CH881" si="17120">Z881/Z901</f>
        <v>8.6082853400793011E-2</v>
      </c>
      <c r="CI881" s="125">
        <f t="shared" ref="CI881" si="17121">AA881/AA901</f>
        <v>5.0941034467343195E-2</v>
      </c>
      <c r="CJ881" s="131">
        <f t="shared" ref="CJ881" si="17122">AB881/AB901</f>
        <v>7.474906935753059E-2</v>
      </c>
      <c r="CK881" s="132">
        <f t="shared" ref="CK881" si="17123">AC881/AC901</f>
        <v>7.1511405760864469E-2</v>
      </c>
    </row>
    <row r="882" spans="1:89" ht="14.1" thickBot="1">
      <c r="A882" s="133" t="s">
        <v>24</v>
      </c>
      <c r="B882" s="185">
        <v>6091</v>
      </c>
      <c r="C882" s="186">
        <v>1043</v>
      </c>
      <c r="D882" s="187">
        <v>1523</v>
      </c>
      <c r="E882" s="188">
        <v>1232</v>
      </c>
      <c r="F882" s="185">
        <v>583</v>
      </c>
      <c r="G882" s="189">
        <v>567</v>
      </c>
      <c r="H882" s="187">
        <v>1155</v>
      </c>
      <c r="I882" s="188">
        <v>1996</v>
      </c>
      <c r="J882" s="185">
        <v>391</v>
      </c>
      <c r="K882" s="189">
        <v>921</v>
      </c>
      <c r="L882" s="187">
        <v>449</v>
      </c>
      <c r="M882" s="185">
        <v>2689</v>
      </c>
      <c r="N882" s="190">
        <v>1501</v>
      </c>
      <c r="O882" s="191">
        <v>3173</v>
      </c>
      <c r="P882" s="185">
        <v>1278</v>
      </c>
      <c r="Q882" s="189">
        <v>1515</v>
      </c>
      <c r="R882" s="187">
        <v>1595</v>
      </c>
      <c r="S882" s="188">
        <v>1398</v>
      </c>
      <c r="T882" s="185">
        <v>303</v>
      </c>
      <c r="U882" s="189">
        <v>1612</v>
      </c>
      <c r="V882" s="187">
        <v>873</v>
      </c>
      <c r="W882" s="188">
        <v>2464</v>
      </c>
      <c r="X882" s="185">
        <v>1189</v>
      </c>
      <c r="Y882" s="189">
        <v>1654</v>
      </c>
      <c r="Z882" s="187">
        <v>4525</v>
      </c>
      <c r="AA882" s="185">
        <v>2492</v>
      </c>
      <c r="AB882" s="168">
        <f t="shared" si="17096"/>
        <v>21456</v>
      </c>
      <c r="AC882" s="169">
        <f t="shared" si="17012"/>
        <v>22756</v>
      </c>
      <c r="AE882" t="s">
        <v>51</v>
      </c>
      <c r="BI882" s="133" t="s">
        <v>24</v>
      </c>
      <c r="BJ882" s="125">
        <f>B882/B901</f>
        <v>0.11185587835604363</v>
      </c>
      <c r="BK882" s="126">
        <f t="shared" ref="BK882" si="17124">C882/C901</f>
        <v>3.2596805950557868E-2</v>
      </c>
      <c r="BL882" s="127">
        <f t="shared" ref="BL882" si="17125">D882/D901</f>
        <v>7.0265282583621677E-2</v>
      </c>
      <c r="BM882" s="128">
        <f t="shared" ref="BM882" si="17126">E882/E901</f>
        <v>6.7477270237704015E-2</v>
      </c>
      <c r="BN882" s="125">
        <f t="shared" ref="BN882" si="17127">F882/F901</f>
        <v>5.8622423328305681E-2</v>
      </c>
      <c r="BO882" s="126">
        <f t="shared" ref="BO882" si="17128">G882/G901</f>
        <v>7.5139146567718001E-2</v>
      </c>
      <c r="BP882" s="127">
        <f t="shared" ref="BP882" si="17129">H882/H901</f>
        <v>4.7782558331954328E-2</v>
      </c>
      <c r="BQ882" s="128">
        <f t="shared" ref="BQ882" si="17130">I882/I901</f>
        <v>5.4338061143930527E-2</v>
      </c>
      <c r="BR882" s="125">
        <f t="shared" ref="BR882" si="17131">J882/J901</f>
        <v>6.2430145297780619E-2</v>
      </c>
      <c r="BS882" s="126">
        <f t="shared" ref="BS882" si="17132">K882/K901</f>
        <v>0.11835003855050116</v>
      </c>
      <c r="BT882" s="127">
        <f t="shared" ref="BT882" si="17133">L882/L901</f>
        <v>4.1363426992169508E-2</v>
      </c>
      <c r="BU882" s="125">
        <f t="shared" ref="BU882" si="17134">M882/M901</f>
        <v>0.12770100204207627</v>
      </c>
      <c r="BV882" s="129">
        <f t="shared" ref="BV882" si="17135">N882/N901</f>
        <v>5.9932122180075861E-2</v>
      </c>
      <c r="BW882" s="130">
        <f t="shared" ref="BW882" si="17136">O882/O901</f>
        <v>9.2580165144574442E-2</v>
      </c>
      <c r="BX882" s="125">
        <f t="shared" ref="BX882" si="17137">P882/P901</f>
        <v>7.991995497467326E-2</v>
      </c>
      <c r="BY882" s="126">
        <f t="shared" ref="BY882" si="17138">Q882/Q901</f>
        <v>7.3672437269013805E-2</v>
      </c>
      <c r="BZ882" s="127">
        <f t="shared" ref="BZ882" si="17139">R882/R901</f>
        <v>8.0014046352964788E-2</v>
      </c>
      <c r="CA882" s="128">
        <f t="shared" ref="CA882" si="17140">S882/S901</f>
        <v>6.1588616238600818E-2</v>
      </c>
      <c r="CB882" s="125">
        <f t="shared" ref="CB882" si="17141">T882/T901</f>
        <v>3.556755487733302E-2</v>
      </c>
      <c r="CC882" s="126">
        <f t="shared" ref="CC882" si="17142">U882/U901</f>
        <v>0.14925925925925926</v>
      </c>
      <c r="CD882" s="127">
        <f t="shared" ref="CD882" si="17143">V882/V901</f>
        <v>3.6978990172822773E-2</v>
      </c>
      <c r="CE882" s="128">
        <f t="shared" ref="CE882" si="17144">W882/W901</f>
        <v>8.9583712052354117E-2</v>
      </c>
      <c r="CF882" s="125">
        <f t="shared" ref="CF882" si="17145">X882/X901</f>
        <v>5.2174294615823423E-2</v>
      </c>
      <c r="CG882" s="126">
        <f t="shared" ref="CG882" si="17146">Y882/Y901</f>
        <v>0.11481327224767458</v>
      </c>
      <c r="CH882" s="127">
        <f t="shared" ref="CH882" si="17147">Z882/Z901</f>
        <v>8.1184850278988821E-2</v>
      </c>
      <c r="CI882" s="125">
        <f t="shared" ref="CI882" si="17148">AA882/AA901</f>
        <v>5.5702087710671019E-2</v>
      </c>
      <c r="CJ882" s="131">
        <f t="shared" ref="CJ882" si="17149">AB882/AB901</f>
        <v>7.1762317425172334E-2</v>
      </c>
      <c r="CK882" s="132">
        <f t="shared" ref="CK882" si="17150">AC882/AC901</f>
        <v>7.6270788783944124E-2</v>
      </c>
    </row>
    <row r="883" spans="1:89" ht="15" thickTop="1" thickBot="1">
      <c r="A883" s="142" t="s">
        <v>25</v>
      </c>
      <c r="B883" s="192">
        <v>4917</v>
      </c>
      <c r="C883" s="193">
        <v>970</v>
      </c>
      <c r="D883" s="194">
        <v>1379</v>
      </c>
      <c r="E883" s="195">
        <v>847</v>
      </c>
      <c r="F883" s="192">
        <v>582</v>
      </c>
      <c r="G883" s="196">
        <v>503</v>
      </c>
      <c r="H883" s="194">
        <v>1092</v>
      </c>
      <c r="I883" s="195">
        <v>1743</v>
      </c>
      <c r="J883" s="192">
        <v>312</v>
      </c>
      <c r="K883" s="196">
        <v>998</v>
      </c>
      <c r="L883" s="194">
        <v>395</v>
      </c>
      <c r="M883" s="192">
        <v>2187</v>
      </c>
      <c r="N883" s="197">
        <v>1273</v>
      </c>
      <c r="O883" s="198">
        <v>2763</v>
      </c>
      <c r="P883" s="192">
        <v>986</v>
      </c>
      <c r="Q883" s="196">
        <v>1371</v>
      </c>
      <c r="R883" s="194">
        <v>1371</v>
      </c>
      <c r="S883" s="195">
        <v>1245</v>
      </c>
      <c r="T883" s="192">
        <v>262</v>
      </c>
      <c r="U883" s="196">
        <v>1001</v>
      </c>
      <c r="V883" s="194">
        <v>778</v>
      </c>
      <c r="W883" s="195">
        <v>2026</v>
      </c>
      <c r="X883" s="192">
        <v>907</v>
      </c>
      <c r="Y883" s="196">
        <v>1099</v>
      </c>
      <c r="Z883" s="194">
        <v>3656</v>
      </c>
      <c r="AA883" s="192">
        <v>1972</v>
      </c>
      <c r="AB883" s="168">
        <f t="shared" si="17096"/>
        <v>17910</v>
      </c>
      <c r="AC883" s="169">
        <f t="shared" si="17012"/>
        <v>18725</v>
      </c>
      <c r="AE883" s="309" t="s">
        <v>2</v>
      </c>
      <c r="AF883" s="303" t="s">
        <v>3</v>
      </c>
      <c r="AG883" s="304"/>
      <c r="AH883" s="303" t="s">
        <v>4</v>
      </c>
      <c r="AI883" s="304"/>
      <c r="AJ883" s="303" t="s">
        <v>5</v>
      </c>
      <c r="AK883" s="304"/>
      <c r="AL883" s="303" t="s">
        <v>6</v>
      </c>
      <c r="AM883" s="304"/>
      <c r="AN883" s="303" t="s">
        <v>7</v>
      </c>
      <c r="AO883" s="304"/>
      <c r="AP883" s="303" t="s">
        <v>8</v>
      </c>
      <c r="AQ883" s="304"/>
      <c r="AR883" s="303" t="s">
        <v>9</v>
      </c>
      <c r="AS883" s="304"/>
      <c r="AT883" s="303" t="s">
        <v>10</v>
      </c>
      <c r="AU883" s="304"/>
      <c r="AV883" s="303" t="s">
        <v>11</v>
      </c>
      <c r="AW883" s="304"/>
      <c r="AX883" s="303" t="s">
        <v>12</v>
      </c>
      <c r="AY883" s="304"/>
      <c r="AZ883" s="303" t="s">
        <v>13</v>
      </c>
      <c r="BA883" s="304"/>
      <c r="BB883" s="303" t="s">
        <v>14</v>
      </c>
      <c r="BC883" s="304"/>
      <c r="BD883" s="305" t="s">
        <v>15</v>
      </c>
      <c r="BE883" s="306"/>
      <c r="BF883" s="307" t="s">
        <v>16</v>
      </c>
      <c r="BG883" s="308"/>
      <c r="BI883" s="142" t="s">
        <v>25</v>
      </c>
      <c r="BJ883" s="125">
        <f>B883/B901</f>
        <v>9.0296396958901085E-2</v>
      </c>
      <c r="BK883" s="126">
        <f t="shared" ref="BK883" si="17151">C883/C901</f>
        <v>3.0315342063318436E-2</v>
      </c>
      <c r="BL883" s="127">
        <f t="shared" ref="BL883" si="17152">D883/D901</f>
        <v>6.3621683967704734E-2</v>
      </c>
      <c r="BM883" s="128">
        <f t="shared" ref="BM883" si="17153">E883/E901</f>
        <v>4.6390623288421515E-2</v>
      </c>
      <c r="BN883" s="125">
        <f t="shared" ref="BN883" si="17154">F883/F901</f>
        <v>5.8521870286576169E-2</v>
      </c>
      <c r="BO883" s="126">
        <f t="shared" ref="BO883" si="17155">G883/G901</f>
        <v>6.6657831963954417E-2</v>
      </c>
      <c r="BP883" s="127">
        <f t="shared" ref="BP883" si="17156">H883/H901</f>
        <v>4.517623696839318E-2</v>
      </c>
      <c r="BQ883" s="128">
        <f t="shared" ref="BQ883" si="17157">I883/I901</f>
        <v>4.7450521329594646E-2</v>
      </c>
      <c r="BR883" s="125">
        <f t="shared" ref="BR883" si="17158">J883/J901</f>
        <v>4.981638192559476E-2</v>
      </c>
      <c r="BS883" s="126">
        <f t="shared" ref="BS883" si="17159">K883/K901</f>
        <v>0.12824466718067334</v>
      </c>
      <c r="BT883" s="127">
        <f t="shared" ref="BT883" si="17160">L883/L901</f>
        <v>3.6388760939659141E-2</v>
      </c>
      <c r="BU883" s="125">
        <f t="shared" ref="BU883" si="17161">M883/M901</f>
        <v>0.10386094885311298</v>
      </c>
      <c r="BV883" s="129">
        <f t="shared" ref="BV883" si="17162">N883/N901</f>
        <v>5.082850868436814E-2</v>
      </c>
      <c r="BW883" s="130">
        <f t="shared" ref="BW883" si="17163">O883/O901</f>
        <v>8.0617395617541499E-2</v>
      </c>
      <c r="BX883" s="125">
        <f t="shared" ref="BX883" si="17164">P883/P901</f>
        <v>6.1659683572009252E-2</v>
      </c>
      <c r="BY883" s="126">
        <f t="shared" ref="BY883" si="17165">Q883/Q901</f>
        <v>6.6669908578097653E-2</v>
      </c>
      <c r="BZ883" s="127">
        <f t="shared" ref="BZ883" si="17166">R883/R901</f>
        <v>6.8776963981137751E-2</v>
      </c>
      <c r="CA883" s="128">
        <f t="shared" ref="CA883" si="17167">S883/S901</f>
        <v>5.4848231199612317E-2</v>
      </c>
      <c r="CB883" s="125">
        <f t="shared" ref="CB883" si="17168">T883/T901</f>
        <v>3.0754783425284659E-2</v>
      </c>
      <c r="CC883" s="126">
        <f t="shared" ref="CC883" si="17169">U883/U901</f>
        <v>9.268518518518519E-2</v>
      </c>
      <c r="CD883" s="127">
        <f t="shared" ref="CD883" si="17170">V883/V901</f>
        <v>3.2954930532023044E-2</v>
      </c>
      <c r="CE883" s="128">
        <f t="shared" ref="CE883" si="17171">W883/W901</f>
        <v>7.3659334666424284E-2</v>
      </c>
      <c r="CF883" s="125">
        <f t="shared" ref="CF883" si="17172">X883/X901</f>
        <v>3.9799903462196674E-2</v>
      </c>
      <c r="CG883" s="126">
        <f t="shared" ref="CG883" si="17173">Y883/Y901</f>
        <v>7.6287657920310975E-2</v>
      </c>
      <c r="CH883" s="127">
        <f t="shared" ref="CH883" si="17174">Z883/Z901</f>
        <v>6.5593770744747648E-2</v>
      </c>
      <c r="CI883" s="125">
        <f t="shared" ref="CI883" si="17175">AA883/AA901</f>
        <v>4.4078859135410611E-2</v>
      </c>
      <c r="CJ883" s="131">
        <f t="shared" ref="CJ883" si="17176">AB883/AB901</f>
        <v>5.9902269998361131E-2</v>
      </c>
      <c r="CK883" s="132">
        <f t="shared" ref="CK883" si="17177">AC883/AC901</f>
        <v>6.2760174019131379E-2</v>
      </c>
    </row>
    <row r="884" spans="1:89" ht="15" thickTop="1" thickBot="1">
      <c r="A884" s="133" t="s">
        <v>26</v>
      </c>
      <c r="B884" s="185">
        <v>3547</v>
      </c>
      <c r="C884" s="186">
        <v>1065</v>
      </c>
      <c r="D884" s="187">
        <v>1319</v>
      </c>
      <c r="E884" s="188">
        <v>885</v>
      </c>
      <c r="F884" s="185">
        <v>578</v>
      </c>
      <c r="G884" s="189">
        <v>479</v>
      </c>
      <c r="H884" s="187">
        <v>1157</v>
      </c>
      <c r="I884" s="188">
        <v>1809</v>
      </c>
      <c r="J884" s="185">
        <v>308</v>
      </c>
      <c r="K884" s="189">
        <v>733</v>
      </c>
      <c r="L884" s="187">
        <v>430</v>
      </c>
      <c r="M884" s="185">
        <v>1570</v>
      </c>
      <c r="N884" s="190">
        <v>1220</v>
      </c>
      <c r="O884" s="191">
        <v>2465</v>
      </c>
      <c r="P884" s="185">
        <v>765</v>
      </c>
      <c r="Q884" s="189">
        <v>1164</v>
      </c>
      <c r="R884" s="187">
        <v>1246</v>
      </c>
      <c r="S884" s="188">
        <v>1127</v>
      </c>
      <c r="T884" s="185">
        <v>384</v>
      </c>
      <c r="U884" s="189">
        <v>850</v>
      </c>
      <c r="V884" s="187">
        <v>767</v>
      </c>
      <c r="W884" s="188">
        <v>2247</v>
      </c>
      <c r="X884" s="185">
        <v>871</v>
      </c>
      <c r="Y884" s="189">
        <v>924</v>
      </c>
      <c r="Z884" s="187">
        <v>3031</v>
      </c>
      <c r="AA884" s="185">
        <v>2171</v>
      </c>
      <c r="AB884" s="168">
        <f t="shared" si="17096"/>
        <v>15623</v>
      </c>
      <c r="AC884" s="169">
        <f t="shared" si="17012"/>
        <v>17489</v>
      </c>
      <c r="AE884" s="310"/>
      <c r="AF884" s="235" t="s">
        <v>17</v>
      </c>
      <c r="AG884" s="236" t="s">
        <v>18</v>
      </c>
      <c r="AH884" s="237" t="s">
        <v>17</v>
      </c>
      <c r="AI884" s="238" t="s">
        <v>18</v>
      </c>
      <c r="AJ884" s="235" t="s">
        <v>17</v>
      </c>
      <c r="AK884" s="236" t="s">
        <v>18</v>
      </c>
      <c r="AL884" s="237" t="s">
        <v>17</v>
      </c>
      <c r="AM884" s="238" t="s">
        <v>18</v>
      </c>
      <c r="AN884" s="235" t="s">
        <v>17</v>
      </c>
      <c r="AO884" s="236" t="s">
        <v>18</v>
      </c>
      <c r="AP884" s="237" t="s">
        <v>17</v>
      </c>
      <c r="AQ884" s="235" t="s">
        <v>18</v>
      </c>
      <c r="AR884" s="239" t="s">
        <v>17</v>
      </c>
      <c r="AS884" s="240" t="s">
        <v>18</v>
      </c>
      <c r="AT884" s="235" t="s">
        <v>17</v>
      </c>
      <c r="AU884" s="236" t="s">
        <v>18</v>
      </c>
      <c r="AV884" s="237" t="s">
        <v>17</v>
      </c>
      <c r="AW884" s="238" t="s">
        <v>18</v>
      </c>
      <c r="AX884" s="235" t="s">
        <v>17</v>
      </c>
      <c r="AY884" s="236" t="s">
        <v>18</v>
      </c>
      <c r="AZ884" s="237" t="s">
        <v>17</v>
      </c>
      <c r="BA884" s="238" t="s">
        <v>18</v>
      </c>
      <c r="BB884" s="235" t="s">
        <v>17</v>
      </c>
      <c r="BC884" s="236" t="s">
        <v>18</v>
      </c>
      <c r="BD884" s="241" t="s">
        <v>17</v>
      </c>
      <c r="BE884" s="242" t="s">
        <v>18</v>
      </c>
      <c r="BF884" s="243" t="s">
        <v>17</v>
      </c>
      <c r="BG884" s="244" t="s">
        <v>18</v>
      </c>
      <c r="BI884" s="133" t="s">
        <v>26</v>
      </c>
      <c r="BJ884" s="125">
        <f>B884/B901</f>
        <v>6.5137547287618905E-2</v>
      </c>
      <c r="BK884" s="126">
        <f t="shared" ref="BK884" si="17178">C884/C901</f>
        <v>3.3284370409725914E-2</v>
      </c>
      <c r="BL884" s="127">
        <f t="shared" ref="BL884" si="17179">D884/D901</f>
        <v>6.0853517877739328E-2</v>
      </c>
      <c r="BM884" s="128">
        <f t="shared" ref="BM884" si="17180">E884/E901</f>
        <v>4.8471902727571473E-2</v>
      </c>
      <c r="BN884" s="125">
        <f t="shared" ref="BN884" si="17181">F884/F901</f>
        <v>5.8119658119658121E-2</v>
      </c>
      <c r="BO884" s="126">
        <f t="shared" ref="BO884" si="17182">G884/G901</f>
        <v>6.3477338987543069E-2</v>
      </c>
      <c r="BP884" s="127">
        <f t="shared" ref="BP884" si="17183">H884/H901</f>
        <v>4.7865298692702299E-2</v>
      </c>
      <c r="BQ884" s="128">
        <f t="shared" ref="BQ884" si="17184">I884/I901</f>
        <v>4.9247270846377915E-2</v>
      </c>
      <c r="BR884" s="125">
        <f t="shared" ref="BR884" si="17185">J884/J901</f>
        <v>4.9177710362446114E-2</v>
      </c>
      <c r="BS884" s="126">
        <f t="shared" ref="BS884" si="17186">K884/K901</f>
        <v>9.4191724492418402E-2</v>
      </c>
      <c r="BT884" s="127">
        <f t="shared" ref="BT884" si="17187">L884/L901</f>
        <v>3.9613081529249194E-2</v>
      </c>
      <c r="BU884" s="125">
        <f t="shared" ref="BU884" si="17188">M884/M901</f>
        <v>7.4559528897753719E-2</v>
      </c>
      <c r="BV884" s="129">
        <f t="shared" ref="BV884" si="17189">N884/N901</f>
        <v>4.871231782790976E-2</v>
      </c>
      <c r="BW884" s="130">
        <f t="shared" ref="BW884" si="17190">O884/O901</f>
        <v>7.1922504595454143E-2</v>
      </c>
      <c r="BX884" s="125">
        <f t="shared" ref="BX884" si="17191">P884/P901</f>
        <v>4.7839409667938218E-2</v>
      </c>
      <c r="BY884" s="126">
        <f t="shared" ref="BY884" si="17192">Q884/Q901</f>
        <v>5.6603773584905662E-2</v>
      </c>
      <c r="BZ884" s="127">
        <f t="shared" ref="BZ884" si="17193">R884/R901</f>
        <v>6.2506270693287846E-2</v>
      </c>
      <c r="CA884" s="128">
        <f t="shared" ref="CA884" si="17194">S884/S901</f>
        <v>4.9649764306797656E-2</v>
      </c>
      <c r="CB884" s="125">
        <f t="shared" ref="CB884" si="17195">T884/T901</f>
        <v>4.5075713111867588E-2</v>
      </c>
      <c r="CC884" s="126">
        <f t="shared" ref="CC884" si="17196">U884/U901</f>
        <v>7.8703703703703706E-2</v>
      </c>
      <c r="CD884" s="127">
        <f t="shared" ref="CD884" si="17197">V884/V901</f>
        <v>3.2488986784140972E-2</v>
      </c>
      <c r="CE884" s="128">
        <f t="shared" ref="CE884" si="17198">W884/W901</f>
        <v>8.1694237411379753E-2</v>
      </c>
      <c r="CF884" s="125">
        <f t="shared" ref="CF884" si="17199">X884/X901</f>
        <v>3.8220193953223049E-2</v>
      </c>
      <c r="CG884" s="126">
        <f t="shared" ref="CG884" si="17200">Y884/Y901</f>
        <v>6.4139941690962099E-2</v>
      </c>
      <c r="CH884" s="127">
        <f t="shared" ref="CH884" si="17201">Z884/Z901</f>
        <v>5.4380393634390081E-2</v>
      </c>
      <c r="CI884" s="125">
        <f t="shared" ref="CI884" si="17202">AA884/AA901</f>
        <v>4.8526979301712188E-2</v>
      </c>
      <c r="CJ884" s="131">
        <f t="shared" ref="CJ884" si="17203">AB884/AB901</f>
        <v>5.2253107994661978E-2</v>
      </c>
      <c r="CK884" s="132">
        <f t="shared" ref="CK884" si="17204">AC884/AC901</f>
        <v>5.8617499782140918E-2</v>
      </c>
    </row>
    <row r="885" spans="1:89" ht="14.1" thickTop="1">
      <c r="A885" s="142" t="s">
        <v>27</v>
      </c>
      <c r="B885" s="199">
        <v>3114</v>
      </c>
      <c r="C885" s="193">
        <v>1080</v>
      </c>
      <c r="D885" s="194">
        <v>1427</v>
      </c>
      <c r="E885" s="195">
        <v>781</v>
      </c>
      <c r="F885" s="192">
        <v>613</v>
      </c>
      <c r="G885" s="196">
        <v>395</v>
      </c>
      <c r="H885" s="194">
        <v>1418</v>
      </c>
      <c r="I885" s="195">
        <v>1706</v>
      </c>
      <c r="J885" s="192">
        <v>297</v>
      </c>
      <c r="K885" s="196">
        <v>570</v>
      </c>
      <c r="L885" s="194">
        <v>431</v>
      </c>
      <c r="M885" s="192">
        <v>1564</v>
      </c>
      <c r="N885" s="197">
        <v>1348</v>
      </c>
      <c r="O885" s="200">
        <v>2207</v>
      </c>
      <c r="P885" s="192">
        <v>740</v>
      </c>
      <c r="Q885" s="196">
        <v>1006</v>
      </c>
      <c r="R885" s="194">
        <v>1126</v>
      </c>
      <c r="S885" s="195">
        <v>1171</v>
      </c>
      <c r="T885" s="192">
        <v>336</v>
      </c>
      <c r="U885" s="196">
        <v>579</v>
      </c>
      <c r="V885" s="194">
        <v>792</v>
      </c>
      <c r="W885" s="201">
        <v>1745</v>
      </c>
      <c r="X885" s="192">
        <v>891</v>
      </c>
      <c r="Y885" s="196">
        <v>774</v>
      </c>
      <c r="Z885" s="194">
        <v>2893</v>
      </c>
      <c r="AA885" s="192">
        <v>2456</v>
      </c>
      <c r="AB885" s="168">
        <f t="shared" si="17096"/>
        <v>15426</v>
      </c>
      <c r="AC885" s="169">
        <f t="shared" si="17012"/>
        <v>16034</v>
      </c>
      <c r="AE885" s="246" t="str">
        <f>$AE$17</f>
        <v>17:00 - 17:59</v>
      </c>
      <c r="AF885" s="247">
        <f t="shared" ref="AF885:AU887" si="17205">SUMIF($A$9:$A$32,$AE885,B$877:B$900)</f>
        <v>2271</v>
      </c>
      <c r="AG885" s="248">
        <f t="shared" si="17205"/>
        <v>3848</v>
      </c>
      <c r="AH885" s="249">
        <f t="shared" si="17205"/>
        <v>1752</v>
      </c>
      <c r="AI885" s="250">
        <f t="shared" si="17205"/>
        <v>1483</v>
      </c>
      <c r="AJ885" s="247">
        <f t="shared" si="17205"/>
        <v>1063</v>
      </c>
      <c r="AK885" s="251">
        <f t="shared" si="17205"/>
        <v>433</v>
      </c>
      <c r="AL885" s="249">
        <f t="shared" si="17205"/>
        <v>1980</v>
      </c>
      <c r="AM885" s="250">
        <f t="shared" si="17205"/>
        <v>3540</v>
      </c>
      <c r="AN885" s="247">
        <f t="shared" si="17205"/>
        <v>748</v>
      </c>
      <c r="AO885" s="251">
        <f t="shared" si="17205"/>
        <v>253</v>
      </c>
      <c r="AP885" s="249">
        <f t="shared" si="17205"/>
        <v>1422</v>
      </c>
      <c r="AQ885" s="247">
        <f t="shared" si="17205"/>
        <v>1036</v>
      </c>
      <c r="AR885" s="252">
        <f t="shared" si="17205"/>
        <v>2152</v>
      </c>
      <c r="AS885" s="253">
        <f t="shared" si="17205"/>
        <v>2029</v>
      </c>
      <c r="AT885" s="247">
        <f t="shared" si="17205"/>
        <v>1317</v>
      </c>
      <c r="AU885" s="251">
        <f t="shared" si="17205"/>
        <v>1482</v>
      </c>
      <c r="AV885" s="249">
        <f t="shared" ref="AP885:BE887" si="17206">SUMIF($A$9:$A$32,$AE885,R$877:R$900)</f>
        <v>1387</v>
      </c>
      <c r="AW885" s="250">
        <f t="shared" si="17206"/>
        <v>1970</v>
      </c>
      <c r="AX885" s="247">
        <f t="shared" si="17206"/>
        <v>916</v>
      </c>
      <c r="AY885" s="251">
        <f t="shared" si="17206"/>
        <v>387</v>
      </c>
      <c r="AZ885" s="249">
        <f t="shared" si="17206"/>
        <v>2372</v>
      </c>
      <c r="BA885" s="250">
        <f t="shared" si="17206"/>
        <v>1377</v>
      </c>
      <c r="BB885" s="247">
        <f t="shared" si="17206"/>
        <v>2551</v>
      </c>
      <c r="BC885" s="251">
        <f t="shared" si="17206"/>
        <v>711</v>
      </c>
      <c r="BD885" s="20">
        <f t="shared" si="17206"/>
        <v>4299</v>
      </c>
      <c r="BE885" s="254">
        <f t="shared" si="17206"/>
        <v>3853</v>
      </c>
      <c r="BF885" s="255">
        <f>AF885+AH885+AJ885+AL885+AN885+AP885+AR885+AT885+AV885+AX885+AZ885+BB885+BD885</f>
        <v>24230</v>
      </c>
      <c r="BG885" s="256">
        <f>AG885+AI885+AK885+AM885+AO885+AQ885+AS885+AU885+AW885+AY885+BA885+BC885+BE885</f>
        <v>22402</v>
      </c>
      <c r="BI885" s="142" t="s">
        <v>27</v>
      </c>
      <c r="BJ885" s="125">
        <f>B885/B901</f>
        <v>5.7185881661585926E-2</v>
      </c>
      <c r="BK885" s="126">
        <f t="shared" ref="BK885" si="17207">C885/C901</f>
        <v>3.375316435915867E-2</v>
      </c>
      <c r="BL885" s="127">
        <f t="shared" ref="BL885" si="17208">D885/D901</f>
        <v>6.5836216839677053E-2</v>
      </c>
      <c r="BM885" s="128">
        <f t="shared" ref="BM885" si="17209">E885/E901</f>
        <v>4.2775769525687367E-2</v>
      </c>
      <c r="BN885" s="125">
        <f t="shared" ref="BN885" si="17210">F885/F901</f>
        <v>6.1639014580191054E-2</v>
      </c>
      <c r="BO885" s="126">
        <f t="shared" ref="BO885" si="17211">G885/G901</f>
        <v>5.2345613570103366E-2</v>
      </c>
      <c r="BP885" s="127">
        <f t="shared" ref="BP885" si="17212">H885/H901</f>
        <v>5.8662915770312761E-2</v>
      </c>
      <c r="BQ885" s="128">
        <f t="shared" ref="BQ885" si="17213">I885/I901</f>
        <v>4.6443252661094926E-2</v>
      </c>
      <c r="BR885" s="125">
        <f t="shared" ref="BR885" si="17214">J885/J901</f>
        <v>4.7421363563787323E-2</v>
      </c>
      <c r="BS885" s="126">
        <f t="shared" ref="BS885" si="17215">K885/K901</f>
        <v>7.3245952197378561E-2</v>
      </c>
      <c r="BT885" s="127">
        <f t="shared" ref="BT885" si="17216">L885/L901</f>
        <v>3.970520497466605E-2</v>
      </c>
      <c r="BU885" s="125">
        <f t="shared" ref="BU885" si="17217">M885/M901</f>
        <v>7.4274588022985227E-2</v>
      </c>
      <c r="BV885" s="129">
        <f t="shared" ref="BV885" si="17218">N885/N901</f>
        <v>5.3823118386903575E-2</v>
      </c>
      <c r="BW885" s="130">
        <f t="shared" ref="BW885" si="17219">O885/O901</f>
        <v>6.439471303941878E-2</v>
      </c>
      <c r="BX885" s="125">
        <f t="shared" ref="BX885" si="17220">P885/P901</f>
        <v>4.6276030267025203E-2</v>
      </c>
      <c r="BY885" s="126">
        <f t="shared" ref="BY885" si="17221">Q885/Q901</f>
        <v>4.8920443493483755E-2</v>
      </c>
      <c r="BZ885" s="127">
        <f t="shared" ref="BZ885" si="17222">R885/R901</f>
        <v>5.6486405136951939E-2</v>
      </c>
      <c r="CA885" s="128">
        <f t="shared" ref="CA885" si="17223">S885/S901</f>
        <v>5.1588175690559054E-2</v>
      </c>
      <c r="CB885" s="125">
        <f t="shared" ref="CB885" si="17224">T885/T901</f>
        <v>3.944124897288414E-2</v>
      </c>
      <c r="CC885" s="126">
        <f t="shared" ref="CC885" si="17225">U885/U901</f>
        <v>5.3611111111111109E-2</v>
      </c>
      <c r="CD885" s="127">
        <f t="shared" ref="CD885" si="17226">V885/V901</f>
        <v>3.354794984750932E-2</v>
      </c>
      <c r="CE885" s="128">
        <f t="shared" ref="CE885" si="17227">W885/W901</f>
        <v>6.3443010361752414E-2</v>
      </c>
      <c r="CF885" s="125">
        <f t="shared" ref="CF885" si="17228">X885/X901</f>
        <v>3.9097810347097285E-2</v>
      </c>
      <c r="CG885" s="126">
        <f t="shared" ref="CG885" si="17229">Y885/Y901</f>
        <v>5.3727613494377345E-2</v>
      </c>
      <c r="CH885" s="127">
        <f t="shared" ref="CH885" si="17230">Z885/Z901</f>
        <v>5.190447996842313E-2</v>
      </c>
      <c r="CI885" s="125">
        <f t="shared" ref="CI885" si="17231">AA885/AA901</f>
        <v>5.4897402655460684E-2</v>
      </c>
      <c r="CJ885" s="131">
        <f t="shared" ref="CJ885" si="17232">AB885/AB901</f>
        <v>5.1594216470950242E-2</v>
      </c>
      <c r="CK885" s="132">
        <f t="shared" ref="CK885" si="17233">AC885/AC901</f>
        <v>5.3740808022576907E-2</v>
      </c>
    </row>
    <row r="886" spans="1:89">
      <c r="A886" s="133" t="s">
        <v>28</v>
      </c>
      <c r="B886" s="202">
        <v>3266</v>
      </c>
      <c r="C886" s="186">
        <v>1242</v>
      </c>
      <c r="D886" s="187">
        <v>1320</v>
      </c>
      <c r="E886" s="188">
        <v>796</v>
      </c>
      <c r="F886" s="185">
        <v>610</v>
      </c>
      <c r="G886" s="189">
        <v>405</v>
      </c>
      <c r="H886" s="187">
        <v>1513</v>
      </c>
      <c r="I886" s="188">
        <v>1554</v>
      </c>
      <c r="J886" s="185">
        <v>295</v>
      </c>
      <c r="K886" s="186">
        <v>452</v>
      </c>
      <c r="L886" s="187">
        <v>437</v>
      </c>
      <c r="M886" s="185">
        <v>1230</v>
      </c>
      <c r="N886" s="190">
        <v>1347</v>
      </c>
      <c r="O886" s="203">
        <v>1964</v>
      </c>
      <c r="P886" s="185">
        <v>809</v>
      </c>
      <c r="Q886" s="186">
        <v>947</v>
      </c>
      <c r="R886" s="187">
        <v>1190</v>
      </c>
      <c r="S886" s="188">
        <v>1116</v>
      </c>
      <c r="T886" s="194">
        <v>401</v>
      </c>
      <c r="U886" s="185">
        <v>556</v>
      </c>
      <c r="V886" s="187">
        <v>923</v>
      </c>
      <c r="W886" s="204">
        <v>1957</v>
      </c>
      <c r="X886" s="185">
        <v>935</v>
      </c>
      <c r="Y886" s="189">
        <v>754</v>
      </c>
      <c r="Z886" s="187">
        <v>2913</v>
      </c>
      <c r="AA886" s="185">
        <v>2292</v>
      </c>
      <c r="AB886" s="168">
        <f t="shared" si="17096"/>
        <v>15959</v>
      </c>
      <c r="AC886" s="169">
        <f t="shared" si="17012"/>
        <v>15265</v>
      </c>
      <c r="AE886" s="258" t="str">
        <f>$AE$18</f>
        <v>18:00 - 18:59</v>
      </c>
      <c r="AF886" s="247">
        <f t="shared" si="17205"/>
        <v>2366</v>
      </c>
      <c r="AG886" s="259">
        <f t="shared" si="17205"/>
        <v>3980</v>
      </c>
      <c r="AH886" s="260">
        <f t="shared" si="17205"/>
        <v>1680</v>
      </c>
      <c r="AI886" s="261">
        <f t="shared" si="17205"/>
        <v>1718</v>
      </c>
      <c r="AJ886" s="262">
        <f t="shared" si="17205"/>
        <v>827</v>
      </c>
      <c r="AK886" s="263">
        <f t="shared" si="17205"/>
        <v>617</v>
      </c>
      <c r="AL886" s="260">
        <f t="shared" si="17205"/>
        <v>2401</v>
      </c>
      <c r="AM886" s="261">
        <f t="shared" si="17205"/>
        <v>3551</v>
      </c>
      <c r="AN886" s="262">
        <f t="shared" si="17205"/>
        <v>762</v>
      </c>
      <c r="AO886" s="263">
        <f t="shared" si="17205"/>
        <v>294</v>
      </c>
      <c r="AP886" s="260">
        <f t="shared" si="17206"/>
        <v>1526</v>
      </c>
      <c r="AQ886" s="262">
        <f t="shared" si="17206"/>
        <v>931</v>
      </c>
      <c r="AR886" s="264">
        <f t="shared" si="17206"/>
        <v>2447</v>
      </c>
      <c r="AS886" s="265">
        <f t="shared" si="17206"/>
        <v>2236</v>
      </c>
      <c r="AT886" s="262">
        <f t="shared" si="17206"/>
        <v>1355</v>
      </c>
      <c r="AU886" s="263">
        <f t="shared" si="17206"/>
        <v>1723</v>
      </c>
      <c r="AV886" s="260">
        <f t="shared" si="17206"/>
        <v>1323</v>
      </c>
      <c r="AW886" s="261">
        <f t="shared" si="17206"/>
        <v>2229</v>
      </c>
      <c r="AX886" s="262">
        <f t="shared" si="17206"/>
        <v>953</v>
      </c>
      <c r="AY886" s="263">
        <f t="shared" si="17206"/>
        <v>404</v>
      </c>
      <c r="AZ886" s="260">
        <f t="shared" si="17206"/>
        <v>2076</v>
      </c>
      <c r="BA886" s="261">
        <f t="shared" si="17206"/>
        <v>1415</v>
      </c>
      <c r="BB886" s="262">
        <f t="shared" si="17206"/>
        <v>2736</v>
      </c>
      <c r="BC886" s="263">
        <f t="shared" si="17206"/>
        <v>746</v>
      </c>
      <c r="BD886" s="260">
        <f t="shared" si="17206"/>
        <v>4166</v>
      </c>
      <c r="BE886" s="262">
        <f t="shared" si="17206"/>
        <v>4227</v>
      </c>
      <c r="BF886" s="266">
        <f>SUM(AF886,AH886,AJ886,AL886,AN886,AP886,AR886,AT886,AV886,AX886,AZ886,BB886,BD886)</f>
        <v>24618</v>
      </c>
      <c r="BG886" s="16">
        <f>SUM(AG886,AI886,AK886,AM886,AO886,AQ886,AS886,AU886,AW886,AY886,BA886,BC886,BE886)</f>
        <v>24071</v>
      </c>
      <c r="BI886" s="133" t="s">
        <v>28</v>
      </c>
      <c r="BJ886" s="125">
        <f>B886/B901</f>
        <v>5.9977228486428912E-2</v>
      </c>
      <c r="BK886" s="126">
        <f t="shared" ref="BK886" si="17234">C886/C901</f>
        <v>3.881613901303247E-2</v>
      </c>
      <c r="BL886" s="127">
        <f t="shared" ref="BL886" si="17235">D886/D901</f>
        <v>6.0899653979238758E-2</v>
      </c>
      <c r="BM886" s="128">
        <f t="shared" ref="BM886" si="17236">E886/E901</f>
        <v>4.3597327199036036E-2</v>
      </c>
      <c r="BN886" s="125">
        <f t="shared" ref="BN886" si="17237">F886/F901</f>
        <v>6.1337355455002511E-2</v>
      </c>
      <c r="BO886" s="126">
        <f t="shared" ref="BO886" si="17238">G886/G901</f>
        <v>5.3670818976941426E-2</v>
      </c>
      <c r="BP886" s="127">
        <f t="shared" ref="BP886" si="17239">H886/H901</f>
        <v>6.2593082905841466E-2</v>
      </c>
      <c r="BQ886" s="128">
        <f t="shared" ref="BQ886" si="17240">I886/I901</f>
        <v>4.2305284076987998E-2</v>
      </c>
      <c r="BR886" s="125">
        <f t="shared" ref="BR886" si="17241">J886/J901</f>
        <v>4.7102027782213E-2</v>
      </c>
      <c r="BS886" s="126">
        <f t="shared" ref="BS886" si="17242">K886/K901</f>
        <v>5.8082755075815985E-2</v>
      </c>
      <c r="BT886" s="127">
        <f t="shared" ref="BT886" si="17243">L886/L901</f>
        <v>4.0257945647167205E-2</v>
      </c>
      <c r="BU886" s="125">
        <f t="shared" ref="BU886" si="17244">M886/M901</f>
        <v>5.8412879327539538E-2</v>
      </c>
      <c r="BV886" s="129">
        <f t="shared" ref="BV886" si="17245">N886/N901</f>
        <v>5.3783190257536431E-2</v>
      </c>
      <c r="BW886" s="130">
        <f t="shared" ref="BW886" si="17246">O886/O901</f>
        <v>5.7304583783152917E-2</v>
      </c>
      <c r="BX886" s="125">
        <f t="shared" ref="BX886" si="17247">P886/P901</f>
        <v>5.0590957413545121E-2</v>
      </c>
      <c r="BY886" s="126">
        <f t="shared" ref="BY886" si="17248">Q886/Q901</f>
        <v>4.6051351877066715E-2</v>
      </c>
      <c r="BZ886" s="127">
        <f t="shared" ref="BZ886" si="17249">R886/R901</f>
        <v>5.9697000100331091E-2</v>
      </c>
      <c r="CA886" s="128">
        <f t="shared" ref="CA886" si="17250">S886/S901</f>
        <v>4.916516146085731E-2</v>
      </c>
      <c r="CB886" s="125">
        <f t="shared" ref="CB886" si="17251">T886/T901</f>
        <v>4.7071252494424232E-2</v>
      </c>
      <c r="CC886" s="126">
        <f t="shared" ref="CC886" si="17252">U886/U901</f>
        <v>5.1481481481481482E-2</v>
      </c>
      <c r="CD886" s="127">
        <f t="shared" ref="CD886" si="17253">V886/V901</f>
        <v>3.909691629955947E-2</v>
      </c>
      <c r="CE886" s="128">
        <f t="shared" ref="CE886" si="17254">W886/W901</f>
        <v>7.1150699872750411E-2</v>
      </c>
      <c r="CF886" s="125">
        <f t="shared" ref="CF886" si="17255">X886/X901</f>
        <v>4.1028566413620605E-2</v>
      </c>
      <c r="CG886" s="126">
        <f t="shared" ref="CG886" si="17256">Y886/Y901</f>
        <v>5.2339303068166039E-2</v>
      </c>
      <c r="CH886" s="127">
        <f t="shared" ref="CH886" si="17257">Z886/Z901</f>
        <v>5.2263308035954574E-2</v>
      </c>
      <c r="CI886" s="125">
        <f t="shared" ref="CI886" si="17258">AA886/AA901</f>
        <v>5.1231615181724706E-2</v>
      </c>
      <c r="CJ886" s="131">
        <f t="shared" ref="CJ886" si="17259">AB886/AB901</f>
        <v>5.3376902674698232E-2</v>
      </c>
      <c r="CK886" s="132">
        <f t="shared" ref="CK886" si="17260">AC886/AC901</f>
        <v>5.1163367498106301E-2</v>
      </c>
    </row>
    <row r="887" spans="1:89" ht="14.1" thickBot="1">
      <c r="A887" s="142" t="s">
        <v>29</v>
      </c>
      <c r="B887" s="199">
        <v>2801</v>
      </c>
      <c r="C887" s="193">
        <v>1319</v>
      </c>
      <c r="D887" s="194">
        <v>1192</v>
      </c>
      <c r="E887" s="195">
        <v>799</v>
      </c>
      <c r="F887" s="192">
        <v>482</v>
      </c>
      <c r="G887" s="196">
        <v>496</v>
      </c>
      <c r="H887" s="194">
        <v>1473</v>
      </c>
      <c r="I887" s="195">
        <v>2059</v>
      </c>
      <c r="J887" s="192">
        <v>321</v>
      </c>
      <c r="K887" s="193">
        <v>435</v>
      </c>
      <c r="L887" s="194">
        <v>493</v>
      </c>
      <c r="M887" s="192">
        <v>1158</v>
      </c>
      <c r="N887" s="197">
        <v>1359</v>
      </c>
      <c r="O887" s="200">
        <v>1935</v>
      </c>
      <c r="P887" s="192">
        <v>802</v>
      </c>
      <c r="Q887" s="193">
        <v>1083</v>
      </c>
      <c r="R887" s="194">
        <v>1123</v>
      </c>
      <c r="S887" s="195">
        <v>1160</v>
      </c>
      <c r="T887" s="192">
        <v>437</v>
      </c>
      <c r="U887" s="196">
        <v>512</v>
      </c>
      <c r="V887" s="194">
        <v>966</v>
      </c>
      <c r="W887" s="201">
        <v>1609</v>
      </c>
      <c r="X887" s="192">
        <v>850</v>
      </c>
      <c r="Y887" s="196">
        <v>669</v>
      </c>
      <c r="Z887" s="194">
        <v>2726</v>
      </c>
      <c r="AA887" s="192">
        <v>2496</v>
      </c>
      <c r="AB887" s="168">
        <f t="shared" si="17096"/>
        <v>15025</v>
      </c>
      <c r="AC887" s="169">
        <f t="shared" si="17012"/>
        <v>15730</v>
      </c>
      <c r="AE887" s="246" t="str">
        <f>$AE$19</f>
        <v>-</v>
      </c>
      <c r="AF887" s="247">
        <f t="shared" si="17205"/>
        <v>0</v>
      </c>
      <c r="AG887" s="267">
        <f t="shared" si="17205"/>
        <v>0</v>
      </c>
      <c r="AH887" s="268">
        <f t="shared" si="17205"/>
        <v>0</v>
      </c>
      <c r="AI887" s="269">
        <f t="shared" si="17205"/>
        <v>0</v>
      </c>
      <c r="AJ887" s="270">
        <f t="shared" si="17205"/>
        <v>0</v>
      </c>
      <c r="AK887" s="271">
        <f t="shared" si="17205"/>
        <v>0</v>
      </c>
      <c r="AL887" s="268">
        <f t="shared" si="17205"/>
        <v>0</v>
      </c>
      <c r="AM887" s="269">
        <f t="shared" si="17205"/>
        <v>0</v>
      </c>
      <c r="AN887" s="270">
        <f t="shared" si="17205"/>
        <v>0</v>
      </c>
      <c r="AO887" s="271">
        <f t="shared" si="17205"/>
        <v>0</v>
      </c>
      <c r="AP887" s="268">
        <f t="shared" si="17206"/>
        <v>0</v>
      </c>
      <c r="AQ887" s="270">
        <f t="shared" si="17206"/>
        <v>0</v>
      </c>
      <c r="AR887" s="272">
        <f t="shared" si="17206"/>
        <v>0</v>
      </c>
      <c r="AS887" s="273">
        <f t="shared" si="17206"/>
        <v>0</v>
      </c>
      <c r="AT887" s="270">
        <f t="shared" si="17206"/>
        <v>0</v>
      </c>
      <c r="AU887" s="271">
        <f t="shared" si="17206"/>
        <v>0</v>
      </c>
      <c r="AV887" s="268">
        <f t="shared" si="17206"/>
        <v>0</v>
      </c>
      <c r="AW887" s="269">
        <f t="shared" si="17206"/>
        <v>0</v>
      </c>
      <c r="AX887" s="270">
        <f t="shared" si="17206"/>
        <v>0</v>
      </c>
      <c r="AY887" s="271">
        <f t="shared" si="17206"/>
        <v>0</v>
      </c>
      <c r="AZ887" s="268">
        <f t="shared" si="17206"/>
        <v>0</v>
      </c>
      <c r="BA887" s="269">
        <f t="shared" si="17206"/>
        <v>0</v>
      </c>
      <c r="BB887" s="270">
        <f t="shared" si="17206"/>
        <v>0</v>
      </c>
      <c r="BC887" s="271">
        <f t="shared" si="17206"/>
        <v>0</v>
      </c>
      <c r="BD887" s="268">
        <f t="shared" si="17206"/>
        <v>0</v>
      </c>
      <c r="BE887" s="270">
        <f t="shared" si="17206"/>
        <v>0</v>
      </c>
      <c r="BF887" s="266">
        <f>SUM(AF887,AH887,AJ887,AL887,AN887,AP887,AR887,AT887,AV887,AX887,AZ887,BB887,BD887)</f>
        <v>0</v>
      </c>
      <c r="BG887" s="16">
        <f>SUM(AG887,AI887,AK887,AM887,AO887,AQ887,AS887,AU887,AW887,AY887,BA887,BC887,BE887)</f>
        <v>0</v>
      </c>
      <c r="BI887" s="142" t="s">
        <v>29</v>
      </c>
      <c r="BJ887" s="125">
        <f>B887/B901</f>
        <v>5.1437910897271094E-2</v>
      </c>
      <c r="BK887" s="126">
        <f t="shared" ref="BK887" si="17261">C887/C901</f>
        <v>4.1222614620120633E-2</v>
      </c>
      <c r="BL887" s="127">
        <f t="shared" ref="BL887" si="17262">D887/D901</f>
        <v>5.4994232987312569E-2</v>
      </c>
      <c r="BM887" s="128">
        <f t="shared" ref="BM887" si="17263">E887/E901</f>
        <v>4.3761638733705775E-2</v>
      </c>
      <c r="BN887" s="125">
        <f t="shared" ref="BN887" si="17264">F887/F901</f>
        <v>4.8466566113624938E-2</v>
      </c>
      <c r="BO887" s="126">
        <f t="shared" ref="BO887" si="17265">G887/G901</f>
        <v>6.5730188179167773E-2</v>
      </c>
      <c r="BP887" s="127">
        <f t="shared" ref="BP887" si="17266">H887/H901</f>
        <v>6.0938275690882011E-2</v>
      </c>
      <c r="BQ887" s="128">
        <f t="shared" ref="BQ887" si="17267">I887/I901</f>
        <v>5.6053140228132743E-2</v>
      </c>
      <c r="BR887" s="125">
        <f t="shared" ref="BR887" si="17268">J887/J901</f>
        <v>5.1253392942679228E-2</v>
      </c>
      <c r="BS887" s="126">
        <f t="shared" ref="BS887" si="17269">K887/K901</f>
        <v>5.5898226676946799E-2</v>
      </c>
      <c r="BT887" s="127">
        <f t="shared" ref="BT887" si="17270">L887/L901</f>
        <v>4.5416858590511283E-2</v>
      </c>
      <c r="BU887" s="125">
        <f t="shared" ref="BU887" si="17271">M887/M901</f>
        <v>5.4993588830317706E-2</v>
      </c>
      <c r="BV887" s="129">
        <f t="shared" ref="BV887" si="17272">N887/N901</f>
        <v>5.4262327809942106E-2</v>
      </c>
      <c r="BW887" s="130">
        <f t="shared" ref="BW887" si="17273">O887/O901</f>
        <v>5.6458436670265226E-2</v>
      </c>
      <c r="BX887" s="125">
        <f t="shared" ref="BX887" si="17274">P887/P901</f>
        <v>5.0153211181289473E-2</v>
      </c>
      <c r="BY887" s="126">
        <f t="shared" ref="BY887" si="17275">Q887/Q901</f>
        <v>5.2664851196265315E-2</v>
      </c>
      <c r="BZ887" s="127">
        <f t="shared" ref="BZ887" si="17276">R887/R901</f>
        <v>5.6335908498043541E-2</v>
      </c>
      <c r="CA887" s="128">
        <f t="shared" ref="CA887" si="17277">S887/S901</f>
        <v>5.1103572844618708E-2</v>
      </c>
      <c r="CB887" s="125">
        <f t="shared" ref="CB887" si="17278">T887/T901</f>
        <v>5.1297100598661813E-2</v>
      </c>
      <c r="CC887" s="126">
        <f t="shared" ref="CC887" si="17279">U887/U901</f>
        <v>4.7407407407407405E-2</v>
      </c>
      <c r="CD887" s="127">
        <f t="shared" ref="CD887" si="17280">V887/V901</f>
        <v>4.0918332768553035E-2</v>
      </c>
      <c r="CE887" s="128">
        <f t="shared" ref="CE887" si="17281">W887/W901</f>
        <v>5.8498454826395201E-2</v>
      </c>
      <c r="CF887" s="125">
        <f t="shared" ref="CF887" si="17282">X887/X901</f>
        <v>3.7298696739655093E-2</v>
      </c>
      <c r="CG887" s="126">
        <f t="shared" ref="CG887" si="17283">Y887/Y901</f>
        <v>4.6438983756768012E-2</v>
      </c>
      <c r="CH887" s="127">
        <f t="shared" ref="CH887" si="17284">Z887/Z901</f>
        <v>4.8908265604535588E-2</v>
      </c>
      <c r="CI887" s="125">
        <f t="shared" ref="CI887" si="17285">AA887/AA901</f>
        <v>5.5791497161249946E-2</v>
      </c>
      <c r="CJ887" s="131">
        <f t="shared" ref="CJ887" si="17286">AB887/AB901</f>
        <v>5.0253021034359351E-2</v>
      </c>
      <c r="CK887" s="132">
        <f t="shared" ref="CK887" si="17287">AC887/AC901</f>
        <v>5.2721897854255628E-2</v>
      </c>
    </row>
    <row r="888" spans="1:89" ht="15" thickTop="1" thickBot="1">
      <c r="A888" s="133" t="s">
        <v>30</v>
      </c>
      <c r="B888" s="202">
        <v>2161</v>
      </c>
      <c r="C888" s="186">
        <v>1301</v>
      </c>
      <c r="D888" s="187">
        <v>1052</v>
      </c>
      <c r="E888" s="188">
        <v>951</v>
      </c>
      <c r="F888" s="185">
        <v>497</v>
      </c>
      <c r="G888" s="189">
        <v>409</v>
      </c>
      <c r="H888" s="187">
        <v>1439</v>
      </c>
      <c r="I888" s="188">
        <v>1974</v>
      </c>
      <c r="J888" s="185">
        <v>350</v>
      </c>
      <c r="K888" s="186">
        <v>386</v>
      </c>
      <c r="L888" s="187">
        <v>594</v>
      </c>
      <c r="M888" s="185">
        <v>1075</v>
      </c>
      <c r="N888" s="190">
        <v>1293</v>
      </c>
      <c r="O888" s="203">
        <v>1602</v>
      </c>
      <c r="P888" s="185">
        <v>823</v>
      </c>
      <c r="Q888" s="186">
        <v>920</v>
      </c>
      <c r="R888" s="187">
        <v>1104</v>
      </c>
      <c r="S888" s="188">
        <v>1322</v>
      </c>
      <c r="T888" s="185">
        <v>492</v>
      </c>
      <c r="U888" s="189">
        <v>515</v>
      </c>
      <c r="V888" s="187">
        <v>1308</v>
      </c>
      <c r="W888" s="204">
        <v>1754</v>
      </c>
      <c r="X888" s="185">
        <v>1092</v>
      </c>
      <c r="Y888" s="189">
        <v>617</v>
      </c>
      <c r="Z888" s="187">
        <v>2930</v>
      </c>
      <c r="AA888" s="185">
        <v>2542</v>
      </c>
      <c r="AB888" s="168">
        <f t="shared" si="17096"/>
        <v>15135</v>
      </c>
      <c r="AC888" s="169">
        <f t="shared" si="17012"/>
        <v>15368</v>
      </c>
      <c r="AE888" s="295" t="s">
        <v>42</v>
      </c>
      <c r="AF888" s="12">
        <f t="shared" ref="AF888:BG888" si="17288">SUM(AF885:AF887)</f>
        <v>4637</v>
      </c>
      <c r="AG888" s="1">
        <f t="shared" si="17288"/>
        <v>7828</v>
      </c>
      <c r="AH888" s="12">
        <f t="shared" si="17288"/>
        <v>3432</v>
      </c>
      <c r="AI888" s="1">
        <f t="shared" si="17288"/>
        <v>3201</v>
      </c>
      <c r="AJ888" s="12">
        <f t="shared" si="17288"/>
        <v>1890</v>
      </c>
      <c r="AK888" s="1">
        <f t="shared" si="17288"/>
        <v>1050</v>
      </c>
      <c r="AL888" s="12">
        <f t="shared" si="17288"/>
        <v>4381</v>
      </c>
      <c r="AM888" s="1">
        <f t="shared" si="17288"/>
        <v>7091</v>
      </c>
      <c r="AN888" s="12">
        <f t="shared" si="17288"/>
        <v>1510</v>
      </c>
      <c r="AO888" s="1">
        <f t="shared" si="17288"/>
        <v>547</v>
      </c>
      <c r="AP888" s="12">
        <f t="shared" si="17288"/>
        <v>2948</v>
      </c>
      <c r="AQ888" s="1">
        <f t="shared" si="17288"/>
        <v>1967</v>
      </c>
      <c r="AR888" s="12">
        <f t="shared" si="17288"/>
        <v>4599</v>
      </c>
      <c r="AS888" s="1">
        <f t="shared" si="17288"/>
        <v>4265</v>
      </c>
      <c r="AT888" s="12">
        <f t="shared" si="17288"/>
        <v>2672</v>
      </c>
      <c r="AU888" s="1">
        <f t="shared" si="17288"/>
        <v>3205</v>
      </c>
      <c r="AV888" s="12">
        <f t="shared" si="17288"/>
        <v>2710</v>
      </c>
      <c r="AW888" s="1">
        <f t="shared" si="17288"/>
        <v>4199</v>
      </c>
      <c r="AX888" s="12">
        <f t="shared" si="17288"/>
        <v>1869</v>
      </c>
      <c r="AY888" s="1">
        <f t="shared" si="17288"/>
        <v>791</v>
      </c>
      <c r="AZ888" s="12">
        <f t="shared" si="17288"/>
        <v>4448</v>
      </c>
      <c r="BA888" s="1">
        <f t="shared" si="17288"/>
        <v>2792</v>
      </c>
      <c r="BB888" s="12">
        <f t="shared" si="17288"/>
        <v>5287</v>
      </c>
      <c r="BC888" s="1">
        <f t="shared" si="17288"/>
        <v>1457</v>
      </c>
      <c r="BD888" s="12">
        <f t="shared" si="17288"/>
        <v>8465</v>
      </c>
      <c r="BE888" s="1">
        <f t="shared" si="17288"/>
        <v>8080</v>
      </c>
      <c r="BF888" s="51">
        <f t="shared" si="17288"/>
        <v>48848</v>
      </c>
      <c r="BG888" s="47">
        <f t="shared" si="17288"/>
        <v>46473</v>
      </c>
      <c r="BI888" s="133" t="s">
        <v>30</v>
      </c>
      <c r="BJ888" s="125">
        <f>B888/B901</f>
        <v>3.9684871634774306E-2</v>
      </c>
      <c r="BK888" s="126">
        <f t="shared" ref="BK888" si="17289">C888/C901</f>
        <v>4.0660061880801325E-2</v>
      </c>
      <c r="BL888" s="127">
        <f t="shared" ref="BL888" si="17290">D888/D901</f>
        <v>4.8535178777393308E-2</v>
      </c>
      <c r="BM888" s="128">
        <f t="shared" ref="BM888" si="17291">E888/E901</f>
        <v>5.208675649030562E-2</v>
      </c>
      <c r="BN888" s="125">
        <f t="shared" ref="BN888" si="17292">F888/F901</f>
        <v>4.9974861739567625E-2</v>
      </c>
      <c r="BO888" s="126">
        <f t="shared" ref="BO888" si="17293">G888/G901</f>
        <v>5.4200901139676648E-2</v>
      </c>
      <c r="BP888" s="127">
        <f t="shared" ref="BP888" si="17294">H888/H901</f>
        <v>5.9531689558166477E-2</v>
      </c>
      <c r="BQ888" s="128">
        <f t="shared" ref="BQ888" si="17295">I888/I901</f>
        <v>5.3739144638336102E-2</v>
      </c>
      <c r="BR888" s="125">
        <f t="shared" ref="BR888" si="17296">J888/J901</f>
        <v>5.5883761775506947E-2</v>
      </c>
      <c r="BS888" s="126">
        <f t="shared" ref="BS888" si="17297">K888/K901</f>
        <v>4.9601644821382677E-2</v>
      </c>
      <c r="BT888" s="127">
        <f t="shared" ref="BT888" si="17298">L888/L901</f>
        <v>5.4721326577614006E-2</v>
      </c>
      <c r="BU888" s="125">
        <f t="shared" ref="BU888" si="17299">M888/M901</f>
        <v>5.1051906729353662E-2</v>
      </c>
      <c r="BV888" s="129">
        <f t="shared" ref="BV888" si="17300">N888/N901</f>
        <v>5.1627071271710921E-2</v>
      </c>
      <c r="BW888" s="130">
        <f t="shared" ref="BW888" si="17301">O888/O901</f>
        <v>4.6742333615382374E-2</v>
      </c>
      <c r="BX888" s="125">
        <f t="shared" ref="BX888" si="17302">P888/P901</f>
        <v>5.146644987805641E-2</v>
      </c>
      <c r="BY888" s="126">
        <f t="shared" ref="BY888" si="17303">Q888/Q901</f>
        <v>4.4738377747519938E-2</v>
      </c>
      <c r="BZ888" s="127">
        <f t="shared" ref="BZ888" si="17304">R888/R901</f>
        <v>5.5382763118290358E-2</v>
      </c>
      <c r="CA888" s="128">
        <f t="shared" ref="CA888" si="17305">S888/S901</f>
        <v>5.8240451121194768E-2</v>
      </c>
      <c r="CB888" s="125">
        <f t="shared" ref="CB888" si="17306">T888/T901</f>
        <v>5.7753257424580352E-2</v>
      </c>
      <c r="CC888" s="126">
        <f t="shared" ref="CC888" si="17307">U888/U901</f>
        <v>4.7685185185185185E-2</v>
      </c>
      <c r="CD888" s="127">
        <f t="shared" ref="CD888" si="17308">V888/V901</f>
        <v>5.5404947475432058E-2</v>
      </c>
      <c r="CE888" s="128">
        <f t="shared" ref="CE888" si="17309">W888/W901</f>
        <v>6.3770223595709871E-2</v>
      </c>
      <c r="CF888" s="125">
        <f t="shared" ref="CF888" si="17310">X888/X901</f>
        <v>4.7917855105533369E-2</v>
      </c>
      <c r="CG888" s="126">
        <f t="shared" ref="CG888" si="17311">Y888/Y901</f>
        <v>4.2829376648618633E-2</v>
      </c>
      <c r="CH888" s="127">
        <f t="shared" ref="CH888" si="17312">Z888/Z901</f>
        <v>5.2568311893356298E-2</v>
      </c>
      <c r="CI888" s="125">
        <f t="shared" ref="CI888" si="17313">AA888/AA901</f>
        <v>5.6819705842907596E-2</v>
      </c>
      <c r="CJ888" s="131">
        <f t="shared" ref="CJ888" si="17314">AB888/AB901</f>
        <v>5.0620930006990271E-2</v>
      </c>
      <c r="CK888" s="132">
        <f t="shared" ref="CK888" si="17315">AC888/AC901</f>
        <v>5.1508590351188842E-2</v>
      </c>
    </row>
    <row r="889" spans="1:89" ht="14.1" thickTop="1">
      <c r="A889" s="142" t="s">
        <v>31</v>
      </c>
      <c r="B889" s="199">
        <v>1750</v>
      </c>
      <c r="C889" s="193">
        <v>1676</v>
      </c>
      <c r="D889" s="194">
        <v>995</v>
      </c>
      <c r="E889" s="195">
        <v>1008</v>
      </c>
      <c r="F889" s="192">
        <v>538</v>
      </c>
      <c r="G889" s="196">
        <v>392</v>
      </c>
      <c r="H889" s="194">
        <v>1645</v>
      </c>
      <c r="I889" s="195">
        <v>2578</v>
      </c>
      <c r="J889" s="192">
        <v>415</v>
      </c>
      <c r="K889" s="193">
        <v>365</v>
      </c>
      <c r="L889" s="194">
        <v>791</v>
      </c>
      <c r="M889" s="192">
        <v>859</v>
      </c>
      <c r="N889" s="197">
        <v>1652</v>
      </c>
      <c r="O889" s="200">
        <v>1631</v>
      </c>
      <c r="P889" s="192">
        <v>886</v>
      </c>
      <c r="Q889" s="193">
        <v>933</v>
      </c>
      <c r="R889" s="194">
        <v>1041</v>
      </c>
      <c r="S889" s="195">
        <v>1294</v>
      </c>
      <c r="T889" s="192">
        <v>668</v>
      </c>
      <c r="U889" s="196">
        <v>327</v>
      </c>
      <c r="V889" s="194">
        <v>1743</v>
      </c>
      <c r="W889" s="201">
        <v>1174</v>
      </c>
      <c r="X889" s="192">
        <v>1372</v>
      </c>
      <c r="Y889" s="196">
        <v>474</v>
      </c>
      <c r="Z889" s="194">
        <v>3296</v>
      </c>
      <c r="AA889" s="192">
        <v>2431</v>
      </c>
      <c r="AB889" s="168">
        <f t="shared" si="17096"/>
        <v>16792</v>
      </c>
      <c r="AC889" s="169">
        <f t="shared" si="17012"/>
        <v>15142</v>
      </c>
      <c r="BI889" s="142" t="s">
        <v>31</v>
      </c>
      <c r="BJ889" s="125">
        <f>B889/B901</f>
        <v>3.2137216733389651E-2</v>
      </c>
      <c r="BK889" s="126">
        <f t="shared" ref="BK889" si="17316">C889/C901</f>
        <v>5.2379910616620305E-2</v>
      </c>
      <c r="BL889" s="127">
        <f t="shared" ref="BL889" si="17317">D889/D901</f>
        <v>4.5905420991926182E-2</v>
      </c>
      <c r="BM889" s="128">
        <f t="shared" ref="BM889" si="17318">E889/E901</f>
        <v>5.5208675649030564E-2</v>
      </c>
      <c r="BN889" s="125">
        <f t="shared" ref="BN889" si="17319">F889/F901</f>
        <v>5.4097536450477629E-2</v>
      </c>
      <c r="BO889" s="126">
        <f t="shared" ref="BO889" si="17320">G889/G901</f>
        <v>5.1948051948051951E-2</v>
      </c>
      <c r="BP889" s="127">
        <f t="shared" ref="BP889" si="17321">H889/H901</f>
        <v>6.8053946715207675E-2</v>
      </c>
      <c r="BQ889" s="128">
        <f t="shared" ref="BQ889" si="17322">I889/I901</f>
        <v>7.0182125064655765E-2</v>
      </c>
      <c r="BR889" s="125">
        <f t="shared" ref="BR889" si="17323">J889/J901</f>
        <v>6.6262174676672517E-2</v>
      </c>
      <c r="BS889" s="126">
        <f t="shared" ref="BS889" si="17324">K889/K901</f>
        <v>4.6903109740426628E-2</v>
      </c>
      <c r="BT889" s="127">
        <f t="shared" ref="BT889" si="17325">L889/L901</f>
        <v>7.2869645324735138E-2</v>
      </c>
      <c r="BU889" s="125">
        <f t="shared" ref="BU889" si="17326">M889/M901</f>
        <v>4.0794035237688181E-2</v>
      </c>
      <c r="BV889" s="129">
        <f t="shared" ref="BV889" si="17327">N889/N901</f>
        <v>6.5961269714513882E-2</v>
      </c>
      <c r="BW889" s="130">
        <f t="shared" ref="BW889" si="17328">O889/O901</f>
        <v>4.7588480728270065E-2</v>
      </c>
      <c r="BX889" s="125">
        <f t="shared" ref="BX889" si="17329">P889/P901</f>
        <v>5.54061659683572E-2</v>
      </c>
      <c r="BY889" s="126">
        <f t="shared" ref="BY889" si="17330">Q889/Q901</f>
        <v>4.5370550476560981E-2</v>
      </c>
      <c r="BZ889" s="127">
        <f t="shared" ref="BZ889" si="17331">R889/R901</f>
        <v>5.2222333701214006E-2</v>
      </c>
      <c r="CA889" s="128">
        <f t="shared" ref="CA889" si="17332">S889/S901</f>
        <v>5.7006916604255692E-2</v>
      </c>
      <c r="CB889" s="125">
        <f t="shared" ref="CB889" si="17333">T889/T901</f>
        <v>7.8412959267519663E-2</v>
      </c>
      <c r="CC889" s="126">
        <f t="shared" ref="CC889" si="17334">U889/U901</f>
        <v>3.0277777777777778E-2</v>
      </c>
      <c r="CD889" s="127">
        <f t="shared" ref="CD889" si="17335">V889/V901</f>
        <v>7.3830904778041342E-2</v>
      </c>
      <c r="CE889" s="128">
        <f t="shared" ref="CE889" si="17336">W889/W901</f>
        <v>4.2683148518451189E-2</v>
      </c>
      <c r="CF889" s="125">
        <f t="shared" ref="CF889" si="17337">X889/X901</f>
        <v>6.0204484619772694E-2</v>
      </c>
      <c r="CG889" s="126">
        <f t="shared" ref="CG889" si="17338">Y889/Y901</f>
        <v>3.290295710120783E-2</v>
      </c>
      <c r="CH889" s="127">
        <f t="shared" ref="CH889" si="17339">Z889/Z901</f>
        <v>5.9134865529181693E-2</v>
      </c>
      <c r="CI889" s="125">
        <f t="shared" ref="CI889" si="17340">AA889/AA901</f>
        <v>5.4338593589342392E-2</v>
      </c>
      <c r="CJ889" s="131">
        <f t="shared" ref="CJ889" si="17341">AB889/AB901</f>
        <v>5.6162976985621449E-2</v>
      </c>
      <c r="CK889" s="132">
        <f t="shared" ref="CK889" si="17342">AC889/AC901</f>
        <v>5.0751111081318419E-2</v>
      </c>
    </row>
    <row r="890" spans="1:89">
      <c r="A890" s="133" t="s">
        <v>32</v>
      </c>
      <c r="B890" s="202">
        <v>1910</v>
      </c>
      <c r="C890" s="186">
        <v>2462</v>
      </c>
      <c r="D890" s="187">
        <v>1269</v>
      </c>
      <c r="E890" s="188">
        <v>1168</v>
      </c>
      <c r="F890" s="185">
        <v>801</v>
      </c>
      <c r="G890" s="189">
        <v>388</v>
      </c>
      <c r="H890" s="187">
        <v>1670</v>
      </c>
      <c r="I890" s="188">
        <v>2352</v>
      </c>
      <c r="J890" s="185">
        <v>554</v>
      </c>
      <c r="K890" s="186">
        <v>291</v>
      </c>
      <c r="L890" s="187">
        <v>947</v>
      </c>
      <c r="M890" s="185">
        <v>831</v>
      </c>
      <c r="N890" s="190">
        <v>1822</v>
      </c>
      <c r="O890" s="203">
        <v>1728</v>
      </c>
      <c r="P890" s="185">
        <v>957</v>
      </c>
      <c r="Q890" s="186">
        <v>955</v>
      </c>
      <c r="R890" s="187">
        <v>1208</v>
      </c>
      <c r="S890" s="188">
        <v>1378</v>
      </c>
      <c r="T890" s="185">
        <v>797</v>
      </c>
      <c r="U890" s="189">
        <v>302</v>
      </c>
      <c r="V890" s="187">
        <v>2117</v>
      </c>
      <c r="W890" s="204">
        <v>1070</v>
      </c>
      <c r="X890" s="185">
        <v>1921</v>
      </c>
      <c r="Y890" s="189">
        <v>610</v>
      </c>
      <c r="Z890" s="187">
        <v>3857</v>
      </c>
      <c r="AA890" s="185">
        <v>2964</v>
      </c>
      <c r="AB890" s="168">
        <f t="shared" si="17096"/>
        <v>19830</v>
      </c>
      <c r="AC890" s="169">
        <f t="shared" si="17012"/>
        <v>16499</v>
      </c>
      <c r="BI890" s="133" t="s">
        <v>32</v>
      </c>
      <c r="BJ890" s="125">
        <f>B890/B901</f>
        <v>3.507547654901385E-2</v>
      </c>
      <c r="BK890" s="126">
        <f t="shared" ref="BK890" si="17343">C890/C901</f>
        <v>7.6944713566896902E-2</v>
      </c>
      <c r="BL890" s="127">
        <f t="shared" ref="BL890" si="17344">D890/D901</f>
        <v>5.8546712802768165E-2</v>
      </c>
      <c r="BM890" s="128">
        <f t="shared" ref="BM890" si="17345">E890/E901</f>
        <v>6.3971957498083029E-2</v>
      </c>
      <c r="BN890" s="125">
        <f t="shared" ref="BN890" si="17346">F890/F901</f>
        <v>8.0542986425339372E-2</v>
      </c>
      <c r="BO890" s="126">
        <f t="shared" ref="BO890" si="17347">G890/G901</f>
        <v>5.1417969785316722E-2</v>
      </c>
      <c r="BP890" s="127">
        <f t="shared" ref="BP890" si="17348">H890/H901</f>
        <v>6.9088201224557333E-2</v>
      </c>
      <c r="BQ890" s="128">
        <f t="shared" ref="BQ890" si="17349">I890/I901</f>
        <v>6.4029619143549391E-2</v>
      </c>
      <c r="BR890" s="125">
        <f t="shared" ref="BR890" si="17350">J890/J901</f>
        <v>8.845601149608813E-2</v>
      </c>
      <c r="BS890" s="126">
        <f t="shared" ref="BS890" si="17351">K890/K901</f>
        <v>3.7393986121819586E-2</v>
      </c>
      <c r="BT890" s="127">
        <f t="shared" ref="BT890" si="17352">L890/L901</f>
        <v>8.7240902809765083E-2</v>
      </c>
      <c r="BU890" s="125">
        <f t="shared" ref="BU890" si="17353">M890/M901</f>
        <v>3.946431115543525E-2</v>
      </c>
      <c r="BV890" s="129">
        <f t="shared" ref="BV890" si="17354">N890/N901</f>
        <v>7.2749051706927526E-2</v>
      </c>
      <c r="BW890" s="130">
        <f t="shared" ref="BW890" si="17355">O890/O901</f>
        <v>5.0418696933446153E-2</v>
      </c>
      <c r="BX890" s="125">
        <f t="shared" ref="BX890" si="17356">P890/P901</f>
        <v>5.984616346695016E-2</v>
      </c>
      <c r="BY890" s="126">
        <f t="shared" ref="BY890" si="17357">Q890/Q901</f>
        <v>4.6440381248784281E-2</v>
      </c>
      <c r="BZ890" s="127">
        <f t="shared" ref="BZ890" si="17358">R890/R901</f>
        <v>6.0599979933781481E-2</v>
      </c>
      <c r="CA890" s="128">
        <f t="shared" ref="CA890" si="17359">S890/S901</f>
        <v>6.0707520155072914E-2</v>
      </c>
      <c r="CB890" s="125">
        <f t="shared" ref="CB890" si="17360">T890/T901</f>
        <v>9.355558164103768E-2</v>
      </c>
      <c r="CC890" s="126">
        <f t="shared" ref="CC890" si="17361">U890/U901</f>
        <v>2.7962962962962964E-2</v>
      </c>
      <c r="CD890" s="127">
        <f t="shared" ref="CD890" si="17362">V890/V901</f>
        <v>8.9672992206031851E-2</v>
      </c>
      <c r="CE890" s="128">
        <f t="shared" ref="CE890" si="17363">W890/W901</f>
        <v>3.8902017814942735E-2</v>
      </c>
      <c r="CF890" s="125">
        <f t="shared" ref="CF890" si="17364">X890/X901</f>
        <v>8.4295054631620514E-2</v>
      </c>
      <c r="CG890" s="126">
        <f t="shared" ref="CG890" si="17365">Y890/Y901</f>
        <v>4.2343467999444676E-2</v>
      </c>
      <c r="CH890" s="127">
        <f t="shared" ref="CH890" si="17366">Z890/Z901</f>
        <v>6.9199992823438652E-2</v>
      </c>
      <c r="CI890" s="125">
        <f t="shared" ref="CI890" si="17367">AA890/AA901</f>
        <v>6.6252402878984304E-2</v>
      </c>
      <c r="CJ890" s="131">
        <f t="shared" ref="CJ890" si="17368">AB890/AB901</f>
        <v>6.6323953884282597E-2</v>
      </c>
      <c r="CK890" s="132">
        <f t="shared" ref="CK890" si="17369">AC890/AC901</f>
        <v>5.5299338378726227E-2</v>
      </c>
    </row>
    <row r="891" spans="1:89">
      <c r="A891" s="142" t="s">
        <v>33</v>
      </c>
      <c r="B891" s="199">
        <v>2271</v>
      </c>
      <c r="C891" s="193">
        <v>3848</v>
      </c>
      <c r="D891" s="194">
        <v>1752</v>
      </c>
      <c r="E891" s="195">
        <v>1483</v>
      </c>
      <c r="F891" s="192">
        <v>1063</v>
      </c>
      <c r="G891" s="196">
        <v>433</v>
      </c>
      <c r="H891" s="194">
        <v>1980</v>
      </c>
      <c r="I891" s="195">
        <v>3540</v>
      </c>
      <c r="J891" s="192">
        <v>748</v>
      </c>
      <c r="K891" s="193">
        <v>253</v>
      </c>
      <c r="L891" s="194">
        <v>1422</v>
      </c>
      <c r="M891" s="192">
        <v>1036</v>
      </c>
      <c r="N891" s="197">
        <v>2152</v>
      </c>
      <c r="O891" s="200">
        <v>2029</v>
      </c>
      <c r="P891" s="192">
        <v>1317</v>
      </c>
      <c r="Q891" s="193">
        <v>1482</v>
      </c>
      <c r="R891" s="194">
        <v>1387</v>
      </c>
      <c r="S891" s="195">
        <v>1970</v>
      </c>
      <c r="T891" s="192">
        <v>916</v>
      </c>
      <c r="U891" s="196">
        <v>387</v>
      </c>
      <c r="V891" s="194">
        <v>2372</v>
      </c>
      <c r="W891" s="201">
        <v>1377</v>
      </c>
      <c r="X891" s="192">
        <v>2551</v>
      </c>
      <c r="Y891" s="196">
        <v>711</v>
      </c>
      <c r="Z891" s="194">
        <v>4299</v>
      </c>
      <c r="AA891" s="192">
        <v>3853</v>
      </c>
      <c r="AB891" s="168">
        <f t="shared" si="17096"/>
        <v>24230</v>
      </c>
      <c r="AC891" s="169">
        <f t="shared" si="17012"/>
        <v>22402</v>
      </c>
      <c r="BI891" s="142" t="s">
        <v>33</v>
      </c>
      <c r="BJ891" s="125">
        <f>B891/B901</f>
        <v>4.1704925258015939E-2</v>
      </c>
      <c r="BK891" s="126">
        <f t="shared" ref="BK891" si="17370">C891/C901</f>
        <v>0.12026127449448386</v>
      </c>
      <c r="BL891" s="127">
        <f t="shared" ref="BL891" si="17371">D891/D901</f>
        <v>8.0830449826989614E-2</v>
      </c>
      <c r="BM891" s="128">
        <f t="shared" ref="BM891" si="17372">E891/E901</f>
        <v>8.1224668638405079E-2</v>
      </c>
      <c r="BN891" s="125">
        <f t="shared" ref="BN891" si="17373">F891/F901</f>
        <v>0.10688788335847159</v>
      </c>
      <c r="BO891" s="126">
        <f t="shared" ref="BO891" si="17374">G891/G901</f>
        <v>5.7381394116087996E-2</v>
      </c>
      <c r="BP891" s="127">
        <f t="shared" ref="BP891" si="17375">H891/H901</f>
        <v>8.1912957140493139E-2</v>
      </c>
      <c r="BQ891" s="128">
        <f t="shared" ref="BQ891" si="17376">I891/I901</f>
        <v>9.6371110445648334E-2</v>
      </c>
      <c r="BR891" s="125">
        <f t="shared" ref="BR891" si="17377">J891/J901</f>
        <v>0.1194315823087977</v>
      </c>
      <c r="BS891" s="126">
        <f t="shared" ref="BS891" si="17378">K891/K901</f>
        <v>3.2510922641994344E-2</v>
      </c>
      <c r="BT891" s="127">
        <f t="shared" ref="BT891" si="17379">L891/L901</f>
        <v>0.13099953938277292</v>
      </c>
      <c r="BU891" s="125">
        <f t="shared" ref="BU891" si="17380">M891/M901</f>
        <v>4.9199791043358504E-2</v>
      </c>
      <c r="BV891" s="129">
        <f t="shared" ref="BV891" si="17381">N891/N901</f>
        <v>8.5925334398083447E-2</v>
      </c>
      <c r="BW891" s="130">
        <f t="shared" ref="BW891" si="17382">O891/O901</f>
        <v>5.9201120415487411E-2</v>
      </c>
      <c r="BX891" s="125">
        <f t="shared" ref="BX891" si="17383">P891/P901</f>
        <v>8.2358826840097557E-2</v>
      </c>
      <c r="BY891" s="126">
        <f t="shared" ref="BY891" si="17384">Q891/Q901</f>
        <v>7.2067691110678858E-2</v>
      </c>
      <c r="BZ891" s="127">
        <f t="shared" ref="BZ891" si="17385">R891/R901</f>
        <v>6.9579612721982542E-2</v>
      </c>
      <c r="CA891" s="128">
        <f t="shared" ref="CA891" si="17386">S891/S901</f>
        <v>8.6787964227499015E-2</v>
      </c>
      <c r="CB891" s="125">
        <f t="shared" ref="CB891" si="17387">T891/T901</f>
        <v>0.10752435731893414</v>
      </c>
      <c r="CC891" s="126">
        <f t="shared" ref="CC891" si="17388">U891/U901</f>
        <v>3.5833333333333335E-2</v>
      </c>
      <c r="CD891" s="127">
        <f t="shared" ref="CD891" si="17389">V891/V901</f>
        <v>0.10047441545238903</v>
      </c>
      <c r="CE891" s="128">
        <f t="shared" ref="CE891" si="17390">W891/W901</f>
        <v>5.0063624795491729E-2</v>
      </c>
      <c r="CF891" s="125">
        <f t="shared" ref="CF891" si="17391">X891/X901</f>
        <v>0.11193997103865901</v>
      </c>
      <c r="CG891" s="126">
        <f t="shared" ref="CG891" si="17392">Y891/Y901</f>
        <v>4.9354435651811746E-2</v>
      </c>
      <c r="CH891" s="127">
        <f t="shared" ref="CH891" si="17393">Z891/Z901</f>
        <v>7.7130093115883522E-2</v>
      </c>
      <c r="CI891" s="125">
        <f t="shared" ref="CI891" si="17394">AA891/AA901</f>
        <v>8.612365327015066E-2</v>
      </c>
      <c r="CJ891" s="131">
        <f t="shared" ref="CJ891" si="17395">AB891/AB901</f>
        <v>8.1040312789519273E-2</v>
      </c>
      <c r="CK891" s="132">
        <f t="shared" ref="CK891" si="17396">AC891/AC901</f>
        <v>7.5084294706359481E-2</v>
      </c>
    </row>
    <row r="892" spans="1:89">
      <c r="A892" s="133" t="s">
        <v>34</v>
      </c>
      <c r="B892" s="202">
        <v>2366</v>
      </c>
      <c r="C892" s="186">
        <v>3980</v>
      </c>
      <c r="D892" s="187">
        <v>1680</v>
      </c>
      <c r="E892" s="188">
        <v>1718</v>
      </c>
      <c r="F892" s="185">
        <v>827</v>
      </c>
      <c r="G892" s="189">
        <v>617</v>
      </c>
      <c r="H892" s="187">
        <v>2401</v>
      </c>
      <c r="I892" s="188">
        <v>3551</v>
      </c>
      <c r="J892" s="185">
        <v>762</v>
      </c>
      <c r="K892" s="186">
        <v>294</v>
      </c>
      <c r="L892" s="187">
        <v>1526</v>
      </c>
      <c r="M892" s="185">
        <v>931</v>
      </c>
      <c r="N892" s="190">
        <v>2447</v>
      </c>
      <c r="O892" s="203">
        <v>2236</v>
      </c>
      <c r="P892" s="185">
        <v>1355</v>
      </c>
      <c r="Q892" s="186">
        <v>1723</v>
      </c>
      <c r="R892" s="187">
        <v>1323</v>
      </c>
      <c r="S892" s="188">
        <v>2229</v>
      </c>
      <c r="T892" s="185">
        <v>953</v>
      </c>
      <c r="U892" s="189">
        <v>404</v>
      </c>
      <c r="V892" s="187">
        <v>2076</v>
      </c>
      <c r="W892" s="204">
        <v>1415</v>
      </c>
      <c r="X892" s="185">
        <v>2736</v>
      </c>
      <c r="Y892" s="189">
        <v>746</v>
      </c>
      <c r="Z892" s="187">
        <v>4166</v>
      </c>
      <c r="AA892" s="185">
        <v>4227</v>
      </c>
      <c r="AB892" s="168">
        <f t="shared" si="17096"/>
        <v>24618</v>
      </c>
      <c r="AC892" s="169">
        <f t="shared" si="17012"/>
        <v>24071</v>
      </c>
      <c r="BI892" s="133" t="s">
        <v>34</v>
      </c>
      <c r="BJ892" s="125">
        <f>B892/B901</f>
        <v>4.3449517023542807E-2</v>
      </c>
      <c r="BK892" s="126">
        <f t="shared" ref="BK892" si="17397">C892/C901</f>
        <v>0.12438666124949214</v>
      </c>
      <c r="BL892" s="127">
        <f t="shared" ref="BL892" si="17398">D892/D901</f>
        <v>7.7508650519031136E-2</v>
      </c>
      <c r="BM892" s="128">
        <f t="shared" ref="BM892" si="17399">E892/E901</f>
        <v>9.4095738854200903E-2</v>
      </c>
      <c r="BN892" s="125">
        <f t="shared" ref="BN892" si="17400">F892/F901</f>
        <v>8.3157365510306683E-2</v>
      </c>
      <c r="BO892" s="126">
        <f t="shared" ref="BO892" si="17401">G892/G901</f>
        <v>8.1765173601908298E-2</v>
      </c>
      <c r="BP892" s="127">
        <f t="shared" ref="BP892" si="17402">H892/H901</f>
        <v>9.9329803077941425E-2</v>
      </c>
      <c r="BQ892" s="128">
        <f t="shared" ref="BQ892" si="17403">I892/I901</f>
        <v>9.6670568698445536E-2</v>
      </c>
      <c r="BR892" s="125">
        <f t="shared" ref="BR892" si="17404">J892/J901</f>
        <v>0.12166693277981798</v>
      </c>
      <c r="BS892" s="126">
        <f t="shared" ref="BS892" si="17405">K892/K901</f>
        <v>3.7779491133384732E-2</v>
      </c>
      <c r="BT892" s="127">
        <f t="shared" ref="BT892" si="17406">L892/L901</f>
        <v>0.14058037770612622</v>
      </c>
      <c r="BU892" s="125">
        <f t="shared" ref="BU892" si="17407">M892/M901</f>
        <v>4.4213325734910006E-2</v>
      </c>
      <c r="BV892" s="129">
        <f t="shared" ref="BV892" si="17408">N892/N901</f>
        <v>9.7704132561389503E-2</v>
      </c>
      <c r="BW892" s="130">
        <f t="shared" ref="BW892" si="17409">O892/O901</f>
        <v>6.5240860152306485E-2</v>
      </c>
      <c r="BX892" s="125">
        <f t="shared" ref="BX892" si="17410">P892/P901</f>
        <v>8.4735163529485333E-2</v>
      </c>
      <c r="BY892" s="126">
        <f t="shared" ref="BY892" si="17411">Q892/Q901</f>
        <v>8.3787200933670494E-2</v>
      </c>
      <c r="BZ892" s="127">
        <f t="shared" ref="BZ892" si="17412">R892/R901</f>
        <v>6.6369017758603391E-2</v>
      </c>
      <c r="CA892" s="128">
        <f t="shared" ref="CA892" si="17413">S892/S901</f>
        <v>9.8198158509185424E-2</v>
      </c>
      <c r="CB892" s="125">
        <f t="shared" ref="CB892" si="17414">T892/T901</f>
        <v>0.11186759009273389</v>
      </c>
      <c r="CC892" s="126">
        <f t="shared" ref="CC892" si="17415">U892/U901</f>
        <v>3.740740740740741E-2</v>
      </c>
      <c r="CD892" s="127">
        <f t="shared" ref="CD892" si="17416">V892/V901</f>
        <v>8.7936292782107767E-2</v>
      </c>
      <c r="CE892" s="128">
        <f t="shared" ref="CE892" si="17417">W892/W901</f>
        <v>5.1445191783312125E-2</v>
      </c>
      <c r="CF892" s="125">
        <f t="shared" ref="CF892" si="17418">X892/X901</f>
        <v>0.12005792268199569</v>
      </c>
      <c r="CG892" s="126">
        <f t="shared" ref="CG892" si="17419">Y892/Y901</f>
        <v>5.1783978897681521E-2</v>
      </c>
      <c r="CH892" s="127">
        <f t="shared" ref="CH892" si="17420">Z892/Z901</f>
        <v>7.4743886466799428E-2</v>
      </c>
      <c r="CI892" s="125">
        <f t="shared" ref="CI892" si="17421">AA892/AA901</f>
        <v>9.4483436899280251E-2</v>
      </c>
      <c r="CJ892" s="131">
        <f t="shared" ref="CJ892" si="17422">AB892/AB901</f>
        <v>8.2338028074799244E-2</v>
      </c>
      <c r="CK892" s="132">
        <f t="shared" ref="CK892" si="17423">AC892/AC901</f>
        <v>8.0678245597570697E-2</v>
      </c>
    </row>
    <row r="893" spans="1:89">
      <c r="A893" s="142" t="s">
        <v>35</v>
      </c>
      <c r="B893" s="199">
        <v>2374</v>
      </c>
      <c r="C893" s="193">
        <v>4153</v>
      </c>
      <c r="D893" s="194">
        <v>1205</v>
      </c>
      <c r="E893" s="195">
        <v>1672</v>
      </c>
      <c r="F893" s="192">
        <v>574</v>
      </c>
      <c r="G893" s="196">
        <v>609</v>
      </c>
      <c r="H893" s="194">
        <v>1890</v>
      </c>
      <c r="I893" s="195">
        <v>3517</v>
      </c>
      <c r="J893" s="192">
        <v>404</v>
      </c>
      <c r="K893" s="193">
        <v>244</v>
      </c>
      <c r="L893" s="194">
        <v>1074</v>
      </c>
      <c r="M893" s="192">
        <v>904</v>
      </c>
      <c r="N893" s="197">
        <v>2002</v>
      </c>
      <c r="O893" s="200">
        <v>2111</v>
      </c>
      <c r="P893" s="192">
        <v>1036</v>
      </c>
      <c r="Q893" s="193">
        <v>1727</v>
      </c>
      <c r="R893" s="194">
        <v>1156</v>
      </c>
      <c r="S893" s="195">
        <v>1873</v>
      </c>
      <c r="T893" s="192">
        <v>777</v>
      </c>
      <c r="U893" s="196">
        <v>383</v>
      </c>
      <c r="V893" s="194">
        <v>2439</v>
      </c>
      <c r="W893" s="201">
        <v>1551</v>
      </c>
      <c r="X893" s="192">
        <v>2046</v>
      </c>
      <c r="Y893" s="196">
        <v>829</v>
      </c>
      <c r="Z893" s="194">
        <v>3635</v>
      </c>
      <c r="AA893" s="192">
        <v>4668</v>
      </c>
      <c r="AB893" s="168">
        <f t="shared" si="17096"/>
        <v>20612</v>
      </c>
      <c r="AC893" s="169">
        <f t="shared" si="17012"/>
        <v>24241</v>
      </c>
      <c r="BI893" s="142" t="s">
        <v>35</v>
      </c>
      <c r="BJ893" s="125">
        <f>B893/B901</f>
        <v>4.359643001432402E-2</v>
      </c>
      <c r="BK893" s="126">
        <f t="shared" ref="BK893" si="17424">C893/C901</f>
        <v>0.12979341813294995</v>
      </c>
      <c r="BL893" s="127">
        <f t="shared" ref="BL893" si="17425">D893/D901</f>
        <v>5.5594002306805078E-2</v>
      </c>
      <c r="BM893" s="128">
        <f t="shared" ref="BM893" si="17426">E893/E901</f>
        <v>9.1576295322598311E-2</v>
      </c>
      <c r="BN893" s="125">
        <f t="shared" ref="BN893" si="17427">F893/F901</f>
        <v>5.7717445952740074E-2</v>
      </c>
      <c r="BO893" s="126">
        <f t="shared" ref="BO893" si="17428">G893/G901</f>
        <v>8.0705009276437853E-2</v>
      </c>
      <c r="BP893" s="127">
        <f t="shared" ref="BP893" si="17429">H893/H901</f>
        <v>7.8189640906834348E-2</v>
      </c>
      <c r="BQ893" s="128">
        <f t="shared" ref="BQ893" si="17430">I893/I901</f>
        <v>9.5744970462526877E-2</v>
      </c>
      <c r="BR893" s="125">
        <f t="shared" ref="BR893" si="17431">J893/J901</f>
        <v>6.4505827878013733E-2</v>
      </c>
      <c r="BS893" s="126">
        <f t="shared" ref="BS893" si="17432">K893/K901</f>
        <v>3.1354407607298893E-2</v>
      </c>
      <c r="BT893" s="127">
        <f t="shared" ref="BT893" si="17433">L893/L901</f>
        <v>9.894058037770613E-2</v>
      </c>
      <c r="BU893" s="125">
        <f t="shared" ref="BU893" si="17434">M893/M901</f>
        <v>4.2931091798451823E-2</v>
      </c>
      <c r="BV893" s="129">
        <f t="shared" ref="BV893" si="17435">N893/N901</f>
        <v>7.9936114993012578E-2</v>
      </c>
      <c r="BW893" s="130">
        <f t="shared" ref="BW893" si="17436">O893/O901</f>
        <v>6.1593674320894E-2</v>
      </c>
      <c r="BX893" s="125">
        <f t="shared" ref="BX893" si="17437">P893/P901</f>
        <v>6.4786442373835282E-2</v>
      </c>
      <c r="BY893" s="126">
        <f t="shared" ref="BY893" si="17438">Q893/Q901</f>
        <v>8.3981715619529274E-2</v>
      </c>
      <c r="BZ893" s="127">
        <f t="shared" ref="BZ893" si="17439">R893/R901</f>
        <v>5.7991371526035916E-2</v>
      </c>
      <c r="CA893" s="128">
        <f t="shared" ref="CA893" si="17440">S893/S901</f>
        <v>8.2514648222388645E-2</v>
      </c>
      <c r="CB893" s="125">
        <f t="shared" ref="CB893" si="17441">T893/T901</f>
        <v>9.1207888249794575E-2</v>
      </c>
      <c r="CC893" s="126">
        <f t="shared" ref="CC893" si="17442">U893/U901</f>
        <v>3.546296296296296E-2</v>
      </c>
      <c r="CD893" s="127">
        <f t="shared" ref="CD893" si="17443">V893/V901</f>
        <v>0.1033124364622162</v>
      </c>
      <c r="CE893" s="128">
        <f t="shared" ref="CE893" si="17444">W893/W901</f>
        <v>5.6389747318669331E-2</v>
      </c>
      <c r="CF893" s="125">
        <f t="shared" ref="CF893" si="17445">X893/X901</f>
        <v>8.9780157093334506E-2</v>
      </c>
      <c r="CG893" s="126">
        <f t="shared" ref="CG893" si="17446">Y893/Y901</f>
        <v>5.7545467166458419E-2</v>
      </c>
      <c r="CH893" s="127">
        <f t="shared" ref="CH893" si="17447">Z893/Z901</f>
        <v>6.5217001273839642E-2</v>
      </c>
      <c r="CI893" s="125">
        <f t="shared" ref="CI893" si="17448">AA893/AA901</f>
        <v>0.10434082882560687</v>
      </c>
      <c r="CJ893" s="131">
        <f t="shared" ref="CJ893" si="17449">AB893/AB901</f>
        <v>6.8939452216986025E-2</v>
      </c>
      <c r="CK893" s="132">
        <f t="shared" ref="CK893" si="17450">AC893/AC901</f>
        <v>8.1248030889066153E-2</v>
      </c>
    </row>
    <row r="894" spans="1:89">
      <c r="A894" s="133" t="s">
        <v>36</v>
      </c>
      <c r="B894" s="202">
        <v>2081</v>
      </c>
      <c r="C894" s="186">
        <v>3196</v>
      </c>
      <c r="D894" s="187">
        <v>916</v>
      </c>
      <c r="E894" s="188">
        <v>1366</v>
      </c>
      <c r="F894" s="185">
        <v>403</v>
      </c>
      <c r="G894" s="189">
        <v>410</v>
      </c>
      <c r="H894" s="187">
        <v>1454</v>
      </c>
      <c r="I894" s="188">
        <v>2630</v>
      </c>
      <c r="J894" s="185">
        <v>254</v>
      </c>
      <c r="K894" s="186">
        <v>210</v>
      </c>
      <c r="L894" s="187">
        <v>684</v>
      </c>
      <c r="M894" s="185">
        <v>739</v>
      </c>
      <c r="N894" s="190">
        <v>1335</v>
      </c>
      <c r="O894" s="203">
        <v>1858</v>
      </c>
      <c r="P894" s="185">
        <v>790</v>
      </c>
      <c r="Q894" s="186">
        <v>1628</v>
      </c>
      <c r="R894" s="187">
        <v>966</v>
      </c>
      <c r="S894" s="188">
        <v>1450</v>
      </c>
      <c r="T894" s="185">
        <v>643</v>
      </c>
      <c r="U894" s="189">
        <v>375</v>
      </c>
      <c r="V894" s="187">
        <v>2187</v>
      </c>
      <c r="W894" s="204">
        <v>1185</v>
      </c>
      <c r="X894" s="185">
        <v>1523</v>
      </c>
      <c r="Y894" s="189">
        <v>805</v>
      </c>
      <c r="Z894" s="187">
        <v>2877</v>
      </c>
      <c r="AA894" s="185">
        <v>3217</v>
      </c>
      <c r="AB894" s="168">
        <f t="shared" si="17096"/>
        <v>16113</v>
      </c>
      <c r="AC894" s="169">
        <f t="shared" si="17012"/>
        <v>19069</v>
      </c>
      <c r="BI894" s="133" t="s">
        <v>36</v>
      </c>
      <c r="BJ894" s="125">
        <f>B894/B901</f>
        <v>3.8215741726962203E-2</v>
      </c>
      <c r="BK894" s="126">
        <f t="shared" ref="BK894" si="17451">C894/C901</f>
        <v>9.9884364159139913E-2</v>
      </c>
      <c r="BL894" s="127">
        <f t="shared" ref="BL894" si="17452">D894/D901</f>
        <v>4.2260668973471742E-2</v>
      </c>
      <c r="BM894" s="128">
        <f t="shared" ref="BM894" si="17453">E894/E901</f>
        <v>7.4816518786285466E-2</v>
      </c>
      <c r="BN894" s="125">
        <f t="shared" ref="BN894" si="17454">F894/F901</f>
        <v>4.0522875816993466E-2</v>
      </c>
      <c r="BO894" s="126">
        <f t="shared" ref="BO894" si="17455">G894/G901</f>
        <v>5.4333421680360455E-2</v>
      </c>
      <c r="BP894" s="127">
        <f t="shared" ref="BP894" si="17456">H894/H901</f>
        <v>6.0152242263776273E-2</v>
      </c>
      <c r="BQ894" s="128">
        <f t="shared" ref="BQ894" si="17457">I894/I901</f>
        <v>7.1597745896060758E-2</v>
      </c>
      <c r="BR894" s="125">
        <f t="shared" ref="BR894" si="17458">J894/J901</f>
        <v>4.0555644259939329E-2</v>
      </c>
      <c r="BS894" s="126">
        <f t="shared" ref="BS894" si="17459">K894/K901</f>
        <v>2.6985350809560524E-2</v>
      </c>
      <c r="BT894" s="127">
        <f t="shared" ref="BT894" si="17460">L894/L901</f>
        <v>6.3012436665131275E-2</v>
      </c>
      <c r="BU894" s="125">
        <f t="shared" ref="BU894" si="17461">M894/M901</f>
        <v>3.5095217742318469E-2</v>
      </c>
      <c r="BV894" s="129">
        <f t="shared" ref="BV894" si="17462">N894/N901</f>
        <v>5.3304052705130764E-2</v>
      </c>
      <c r="BW894" s="130">
        <f t="shared" ref="BW894" si="17463">O894/O901</f>
        <v>5.4211770198115135E-2</v>
      </c>
      <c r="BX894" s="125">
        <f t="shared" ref="BX894" si="17464">P894/P901</f>
        <v>4.9402789068851226E-2</v>
      </c>
      <c r="BY894" s="126">
        <f t="shared" ref="BY894" si="17465">Q894/Q901</f>
        <v>7.9167477144524406E-2</v>
      </c>
      <c r="BZ894" s="127">
        <f t="shared" ref="BZ894" si="17466">R894/R901</f>
        <v>4.8459917728504061E-2</v>
      </c>
      <c r="CA894" s="128">
        <f t="shared" ref="CA894" si="17467">S894/S901</f>
        <v>6.3879466055773382E-2</v>
      </c>
      <c r="CB894" s="125">
        <f t="shared" ref="CB894" si="17468">T894/T901</f>
        <v>7.5478342528465789E-2</v>
      </c>
      <c r="CC894" s="126">
        <f t="shared" ref="CC894" si="17469">U894/U901</f>
        <v>3.4722222222222224E-2</v>
      </c>
      <c r="CD894" s="127">
        <f t="shared" ref="CD894" si="17470">V894/V901</f>
        <v>9.2638088783463232E-2</v>
      </c>
      <c r="CE894" s="128">
        <f t="shared" ref="CE894" si="17471">W894/W901</f>
        <v>4.3083075804399198E-2</v>
      </c>
      <c r="CF894" s="125">
        <f t="shared" ref="CF894" si="17472">X894/X901</f>
        <v>6.6830488393523194E-2</v>
      </c>
      <c r="CG894" s="126">
        <f t="shared" ref="CG894" si="17473">Y894/Y901</f>
        <v>5.5879494655004858E-2</v>
      </c>
      <c r="CH894" s="127">
        <f t="shared" ref="CH894" si="17474">Z894/Z901</f>
        <v>5.1617417514397974E-2</v>
      </c>
      <c r="CI894" s="125">
        <f t="shared" ref="CI894" si="17475">AA894/AA901</f>
        <v>7.1907550628101391E-2</v>
      </c>
      <c r="CJ894" s="131">
        <f t="shared" ref="CJ894" si="17476">AB894/AB901</f>
        <v>5.3891975236381513E-2</v>
      </c>
      <c r="CK894" s="132">
        <f t="shared" ref="CK894" si="17477">AC894/AC901</f>
        <v>6.3913151314863359E-2</v>
      </c>
    </row>
    <row r="895" spans="1:89">
      <c r="A895" s="142" t="s">
        <v>37</v>
      </c>
      <c r="B895" s="199">
        <v>209</v>
      </c>
      <c r="C895" s="193">
        <v>1968</v>
      </c>
      <c r="D895" s="194">
        <v>184</v>
      </c>
      <c r="E895" s="195">
        <v>1057</v>
      </c>
      <c r="F895" s="192">
        <v>100</v>
      </c>
      <c r="G895" s="196">
        <v>330</v>
      </c>
      <c r="H895" s="194">
        <v>399</v>
      </c>
      <c r="I895" s="195">
        <v>1953</v>
      </c>
      <c r="J895" s="192">
        <v>125</v>
      </c>
      <c r="K895" s="193">
        <v>150</v>
      </c>
      <c r="L895" s="194">
        <v>323</v>
      </c>
      <c r="M895" s="192">
        <v>533</v>
      </c>
      <c r="N895" s="197">
        <v>871</v>
      </c>
      <c r="O895" s="200">
        <v>1293</v>
      </c>
      <c r="P895" s="192">
        <v>543</v>
      </c>
      <c r="Q895" s="193">
        <v>1154</v>
      </c>
      <c r="R895" s="194">
        <v>698</v>
      </c>
      <c r="S895" s="195">
        <v>1011</v>
      </c>
      <c r="T895" s="192">
        <v>470</v>
      </c>
      <c r="U895" s="196">
        <v>288</v>
      </c>
      <c r="V895" s="194">
        <v>2125</v>
      </c>
      <c r="W895" s="201">
        <v>1000</v>
      </c>
      <c r="X895" s="192">
        <v>977</v>
      </c>
      <c r="Y895" s="196">
        <v>623</v>
      </c>
      <c r="Z895" s="194">
        <v>1860</v>
      </c>
      <c r="AA895" s="192">
        <v>2581</v>
      </c>
      <c r="AB895" s="168">
        <f t="shared" si="17096"/>
        <v>8884</v>
      </c>
      <c r="AC895" s="169">
        <f t="shared" si="17012"/>
        <v>13941</v>
      </c>
      <c r="BI895" s="142" t="s">
        <v>37</v>
      </c>
      <c r="BJ895" s="125">
        <f>B895/B901</f>
        <v>3.8381018841591066E-3</v>
      </c>
      <c r="BK895" s="126">
        <f t="shared" ref="BK895" si="17478">C895/C901</f>
        <v>6.150576616557802E-2</v>
      </c>
      <c r="BL895" s="127">
        <f t="shared" ref="BL895" si="17479">D895/D901</f>
        <v>8.4890426758938865E-3</v>
      </c>
      <c r="BM895" s="128">
        <f t="shared" ref="BM895" si="17480">E895/E901</f>
        <v>5.7892430715302881E-2</v>
      </c>
      <c r="BN895" s="125">
        <f t="shared" ref="BN895" si="17481">F895/F901</f>
        <v>1.0055304172951232E-2</v>
      </c>
      <c r="BO895" s="126">
        <f t="shared" ref="BO895" si="17482">G895/G901</f>
        <v>4.3731778425655975E-2</v>
      </c>
      <c r="BP895" s="127">
        <f t="shared" ref="BP895" si="17483">H895/H901</f>
        <v>1.6506701969220584E-2</v>
      </c>
      <c r="BQ895" s="128">
        <f t="shared" ref="BQ895" si="17484">I895/I901</f>
        <v>5.3167451610268694E-2</v>
      </c>
      <c r="BR895" s="125">
        <f t="shared" ref="BR895" si="17485">J895/J901</f>
        <v>1.9958486348395338E-2</v>
      </c>
      <c r="BS895" s="126">
        <f t="shared" ref="BS895" si="17486">K895/K901</f>
        <v>1.9275250578257519E-2</v>
      </c>
      <c r="BT895" s="127">
        <f t="shared" ref="BT895" si="17487">L895/L901</f>
        <v>2.9755872869645324E-2</v>
      </c>
      <c r="BU895" s="125">
        <f t="shared" ref="BU895" si="17488">M895/M901</f>
        <v>2.5312247708600466E-2</v>
      </c>
      <c r="BV895" s="129">
        <f t="shared" ref="BV895" si="17489">N895/N901</f>
        <v>3.47774006787782E-2</v>
      </c>
      <c r="BW895" s="130">
        <f t="shared" ref="BW895" si="17490">O895/O901</f>
        <v>3.7726490240130715E-2</v>
      </c>
      <c r="BX895" s="125">
        <f t="shared" ref="BX895" si="17491">P895/P901</f>
        <v>3.3956600587830656E-2</v>
      </c>
      <c r="BY895" s="126">
        <f t="shared" ref="BY895" si="17492">Q895/Q901</f>
        <v>5.6117486870258707E-2</v>
      </c>
      <c r="BZ895" s="127">
        <f t="shared" ref="BZ895" si="17493">R895/R901</f>
        <v>3.5015551319353869E-2</v>
      </c>
      <c r="CA895" s="128">
        <f t="shared" ref="CA895" si="17494">S895/S901</f>
        <v>4.4539407022335789E-2</v>
      </c>
      <c r="CB895" s="125">
        <f t="shared" ref="CB895" si="17495">T895/T901</f>
        <v>5.5170794694212932E-2</v>
      </c>
      <c r="CC895" s="126">
        <f t="shared" ref="CC895" si="17496">U895/U901</f>
        <v>2.6666666666666668E-2</v>
      </c>
      <c r="CD895" s="127">
        <f t="shared" ref="CD895" si="17497">V895/V901</f>
        <v>9.0011860386309719E-2</v>
      </c>
      <c r="CE895" s="128">
        <f t="shared" ref="CE895" si="17498">W895/W901</f>
        <v>3.6357025995273587E-2</v>
      </c>
      <c r="CF895" s="125">
        <f t="shared" ref="CF895" si="17499">X895/X901</f>
        <v>4.2871560840756502E-2</v>
      </c>
      <c r="CG895" s="126">
        <f t="shared" ref="CG895" si="17500">Y895/Y901</f>
        <v>4.3245869776482024E-2</v>
      </c>
      <c r="CH895" s="127">
        <f t="shared" ref="CH895" si="17501">Z895/Z901</f>
        <v>3.3371010280424135E-2</v>
      </c>
      <c r="CI895" s="125">
        <f t="shared" ref="CI895" si="17502">AA895/AA901</f>
        <v>5.7691447986052129E-2</v>
      </c>
      <c r="CJ895" s="131">
        <f t="shared" ref="CJ895" si="17503">AB895/AB901</f>
        <v>2.9713666480482428E-2</v>
      </c>
      <c r="CK895" s="132">
        <f t="shared" ref="CK895" si="17504">AC895/AC901</f>
        <v>4.6725745580812314E-2</v>
      </c>
    </row>
    <row r="896" spans="1:89">
      <c r="A896" s="133" t="s">
        <v>38</v>
      </c>
      <c r="B896" s="202">
        <v>0</v>
      </c>
      <c r="C896" s="186">
        <v>1289</v>
      </c>
      <c r="D896" s="187">
        <v>6</v>
      </c>
      <c r="E896" s="188">
        <v>624</v>
      </c>
      <c r="F896" s="185">
        <v>10</v>
      </c>
      <c r="G896" s="189">
        <v>245</v>
      </c>
      <c r="H896" s="187">
        <v>25</v>
      </c>
      <c r="I896" s="188">
        <v>1120</v>
      </c>
      <c r="J896" s="185">
        <v>27</v>
      </c>
      <c r="K896" s="186">
        <v>68</v>
      </c>
      <c r="L896" s="187">
        <v>74</v>
      </c>
      <c r="M896" s="185">
        <v>134</v>
      </c>
      <c r="N896" s="190">
        <v>129</v>
      </c>
      <c r="O896" s="203">
        <v>337</v>
      </c>
      <c r="P896" s="185">
        <v>167</v>
      </c>
      <c r="Q896" s="186">
        <v>204</v>
      </c>
      <c r="R896" s="187">
        <v>161</v>
      </c>
      <c r="S896" s="188">
        <v>133</v>
      </c>
      <c r="T896" s="185">
        <v>71</v>
      </c>
      <c r="U896" s="189">
        <v>17</v>
      </c>
      <c r="V896" s="187">
        <v>175</v>
      </c>
      <c r="W896" s="204">
        <v>51</v>
      </c>
      <c r="X896" s="185">
        <v>217</v>
      </c>
      <c r="Y896" s="189">
        <v>14</v>
      </c>
      <c r="Z896" s="187">
        <v>95</v>
      </c>
      <c r="AA896" s="185">
        <v>183</v>
      </c>
      <c r="AB896" s="168">
        <f t="shared" si="17096"/>
        <v>1157</v>
      </c>
      <c r="AC896" s="169">
        <f t="shared" si="17012"/>
        <v>4419</v>
      </c>
      <c r="BI896" s="133" t="s">
        <v>38</v>
      </c>
      <c r="BJ896" s="125">
        <f>B896/B901</f>
        <v>0</v>
      </c>
      <c r="BK896" s="126">
        <f t="shared" ref="BK896" si="17505">C896/C901</f>
        <v>4.028502672125512E-2</v>
      </c>
      <c r="BL896" s="127">
        <f t="shared" ref="BL896" si="17506">D896/D901</f>
        <v>2.7681660899653982E-4</v>
      </c>
      <c r="BM896" s="128">
        <f t="shared" ref="BM896" si="17507">E896/E901</f>
        <v>3.4176799211304634E-2</v>
      </c>
      <c r="BN896" s="125">
        <f t="shared" ref="BN896" si="17508">F896/F901</f>
        <v>1.0055304172951231E-3</v>
      </c>
      <c r="BO896" s="126">
        <f t="shared" ref="BO896" si="17509">G896/G901</f>
        <v>3.2467532467532464E-2</v>
      </c>
      <c r="BP896" s="127">
        <f t="shared" ref="BP896" si="17510">H896/H901</f>
        <v>1.0342545093496608E-3</v>
      </c>
      <c r="BQ896" s="128">
        <f t="shared" ref="BQ896" si="17511">I896/I901</f>
        <v>3.0490294830261618E-2</v>
      </c>
      <c r="BR896" s="125">
        <f t="shared" ref="BR896" si="17512">J896/J901</f>
        <v>4.3110330512533927E-3</v>
      </c>
      <c r="BS896" s="126">
        <f t="shared" ref="BS896" si="17513">K896/K901</f>
        <v>8.7381135954767413E-3</v>
      </c>
      <c r="BT896" s="127">
        <f t="shared" ref="BT896" si="17514">L896/L901</f>
        <v>6.817134960847536E-3</v>
      </c>
      <c r="BU896" s="125">
        <f t="shared" ref="BU896" si="17515">M896/M901</f>
        <v>6.363679536496177E-3</v>
      </c>
      <c r="BV896" s="129">
        <f t="shared" ref="BV896" si="17516">N896/N901</f>
        <v>5.1507286883609501E-3</v>
      </c>
      <c r="BW896" s="130">
        <f t="shared" ref="BW896" si="17517">O896/O901</f>
        <v>9.832813001488052E-3</v>
      </c>
      <c r="BX896" s="125">
        <f t="shared" ref="BX896" si="17518">P896/P901</f>
        <v>1.0443374398098931E-2</v>
      </c>
      <c r="BY896" s="126">
        <f t="shared" ref="BY896" si="17519">Q896/Q901</f>
        <v>9.9202489787978999E-3</v>
      </c>
      <c r="BZ896" s="127">
        <f t="shared" ref="BZ896" si="17520">R896/R901</f>
        <v>8.076652954750678E-3</v>
      </c>
      <c r="CA896" s="128">
        <f t="shared" ref="CA896" si="17521">S896/S901</f>
        <v>5.8592889554605933E-3</v>
      </c>
      <c r="CB896" s="125">
        <f t="shared" ref="CB896" si="17522">T896/T901</f>
        <v>8.3343115389130171E-3</v>
      </c>
      <c r="CC896" s="126">
        <f t="shared" ref="CC896" si="17523">U896/U901</f>
        <v>1.5740740740740741E-3</v>
      </c>
      <c r="CD896" s="127">
        <f t="shared" ref="CD896" si="17524">V896/V901</f>
        <v>7.4127414435784479E-3</v>
      </c>
      <c r="CE896" s="128">
        <f t="shared" ref="CE896" si="17525">W896/W901</f>
        <v>1.854208325758953E-3</v>
      </c>
      <c r="CF896" s="125">
        <f t="shared" ref="CF896" si="17526">X896/X901</f>
        <v>9.5221378735354783E-3</v>
      </c>
      <c r="CG896" s="126">
        <f t="shared" ref="CG896" si="17527">Y896/Y901</f>
        <v>9.7181729834791054E-4</v>
      </c>
      <c r="CH896" s="127">
        <f t="shared" ref="CH896" si="17528">Z896/Z901</f>
        <v>1.7044333207743509E-3</v>
      </c>
      <c r="CI896" s="125">
        <f t="shared" ref="CI896" si="17529">AA896/AA901</f>
        <v>4.090482363985873E-3</v>
      </c>
      <c r="CJ896" s="131">
        <f t="shared" ref="CJ896" si="17530">AB896/AB901</f>
        <v>3.8697334666724639E-3</v>
      </c>
      <c r="CK896" s="132">
        <f t="shared" ref="CK896" si="17531">AC896/AC901</f>
        <v>1.4811065900696479E-2</v>
      </c>
    </row>
    <row r="897" spans="1:89">
      <c r="A897" s="142" t="s">
        <v>39</v>
      </c>
      <c r="B897" s="199">
        <v>0</v>
      </c>
      <c r="C897" s="193">
        <v>53</v>
      </c>
      <c r="D897" s="194">
        <v>0</v>
      </c>
      <c r="E897" s="195">
        <v>26</v>
      </c>
      <c r="F897" s="192">
        <v>0</v>
      </c>
      <c r="G897" s="196">
        <v>0</v>
      </c>
      <c r="H897" s="194">
        <v>0</v>
      </c>
      <c r="I897" s="195">
        <v>0</v>
      </c>
      <c r="J897" s="192">
        <v>0</v>
      </c>
      <c r="K897" s="196">
        <v>0</v>
      </c>
      <c r="L897" s="194">
        <v>0</v>
      </c>
      <c r="M897" s="192">
        <v>0</v>
      </c>
      <c r="N897" s="197">
        <v>0</v>
      </c>
      <c r="O897" s="200">
        <v>0</v>
      </c>
      <c r="P897" s="192">
        <v>0</v>
      </c>
      <c r="Q897" s="196">
        <v>0</v>
      </c>
      <c r="R897" s="194">
        <v>0</v>
      </c>
      <c r="S897" s="195">
        <v>0</v>
      </c>
      <c r="T897" s="192">
        <v>0</v>
      </c>
      <c r="U897" s="196">
        <v>0</v>
      </c>
      <c r="V897" s="194">
        <v>0</v>
      </c>
      <c r="W897" s="195">
        <v>0</v>
      </c>
      <c r="X897" s="192">
        <v>0</v>
      </c>
      <c r="Y897" s="196">
        <v>0</v>
      </c>
      <c r="Z897" s="194">
        <v>0</v>
      </c>
      <c r="AA897" s="192">
        <v>0</v>
      </c>
      <c r="AB897" s="168">
        <f t="shared" si="17096"/>
        <v>0</v>
      </c>
      <c r="AC897" s="169">
        <f t="shared" si="17012"/>
        <v>79</v>
      </c>
      <c r="BI897" s="142" t="s">
        <v>39</v>
      </c>
      <c r="BJ897" s="125">
        <f>B897/B901</f>
        <v>0</v>
      </c>
      <c r="BK897" s="126">
        <f t="shared" ref="BK897" si="17532">C897/C901</f>
        <v>1.6564052879957495E-3</v>
      </c>
      <c r="BL897" s="127">
        <f t="shared" ref="BL897" si="17533">D897/D901</f>
        <v>0</v>
      </c>
      <c r="BM897" s="128">
        <f t="shared" ref="BM897" si="17534">E897/E901</f>
        <v>1.4240333004710264E-3</v>
      </c>
      <c r="BN897" s="125">
        <f t="shared" ref="BN897" si="17535">F897/F901</f>
        <v>0</v>
      </c>
      <c r="BO897" s="126">
        <f t="shared" ref="BO897" si="17536">G897/G901</f>
        <v>0</v>
      </c>
      <c r="BP897" s="127">
        <f t="shared" ref="BP897" si="17537">H897/H901</f>
        <v>0</v>
      </c>
      <c r="BQ897" s="128">
        <f t="shared" ref="BQ897" si="17538">I897/I901</f>
        <v>0</v>
      </c>
      <c r="BR897" s="125">
        <f t="shared" ref="BR897" si="17539">J897/J901</f>
        <v>0</v>
      </c>
      <c r="BS897" s="126">
        <f t="shared" ref="BS897" si="17540">K897/K901</f>
        <v>0</v>
      </c>
      <c r="BT897" s="127">
        <f t="shared" ref="BT897" si="17541">L897/L901</f>
        <v>0</v>
      </c>
      <c r="BU897" s="125">
        <f t="shared" ref="BU897" si="17542">M897/M901</f>
        <v>0</v>
      </c>
      <c r="BV897" s="129">
        <f t="shared" ref="BV897" si="17543">N897/N901</f>
        <v>0</v>
      </c>
      <c r="BW897" s="130">
        <f t="shared" ref="BW897" si="17544">O897/O901</f>
        <v>0</v>
      </c>
      <c r="BX897" s="125">
        <f t="shared" ref="BX897" si="17545">P897/P901</f>
        <v>0</v>
      </c>
      <c r="BY897" s="126">
        <f t="shared" ref="BY897" si="17546">Q897/Q901</f>
        <v>0</v>
      </c>
      <c r="BZ897" s="127">
        <f t="shared" ref="BZ897" si="17547">R897/R901</f>
        <v>0</v>
      </c>
      <c r="CA897" s="128">
        <f t="shared" ref="CA897" si="17548">S897/S901</f>
        <v>0</v>
      </c>
      <c r="CB897" s="125">
        <f t="shared" ref="CB897" si="17549">T897/T901</f>
        <v>0</v>
      </c>
      <c r="CC897" s="126">
        <f t="shared" ref="CC897" si="17550">U897/U901</f>
        <v>0</v>
      </c>
      <c r="CD897" s="127">
        <f t="shared" ref="CD897" si="17551">V897/V901</f>
        <v>0</v>
      </c>
      <c r="CE897" s="128">
        <f t="shared" ref="CE897" si="17552">W897/W901</f>
        <v>0</v>
      </c>
      <c r="CF897" s="125">
        <f t="shared" ref="CF897" si="17553">X897/X901</f>
        <v>0</v>
      </c>
      <c r="CG897" s="126">
        <f t="shared" ref="CG897" si="17554">Y897/Y901</f>
        <v>0</v>
      </c>
      <c r="CH897" s="127">
        <f t="shared" ref="CH897" si="17555">Z897/Z901</f>
        <v>0</v>
      </c>
      <c r="CI897" s="125">
        <f t="shared" ref="CI897" si="17556">AA897/AA901</f>
        <v>0</v>
      </c>
      <c r="CJ897" s="131">
        <f t="shared" ref="CJ897" si="17557">AB897/AB901</f>
        <v>0</v>
      </c>
      <c r="CK897" s="132">
        <f t="shared" ref="CK897" si="17558">AC897/AC901</f>
        <v>2.6478257663612169E-4</v>
      </c>
    </row>
    <row r="898" spans="1:89">
      <c r="A898" s="133" t="s">
        <v>40</v>
      </c>
      <c r="B898" s="57">
        <v>0</v>
      </c>
      <c r="C898" s="58">
        <v>0</v>
      </c>
      <c r="D898" s="135">
        <v>0</v>
      </c>
      <c r="E898" s="136">
        <v>0</v>
      </c>
      <c r="F898" s="134">
        <v>0</v>
      </c>
      <c r="G898" s="137">
        <v>0</v>
      </c>
      <c r="H898" s="135">
        <v>0</v>
      </c>
      <c r="I898" s="136">
        <v>0</v>
      </c>
      <c r="J898" s="134">
        <v>0</v>
      </c>
      <c r="K898" s="137">
        <v>0</v>
      </c>
      <c r="L898" s="135">
        <v>0</v>
      </c>
      <c r="M898" s="134">
        <v>0</v>
      </c>
      <c r="N898" s="138">
        <v>0</v>
      </c>
      <c r="O898" s="139">
        <v>0</v>
      </c>
      <c r="P898" s="134">
        <v>0</v>
      </c>
      <c r="Q898" s="137">
        <v>0</v>
      </c>
      <c r="R898" s="135">
        <v>0</v>
      </c>
      <c r="S898" s="136">
        <v>0</v>
      </c>
      <c r="T898" s="134">
        <v>0</v>
      </c>
      <c r="U898" s="137">
        <v>0</v>
      </c>
      <c r="V898" s="135">
        <v>0</v>
      </c>
      <c r="W898" s="136">
        <v>0</v>
      </c>
      <c r="X898" s="134">
        <v>0</v>
      </c>
      <c r="Y898" s="137">
        <v>0</v>
      </c>
      <c r="Z898" s="140">
        <v>0</v>
      </c>
      <c r="AA898" s="141">
        <v>0</v>
      </c>
      <c r="AB898" s="168">
        <f t="shared" ref="AB898" si="17559">B898+D898+F898+H898+J898+L898+N898+P898+R898+T898+V898+X898+Z898</f>
        <v>0</v>
      </c>
      <c r="AC898" s="169">
        <f t="shared" ref="AC898" si="17560">C898+E898+G898+I898+K898+M898+O898+Q898+S898+U898+W898+Y898+AA898</f>
        <v>0</v>
      </c>
      <c r="BI898" s="133" t="s">
        <v>40</v>
      </c>
      <c r="BJ898" s="125">
        <f>B898/B901</f>
        <v>0</v>
      </c>
      <c r="BK898" s="126">
        <f t="shared" ref="BK898" si="17561">C898/C901</f>
        <v>0</v>
      </c>
      <c r="BL898" s="127">
        <f t="shared" ref="BL898" si="17562">D898/D901</f>
        <v>0</v>
      </c>
      <c r="BM898" s="128">
        <f t="shared" ref="BM898" si="17563">E898/E901</f>
        <v>0</v>
      </c>
      <c r="BN898" s="125">
        <f t="shared" ref="BN898" si="17564">F898/F901</f>
        <v>0</v>
      </c>
      <c r="BO898" s="126">
        <f t="shared" ref="BO898" si="17565">G898/G901</f>
        <v>0</v>
      </c>
      <c r="BP898" s="127">
        <f t="shared" ref="BP898" si="17566">H898/H901</f>
        <v>0</v>
      </c>
      <c r="BQ898" s="128">
        <f t="shared" ref="BQ898" si="17567">I898/I901</f>
        <v>0</v>
      </c>
      <c r="BR898" s="125">
        <f t="shared" ref="BR898" si="17568">J898/J901</f>
        <v>0</v>
      </c>
      <c r="BS898" s="126">
        <f t="shared" ref="BS898" si="17569">K898/K901</f>
        <v>0</v>
      </c>
      <c r="BT898" s="127">
        <f t="shared" ref="BT898" si="17570">L898/L901</f>
        <v>0</v>
      </c>
      <c r="BU898" s="125">
        <f t="shared" ref="BU898" si="17571">M898/M901</f>
        <v>0</v>
      </c>
      <c r="BV898" s="129">
        <f t="shared" ref="BV898" si="17572">N898/N901</f>
        <v>0</v>
      </c>
      <c r="BW898" s="130">
        <f t="shared" ref="BW898" si="17573">O898/O901</f>
        <v>0</v>
      </c>
      <c r="BX898" s="125">
        <f t="shared" ref="BX898" si="17574">P898/P901</f>
        <v>0</v>
      </c>
      <c r="BY898" s="126">
        <f t="shared" ref="BY898" si="17575">Q898/Q901</f>
        <v>0</v>
      </c>
      <c r="BZ898" s="127">
        <f t="shared" ref="BZ898" si="17576">R898/R901</f>
        <v>0</v>
      </c>
      <c r="CA898" s="128">
        <f t="shared" ref="CA898" si="17577">S898/S901</f>
        <v>0</v>
      </c>
      <c r="CB898" s="125">
        <f t="shared" ref="CB898" si="17578">T898/T901</f>
        <v>0</v>
      </c>
      <c r="CC898" s="126">
        <f t="shared" ref="CC898" si="17579">U898/U901</f>
        <v>0</v>
      </c>
      <c r="CD898" s="127">
        <f t="shared" ref="CD898" si="17580">V898/V901</f>
        <v>0</v>
      </c>
      <c r="CE898" s="128">
        <f t="shared" ref="CE898" si="17581">W898/W901</f>
        <v>0</v>
      </c>
      <c r="CF898" s="125">
        <f t="shared" ref="CF898" si="17582">X898/X901</f>
        <v>0</v>
      </c>
      <c r="CG898" s="126">
        <f t="shared" ref="CG898" si="17583">Y898/Y901</f>
        <v>0</v>
      </c>
      <c r="CH898" s="127">
        <f t="shared" ref="CH898" si="17584">Z898/Z901</f>
        <v>0</v>
      </c>
      <c r="CI898" s="125">
        <f t="shared" ref="CI898" si="17585">AA898/AA901</f>
        <v>0</v>
      </c>
      <c r="CJ898" s="131">
        <f t="shared" ref="CJ898" si="17586">AB898/AB901</f>
        <v>0</v>
      </c>
      <c r="CK898" s="132">
        <f t="shared" ref="CK898" si="17587">AC898/AC901</f>
        <v>0</v>
      </c>
    </row>
    <row r="899" spans="1:89">
      <c r="A899" s="142" t="s">
        <v>41</v>
      </c>
      <c r="B899" s="55"/>
      <c r="C899" s="56"/>
      <c r="D899" s="148"/>
      <c r="E899" s="145"/>
      <c r="F899" s="146"/>
      <c r="G899" s="147"/>
      <c r="H899" s="148"/>
      <c r="I899" s="145"/>
      <c r="J899" s="146"/>
      <c r="K899" s="147"/>
      <c r="L899" s="148"/>
      <c r="M899" s="146"/>
      <c r="N899" s="150"/>
      <c r="O899" s="149"/>
      <c r="P899" s="146"/>
      <c r="Q899" s="147"/>
      <c r="R899" s="148"/>
      <c r="S899" s="145"/>
      <c r="T899" s="146"/>
      <c r="U899" s="147"/>
      <c r="V899" s="148"/>
      <c r="W899" s="145"/>
      <c r="X899" s="146"/>
      <c r="Y899" s="147"/>
      <c r="Z899" s="144"/>
      <c r="AA899" s="143"/>
      <c r="AB899" s="168"/>
      <c r="AC899" s="169"/>
      <c r="BI899" s="142" t="s">
        <v>41</v>
      </c>
      <c r="BJ899" s="125">
        <f>B899/B901</f>
        <v>0</v>
      </c>
      <c r="BK899" s="126">
        <f t="shared" ref="BK899" si="17588">C899/C901</f>
        <v>0</v>
      </c>
      <c r="BL899" s="127">
        <f t="shared" ref="BL899" si="17589">D899/D901</f>
        <v>0</v>
      </c>
      <c r="BM899" s="128">
        <f t="shared" ref="BM899" si="17590">E899/E901</f>
        <v>0</v>
      </c>
      <c r="BN899" s="125">
        <f t="shared" ref="BN899" si="17591">F899/F901</f>
        <v>0</v>
      </c>
      <c r="BO899" s="126">
        <f t="shared" ref="BO899" si="17592">G899/G901</f>
        <v>0</v>
      </c>
      <c r="BP899" s="127">
        <f t="shared" ref="BP899" si="17593">H899/H901</f>
        <v>0</v>
      </c>
      <c r="BQ899" s="128">
        <f t="shared" ref="BQ899" si="17594">I899/I901</f>
        <v>0</v>
      </c>
      <c r="BR899" s="125">
        <f t="shared" ref="BR899" si="17595">J899/J901</f>
        <v>0</v>
      </c>
      <c r="BS899" s="126">
        <f t="shared" ref="BS899" si="17596">K899/K901</f>
        <v>0</v>
      </c>
      <c r="BT899" s="127">
        <f t="shared" ref="BT899" si="17597">L899/L901</f>
        <v>0</v>
      </c>
      <c r="BU899" s="125">
        <f t="shared" ref="BU899" si="17598">M899/M901</f>
        <v>0</v>
      </c>
      <c r="BV899" s="129">
        <f t="shared" ref="BV899" si="17599">N899/N901</f>
        <v>0</v>
      </c>
      <c r="BW899" s="130">
        <f t="shared" ref="BW899" si="17600">O899/O901</f>
        <v>0</v>
      </c>
      <c r="BX899" s="125">
        <f t="shared" ref="BX899" si="17601">P899/P901</f>
        <v>0</v>
      </c>
      <c r="BY899" s="126">
        <f t="shared" ref="BY899" si="17602">Q899/Q901</f>
        <v>0</v>
      </c>
      <c r="BZ899" s="127">
        <f t="shared" ref="BZ899" si="17603">R899/R901</f>
        <v>0</v>
      </c>
      <c r="CA899" s="128">
        <f t="shared" ref="CA899" si="17604">S899/S901</f>
        <v>0</v>
      </c>
      <c r="CB899" s="125">
        <f t="shared" ref="CB899" si="17605">T899/T901</f>
        <v>0</v>
      </c>
      <c r="CC899" s="126">
        <f t="shared" ref="CC899" si="17606">U899/U901</f>
        <v>0</v>
      </c>
      <c r="CD899" s="127">
        <f t="shared" ref="CD899" si="17607">V899/V901</f>
        <v>0</v>
      </c>
      <c r="CE899" s="128">
        <f t="shared" ref="CE899" si="17608">W899/W901</f>
        <v>0</v>
      </c>
      <c r="CF899" s="125">
        <f t="shared" ref="CF899" si="17609">X899/X901</f>
        <v>0</v>
      </c>
      <c r="CG899" s="126">
        <f t="shared" ref="CG899" si="17610">Y899/Y901</f>
        <v>0</v>
      </c>
      <c r="CH899" s="127">
        <f t="shared" ref="CH899" si="17611">Z899/Z901</f>
        <v>0</v>
      </c>
      <c r="CI899" s="125">
        <f t="shared" ref="CI899" si="17612">AA899/AA901</f>
        <v>0</v>
      </c>
      <c r="CJ899" s="131">
        <f t="shared" ref="CJ899" si="17613">AB899/AB901</f>
        <v>0</v>
      </c>
      <c r="CK899" s="132">
        <f t="shared" ref="CK899" si="17614">AC899/AC901</f>
        <v>0</v>
      </c>
    </row>
    <row r="900" spans="1:89" ht="14.1" thickBot="1">
      <c r="A900" s="133" t="s">
        <v>45</v>
      </c>
      <c r="B900" s="57"/>
      <c r="C900" s="58"/>
      <c r="D900" s="135"/>
      <c r="E900" s="136"/>
      <c r="F900" s="134"/>
      <c r="G900" s="137"/>
      <c r="H900" s="135"/>
      <c r="I900" s="136"/>
      <c r="J900" s="134"/>
      <c r="K900" s="137"/>
      <c r="L900" s="135"/>
      <c r="M900" s="134"/>
      <c r="N900" s="138"/>
      <c r="O900" s="139"/>
      <c r="P900" s="134"/>
      <c r="Q900" s="137"/>
      <c r="R900" s="135"/>
      <c r="S900" s="136"/>
      <c r="T900" s="134"/>
      <c r="U900" s="137"/>
      <c r="V900" s="135"/>
      <c r="W900" s="136"/>
      <c r="X900" s="134"/>
      <c r="Y900" s="137"/>
      <c r="Z900" s="140"/>
      <c r="AA900" s="141"/>
      <c r="AB900" s="168"/>
      <c r="AC900" s="169"/>
      <c r="BI900" s="133" t="s">
        <v>45</v>
      </c>
      <c r="BJ900" s="125">
        <f>B900/B901</f>
        <v>0</v>
      </c>
      <c r="BK900" s="126">
        <f t="shared" ref="BK900" si="17615">C900/C901</f>
        <v>0</v>
      </c>
      <c r="BL900" s="127">
        <f t="shared" ref="BL900" si="17616">D900/D901</f>
        <v>0</v>
      </c>
      <c r="BM900" s="128">
        <f t="shared" ref="BM900" si="17617">E900/E901</f>
        <v>0</v>
      </c>
      <c r="BN900" s="125">
        <f t="shared" ref="BN900" si="17618">F900/F901</f>
        <v>0</v>
      </c>
      <c r="BO900" s="126">
        <f t="shared" ref="BO900" si="17619">G900/G901</f>
        <v>0</v>
      </c>
      <c r="BP900" s="127">
        <f t="shared" ref="BP900" si="17620">H900/H901</f>
        <v>0</v>
      </c>
      <c r="BQ900" s="128">
        <f t="shared" ref="BQ900" si="17621">I900/I901</f>
        <v>0</v>
      </c>
      <c r="BR900" s="125">
        <f t="shared" ref="BR900" si="17622">J900/J901</f>
        <v>0</v>
      </c>
      <c r="BS900" s="126">
        <f t="shared" ref="BS900" si="17623">K900/K901</f>
        <v>0</v>
      </c>
      <c r="BT900" s="127">
        <f t="shared" ref="BT900" si="17624">L900/L901</f>
        <v>0</v>
      </c>
      <c r="BU900" s="125">
        <f t="shared" ref="BU900" si="17625">M900/M901</f>
        <v>0</v>
      </c>
      <c r="BV900" s="129">
        <f t="shared" ref="BV900" si="17626">N900/N901</f>
        <v>0</v>
      </c>
      <c r="BW900" s="130">
        <f t="shared" ref="BW900" si="17627">O900/O901</f>
        <v>0</v>
      </c>
      <c r="BX900" s="125">
        <f t="shared" ref="BX900" si="17628">P900/P901</f>
        <v>0</v>
      </c>
      <c r="BY900" s="126">
        <f t="shared" ref="BY900" si="17629">Q900/Q901</f>
        <v>0</v>
      </c>
      <c r="BZ900" s="127">
        <f t="shared" ref="BZ900" si="17630">R900/R901</f>
        <v>0</v>
      </c>
      <c r="CA900" s="128">
        <f t="shared" ref="CA900" si="17631">S900/S901</f>
        <v>0</v>
      </c>
      <c r="CB900" s="125">
        <f t="shared" ref="CB900" si="17632">T900/T901</f>
        <v>0</v>
      </c>
      <c r="CC900" s="126">
        <f t="shared" ref="CC900" si="17633">U900/U901</f>
        <v>0</v>
      </c>
      <c r="CD900" s="127">
        <f t="shared" ref="CD900" si="17634">V900/V901</f>
        <v>0</v>
      </c>
      <c r="CE900" s="128">
        <f t="shared" ref="CE900" si="17635">W900/W901</f>
        <v>0</v>
      </c>
      <c r="CF900" s="125">
        <f t="shared" ref="CF900" si="17636">X900/X901</f>
        <v>0</v>
      </c>
      <c r="CG900" s="126">
        <f t="shared" ref="CG900" si="17637">Y900/Y901</f>
        <v>0</v>
      </c>
      <c r="CH900" s="127">
        <f t="shared" ref="CH900" si="17638">Z900/Z901</f>
        <v>0</v>
      </c>
      <c r="CI900" s="125">
        <f t="shared" ref="CI900" si="17639">AA900/AA901</f>
        <v>0</v>
      </c>
      <c r="CJ900" s="131">
        <f t="shared" ref="CJ900" si="17640">AB900/AB901</f>
        <v>0</v>
      </c>
      <c r="CK900" s="132">
        <f t="shared" ref="CK900" si="17641">AC900/AC901</f>
        <v>0</v>
      </c>
    </row>
    <row r="901" spans="1:89" ht="15" thickTop="1" thickBot="1">
      <c r="A901" s="294" t="s">
        <v>42</v>
      </c>
      <c r="B901" s="17">
        <f t="shared" ref="B901:AA901" si="17642">SUM(B878:B900)</f>
        <v>54454</v>
      </c>
      <c r="C901" s="18">
        <f t="shared" si="17642"/>
        <v>31997</v>
      </c>
      <c r="D901" s="17">
        <f t="shared" si="17642"/>
        <v>21675</v>
      </c>
      <c r="E901" s="18">
        <f t="shared" si="17642"/>
        <v>18258</v>
      </c>
      <c r="F901" s="17">
        <f t="shared" si="17642"/>
        <v>9945</v>
      </c>
      <c r="G901" s="18">
        <f t="shared" si="17642"/>
        <v>7546</v>
      </c>
      <c r="H901" s="17">
        <f t="shared" si="17642"/>
        <v>24172</v>
      </c>
      <c r="I901" s="18">
        <f t="shared" si="17642"/>
        <v>36733</v>
      </c>
      <c r="J901" s="17">
        <f t="shared" si="17642"/>
        <v>6263</v>
      </c>
      <c r="K901" s="18">
        <f t="shared" si="17642"/>
        <v>7782</v>
      </c>
      <c r="L901" s="17">
        <f t="shared" si="17642"/>
        <v>10855</v>
      </c>
      <c r="M901" s="18">
        <f t="shared" si="17642"/>
        <v>21057</v>
      </c>
      <c r="N901" s="17">
        <f t="shared" si="17642"/>
        <v>25045</v>
      </c>
      <c r="O901" s="18">
        <f t="shared" si="17642"/>
        <v>34273</v>
      </c>
      <c r="P901" s="17">
        <f t="shared" si="17642"/>
        <v>15991</v>
      </c>
      <c r="Q901" s="18">
        <f t="shared" si="17642"/>
        <v>20564</v>
      </c>
      <c r="R901" s="17">
        <f t="shared" si="17642"/>
        <v>19934</v>
      </c>
      <c r="S901" s="18">
        <f t="shared" si="17642"/>
        <v>22699</v>
      </c>
      <c r="T901" s="17">
        <f t="shared" si="17642"/>
        <v>8519</v>
      </c>
      <c r="U901" s="18">
        <f t="shared" si="17642"/>
        <v>10800</v>
      </c>
      <c r="V901" s="17">
        <f t="shared" si="17642"/>
        <v>23608</v>
      </c>
      <c r="W901" s="18">
        <f t="shared" si="17642"/>
        <v>27505</v>
      </c>
      <c r="X901" s="17">
        <f t="shared" si="17642"/>
        <v>22789</v>
      </c>
      <c r="Y901" s="18">
        <f t="shared" si="17642"/>
        <v>14406</v>
      </c>
      <c r="Z901" s="17">
        <f t="shared" si="17642"/>
        <v>55737</v>
      </c>
      <c r="AA901" s="18">
        <f t="shared" si="17642"/>
        <v>44738</v>
      </c>
      <c r="AB901" s="170">
        <f t="shared" ref="AB901:AC901" si="17643">SUM(AB877:AB900)</f>
        <v>298987</v>
      </c>
      <c r="AC901" s="171">
        <f t="shared" si="17643"/>
        <v>298358</v>
      </c>
      <c r="BI901" s="294" t="s">
        <v>42</v>
      </c>
      <c r="BJ901" s="151">
        <f>SUM(BJ877:BJ900)</f>
        <v>1</v>
      </c>
      <c r="BK901" s="152">
        <f t="shared" ref="BK901:CK901" si="17644">SUM(BK877:BK900)</f>
        <v>1</v>
      </c>
      <c r="BL901" s="151">
        <f t="shared" si="17644"/>
        <v>1</v>
      </c>
      <c r="BM901" s="152">
        <f t="shared" si="17644"/>
        <v>1</v>
      </c>
      <c r="BN901" s="151">
        <f t="shared" si="17644"/>
        <v>1.0000000000000002</v>
      </c>
      <c r="BO901" s="152">
        <f t="shared" si="17644"/>
        <v>1</v>
      </c>
      <c r="BP901" s="151">
        <f t="shared" si="17644"/>
        <v>0.99999999999999989</v>
      </c>
      <c r="BQ901" s="152">
        <f t="shared" si="17644"/>
        <v>0.99999999999999989</v>
      </c>
      <c r="BR901" s="151">
        <f t="shared" si="17644"/>
        <v>1.0000000000000002</v>
      </c>
      <c r="BS901" s="152">
        <f t="shared" si="17644"/>
        <v>1</v>
      </c>
      <c r="BT901" s="151">
        <f t="shared" si="17644"/>
        <v>0.99999999999999989</v>
      </c>
      <c r="BU901" s="152">
        <f t="shared" si="17644"/>
        <v>1</v>
      </c>
      <c r="BV901" s="151">
        <f t="shared" si="17644"/>
        <v>1</v>
      </c>
      <c r="BW901" s="152">
        <f t="shared" si="17644"/>
        <v>1</v>
      </c>
      <c r="BX901" s="151">
        <f t="shared" si="17644"/>
        <v>0.99999999999999989</v>
      </c>
      <c r="BY901" s="152">
        <f t="shared" si="17644"/>
        <v>1.0000000000000002</v>
      </c>
      <c r="BZ901" s="151">
        <f t="shared" si="17644"/>
        <v>1</v>
      </c>
      <c r="CA901" s="152">
        <f t="shared" si="17644"/>
        <v>1</v>
      </c>
      <c r="CB901" s="151">
        <f t="shared" si="17644"/>
        <v>1</v>
      </c>
      <c r="CC901" s="152">
        <f t="shared" si="17644"/>
        <v>1</v>
      </c>
      <c r="CD901" s="151">
        <f t="shared" si="17644"/>
        <v>1</v>
      </c>
      <c r="CE901" s="152">
        <f t="shared" si="17644"/>
        <v>0.99999999999999989</v>
      </c>
      <c r="CF901" s="151">
        <f t="shared" si="17644"/>
        <v>1</v>
      </c>
      <c r="CG901" s="152">
        <f t="shared" si="17644"/>
        <v>1</v>
      </c>
      <c r="CH901" s="151">
        <f t="shared" si="17644"/>
        <v>0.99999999999999989</v>
      </c>
      <c r="CI901" s="152">
        <f t="shared" si="17644"/>
        <v>1</v>
      </c>
      <c r="CJ901" s="151">
        <f t="shared" si="17644"/>
        <v>1.0000000000000002</v>
      </c>
      <c r="CK901" s="152">
        <f t="shared" si="17644"/>
        <v>1.0000000000000002</v>
      </c>
    </row>
    <row r="902" spans="1:89" ht="14.1" thickTop="1">
      <c r="A902" s="183"/>
    </row>
    <row r="904" spans="1:89">
      <c r="A904" s="318">
        <f>+A873+1</f>
        <v>43860</v>
      </c>
      <c r="B904" s="318"/>
      <c r="C904" s="318"/>
      <c r="D904" s="318"/>
      <c r="BI904" s="313">
        <f>+BI842+2</f>
        <v>43860</v>
      </c>
      <c r="BJ904" s="313"/>
      <c r="BK904" s="313"/>
      <c r="BL904" s="313"/>
    </row>
    <row r="905" spans="1:89" ht="14.1" thickBot="1">
      <c r="AE905" t="s">
        <v>49</v>
      </c>
    </row>
    <row r="906" spans="1:89" ht="15" thickTop="1" thickBot="1">
      <c r="A906" s="314" t="s">
        <v>2</v>
      </c>
      <c r="B906" s="311" t="s">
        <v>3</v>
      </c>
      <c r="C906" s="312"/>
      <c r="D906" s="311" t="s">
        <v>4</v>
      </c>
      <c r="E906" s="312"/>
      <c r="F906" s="311" t="s">
        <v>5</v>
      </c>
      <c r="G906" s="312"/>
      <c r="H906" s="311" t="s">
        <v>6</v>
      </c>
      <c r="I906" s="312"/>
      <c r="J906" s="311" t="s">
        <v>7</v>
      </c>
      <c r="K906" s="312"/>
      <c r="L906" s="311" t="s">
        <v>8</v>
      </c>
      <c r="M906" s="312"/>
      <c r="N906" s="311" t="s">
        <v>9</v>
      </c>
      <c r="O906" s="312"/>
      <c r="P906" s="311" t="s">
        <v>10</v>
      </c>
      <c r="Q906" s="312"/>
      <c r="R906" s="311" t="s">
        <v>11</v>
      </c>
      <c r="S906" s="312"/>
      <c r="T906" s="311" t="s">
        <v>12</v>
      </c>
      <c r="U906" s="312"/>
      <c r="V906" s="311" t="s">
        <v>13</v>
      </c>
      <c r="W906" s="312"/>
      <c r="X906" s="311" t="s">
        <v>14</v>
      </c>
      <c r="Y906" s="312"/>
      <c r="Z906" s="297" t="s">
        <v>15</v>
      </c>
      <c r="AA906" s="298"/>
      <c r="AB906" s="316" t="s">
        <v>16</v>
      </c>
      <c r="AC906" s="317"/>
      <c r="AE906" s="309" t="s">
        <v>2</v>
      </c>
      <c r="AF906" s="303" t="s">
        <v>3</v>
      </c>
      <c r="AG906" s="304"/>
      <c r="AH906" s="303" t="s">
        <v>4</v>
      </c>
      <c r="AI906" s="304"/>
      <c r="AJ906" s="303" t="s">
        <v>5</v>
      </c>
      <c r="AK906" s="304"/>
      <c r="AL906" s="303" t="s">
        <v>6</v>
      </c>
      <c r="AM906" s="304"/>
      <c r="AN906" s="303" t="s">
        <v>7</v>
      </c>
      <c r="AO906" s="304"/>
      <c r="AP906" s="303" t="s">
        <v>8</v>
      </c>
      <c r="AQ906" s="304"/>
      <c r="AR906" s="303" t="s">
        <v>9</v>
      </c>
      <c r="AS906" s="304"/>
      <c r="AT906" s="303" t="s">
        <v>10</v>
      </c>
      <c r="AU906" s="304"/>
      <c r="AV906" s="303" t="s">
        <v>11</v>
      </c>
      <c r="AW906" s="304"/>
      <c r="AX906" s="303" t="s">
        <v>12</v>
      </c>
      <c r="AY906" s="304"/>
      <c r="AZ906" s="303" t="s">
        <v>13</v>
      </c>
      <c r="BA906" s="304"/>
      <c r="BB906" s="303" t="s">
        <v>14</v>
      </c>
      <c r="BC906" s="304"/>
      <c r="BD906" s="305" t="s">
        <v>15</v>
      </c>
      <c r="BE906" s="306"/>
      <c r="BF906" s="307" t="s">
        <v>16</v>
      </c>
      <c r="BG906" s="308"/>
      <c r="BI906" s="314" t="s">
        <v>2</v>
      </c>
      <c r="BJ906" s="311" t="s">
        <v>3</v>
      </c>
      <c r="BK906" s="312"/>
      <c r="BL906" s="311" t="s">
        <v>4</v>
      </c>
      <c r="BM906" s="312"/>
      <c r="BN906" s="311" t="s">
        <v>5</v>
      </c>
      <c r="BO906" s="312"/>
      <c r="BP906" s="311" t="s">
        <v>6</v>
      </c>
      <c r="BQ906" s="312"/>
      <c r="BR906" s="311" t="s">
        <v>7</v>
      </c>
      <c r="BS906" s="312"/>
      <c r="BT906" s="311" t="s">
        <v>8</v>
      </c>
      <c r="BU906" s="312"/>
      <c r="BV906" s="311" t="s">
        <v>9</v>
      </c>
      <c r="BW906" s="312"/>
      <c r="BX906" s="311" t="s">
        <v>10</v>
      </c>
      <c r="BY906" s="312"/>
      <c r="BZ906" s="311" t="s">
        <v>11</v>
      </c>
      <c r="CA906" s="312"/>
      <c r="CB906" s="311" t="s">
        <v>12</v>
      </c>
      <c r="CC906" s="312"/>
      <c r="CD906" s="311" t="s">
        <v>13</v>
      </c>
      <c r="CE906" s="312"/>
      <c r="CF906" s="311" t="s">
        <v>14</v>
      </c>
      <c r="CG906" s="312"/>
      <c r="CH906" s="297" t="s">
        <v>15</v>
      </c>
      <c r="CI906" s="298"/>
      <c r="CJ906" s="311" t="s">
        <v>16</v>
      </c>
      <c r="CK906" s="312"/>
    </row>
    <row r="907" spans="1:89" ht="15" thickTop="1" thickBot="1">
      <c r="A907" s="315"/>
      <c r="B907" s="112" t="s">
        <v>17</v>
      </c>
      <c r="C907" s="113" t="s">
        <v>18</v>
      </c>
      <c r="D907" s="114" t="s">
        <v>17</v>
      </c>
      <c r="E907" s="115" t="s">
        <v>18</v>
      </c>
      <c r="F907" s="112" t="s">
        <v>17</v>
      </c>
      <c r="G907" s="113" t="s">
        <v>18</v>
      </c>
      <c r="H907" s="114" t="s">
        <v>17</v>
      </c>
      <c r="I907" s="115" t="s">
        <v>18</v>
      </c>
      <c r="J907" s="112" t="s">
        <v>17</v>
      </c>
      <c r="K907" s="113" t="s">
        <v>18</v>
      </c>
      <c r="L907" s="114" t="s">
        <v>17</v>
      </c>
      <c r="M907" s="112" t="s">
        <v>18</v>
      </c>
      <c r="N907" s="116" t="s">
        <v>17</v>
      </c>
      <c r="O907" s="117" t="s">
        <v>18</v>
      </c>
      <c r="P907" s="112" t="s">
        <v>17</v>
      </c>
      <c r="Q907" s="113" t="s">
        <v>18</v>
      </c>
      <c r="R907" s="114" t="s">
        <v>17</v>
      </c>
      <c r="S907" s="115" t="s">
        <v>18</v>
      </c>
      <c r="T907" s="112" t="s">
        <v>17</v>
      </c>
      <c r="U907" s="113" t="s">
        <v>18</v>
      </c>
      <c r="V907" s="114" t="s">
        <v>17</v>
      </c>
      <c r="W907" s="115" t="s">
        <v>18</v>
      </c>
      <c r="X907" s="112" t="s">
        <v>17</v>
      </c>
      <c r="Y907" s="113" t="s">
        <v>18</v>
      </c>
      <c r="Z907" s="25" t="s">
        <v>17</v>
      </c>
      <c r="AA907" s="118" t="s">
        <v>18</v>
      </c>
      <c r="AB907" s="172" t="s">
        <v>17</v>
      </c>
      <c r="AC907" s="173" t="s">
        <v>18</v>
      </c>
      <c r="AE907" s="310"/>
      <c r="AF907" s="235" t="s">
        <v>17</v>
      </c>
      <c r="AG907" s="236" t="s">
        <v>18</v>
      </c>
      <c r="AH907" s="237" t="s">
        <v>17</v>
      </c>
      <c r="AI907" s="238" t="s">
        <v>18</v>
      </c>
      <c r="AJ907" s="235" t="s">
        <v>17</v>
      </c>
      <c r="AK907" s="236" t="s">
        <v>18</v>
      </c>
      <c r="AL907" s="237" t="s">
        <v>17</v>
      </c>
      <c r="AM907" s="238" t="s">
        <v>18</v>
      </c>
      <c r="AN907" s="235" t="s">
        <v>17</v>
      </c>
      <c r="AO907" s="236" t="s">
        <v>18</v>
      </c>
      <c r="AP907" s="237" t="s">
        <v>17</v>
      </c>
      <c r="AQ907" s="235" t="s">
        <v>18</v>
      </c>
      <c r="AR907" s="239" t="s">
        <v>17</v>
      </c>
      <c r="AS907" s="240" t="s">
        <v>18</v>
      </c>
      <c r="AT907" s="235" t="s">
        <v>17</v>
      </c>
      <c r="AU907" s="236" t="s">
        <v>18</v>
      </c>
      <c r="AV907" s="237" t="s">
        <v>17</v>
      </c>
      <c r="AW907" s="238" t="s">
        <v>18</v>
      </c>
      <c r="AX907" s="235" t="s">
        <v>17</v>
      </c>
      <c r="AY907" s="236" t="s">
        <v>18</v>
      </c>
      <c r="AZ907" s="237" t="s">
        <v>17</v>
      </c>
      <c r="BA907" s="238" t="s">
        <v>18</v>
      </c>
      <c r="BB907" s="235" t="s">
        <v>17</v>
      </c>
      <c r="BC907" s="236" t="s">
        <v>18</v>
      </c>
      <c r="BD907" s="241" t="s">
        <v>17</v>
      </c>
      <c r="BE907" s="242" t="s">
        <v>18</v>
      </c>
      <c r="BF907" s="243" t="s">
        <v>17</v>
      </c>
      <c r="BG907" s="244" t="s">
        <v>18</v>
      </c>
      <c r="BI907" s="315"/>
      <c r="BJ907" s="112" t="s">
        <v>17</v>
      </c>
      <c r="BK907" s="113" t="s">
        <v>18</v>
      </c>
      <c r="BL907" s="114" t="s">
        <v>17</v>
      </c>
      <c r="BM907" s="115" t="s">
        <v>18</v>
      </c>
      <c r="BN907" s="112" t="s">
        <v>17</v>
      </c>
      <c r="BO907" s="113" t="s">
        <v>18</v>
      </c>
      <c r="BP907" s="114" t="s">
        <v>17</v>
      </c>
      <c r="BQ907" s="115" t="s">
        <v>18</v>
      </c>
      <c r="BR907" s="112" t="s">
        <v>17</v>
      </c>
      <c r="BS907" s="113" t="s">
        <v>18</v>
      </c>
      <c r="BT907" s="114" t="s">
        <v>17</v>
      </c>
      <c r="BU907" s="112" t="s">
        <v>18</v>
      </c>
      <c r="BV907" s="116" t="s">
        <v>17</v>
      </c>
      <c r="BW907" s="117" t="s">
        <v>18</v>
      </c>
      <c r="BX907" s="112" t="s">
        <v>17</v>
      </c>
      <c r="BY907" s="113" t="s">
        <v>18</v>
      </c>
      <c r="BZ907" s="114" t="s">
        <v>17</v>
      </c>
      <c r="CA907" s="115" t="s">
        <v>18</v>
      </c>
      <c r="CB907" s="112" t="s">
        <v>17</v>
      </c>
      <c r="CC907" s="113" t="s">
        <v>18</v>
      </c>
      <c r="CD907" s="114" t="s">
        <v>17</v>
      </c>
      <c r="CE907" s="115" t="s">
        <v>18</v>
      </c>
      <c r="CF907" s="112" t="s">
        <v>17</v>
      </c>
      <c r="CG907" s="113" t="s">
        <v>18</v>
      </c>
      <c r="CH907" s="25" t="s">
        <v>17</v>
      </c>
      <c r="CI907" s="118" t="s">
        <v>18</v>
      </c>
      <c r="CJ907" s="116" t="s">
        <v>17</v>
      </c>
      <c r="CK907" s="117" t="s">
        <v>18</v>
      </c>
    </row>
    <row r="908" spans="1:89" ht="14.1" thickTop="1">
      <c r="A908" s="121" t="s">
        <v>19</v>
      </c>
      <c r="B908" s="122"/>
      <c r="C908" s="182"/>
      <c r="D908" s="123"/>
      <c r="E908" s="176"/>
      <c r="F908" s="122"/>
      <c r="G908" s="124"/>
      <c r="H908" s="123"/>
      <c r="I908" s="176"/>
      <c r="J908" s="122"/>
      <c r="K908" s="124"/>
      <c r="L908" s="123"/>
      <c r="M908" s="122"/>
      <c r="N908" s="175"/>
      <c r="O908" s="177"/>
      <c r="P908" s="122"/>
      <c r="Q908" s="124"/>
      <c r="R908" s="123"/>
      <c r="S908" s="176"/>
      <c r="T908" s="122"/>
      <c r="U908" s="124"/>
      <c r="V908" s="123"/>
      <c r="W908" s="176"/>
      <c r="X908" s="122"/>
      <c r="Y908" s="124"/>
      <c r="Z908" s="180"/>
      <c r="AA908" s="181"/>
      <c r="AB908" s="166">
        <f>B908+D908+F908+H908+J908+L908+N908+P908+R908+T908+V908+X908+Z908</f>
        <v>0</v>
      </c>
      <c r="AC908" s="167">
        <f>C908+E908+G908+I908+K908+M908+O908+Q908+S908+U908+W908+Y908+AA908</f>
        <v>0</v>
      </c>
      <c r="AE908" s="246" t="str">
        <f>$AE$9</f>
        <v>07:00 - 07:59</v>
      </c>
      <c r="AF908" s="247">
        <f>SUMIF($A$9:$A$32,$AE908,B$908:B$931)</f>
        <v>6900</v>
      </c>
      <c r="AG908" s="248">
        <f t="shared" ref="AG908:AV910" si="17645">SUMIF($A$9:$A$32,$AE908,C$908:C$931)</f>
        <v>1104</v>
      </c>
      <c r="AH908" s="249">
        <f t="shared" si="17645"/>
        <v>1648</v>
      </c>
      <c r="AI908" s="250">
        <f t="shared" si="17645"/>
        <v>1206</v>
      </c>
      <c r="AJ908" s="247">
        <f t="shared" si="17645"/>
        <v>678</v>
      </c>
      <c r="AK908" s="251">
        <f t="shared" si="17645"/>
        <v>541</v>
      </c>
      <c r="AL908" s="249">
        <f t="shared" si="17645"/>
        <v>998</v>
      </c>
      <c r="AM908" s="250">
        <f t="shared" si="17645"/>
        <v>1519</v>
      </c>
      <c r="AN908" s="247">
        <f t="shared" si="17645"/>
        <v>385</v>
      </c>
      <c r="AO908" s="251">
        <f t="shared" si="17645"/>
        <v>1041</v>
      </c>
      <c r="AP908" s="249">
        <f t="shared" si="17645"/>
        <v>456</v>
      </c>
      <c r="AQ908" s="247">
        <f t="shared" si="17645"/>
        <v>1953</v>
      </c>
      <c r="AR908" s="252">
        <f t="shared" si="17645"/>
        <v>1666</v>
      </c>
      <c r="AS908" s="253">
        <f t="shared" si="17645"/>
        <v>2696</v>
      </c>
      <c r="AT908" s="247">
        <f t="shared" si="17645"/>
        <v>1437</v>
      </c>
      <c r="AU908" s="251">
        <f t="shared" si="17645"/>
        <v>1410</v>
      </c>
      <c r="AV908" s="249">
        <f t="shared" si="17645"/>
        <v>1705</v>
      </c>
      <c r="AW908" s="250">
        <f t="shared" ref="AW908:BG910" si="17646">SUMIF($A$9:$A$32,$AE908,S$908:S$931)</f>
        <v>1543</v>
      </c>
      <c r="AX908" s="247">
        <f t="shared" si="17646"/>
        <v>329</v>
      </c>
      <c r="AY908" s="251">
        <f t="shared" si="17646"/>
        <v>1733</v>
      </c>
      <c r="AZ908" s="249">
        <f t="shared" si="17646"/>
        <v>977</v>
      </c>
      <c r="BA908" s="250">
        <f t="shared" si="17646"/>
        <v>2676</v>
      </c>
      <c r="BB908" s="247">
        <f t="shared" si="17646"/>
        <v>1346</v>
      </c>
      <c r="BC908" s="251">
        <f t="shared" si="17646"/>
        <v>1577</v>
      </c>
      <c r="BD908" s="20">
        <f t="shared" si="17646"/>
        <v>4700</v>
      </c>
      <c r="BE908" s="254">
        <f t="shared" si="17646"/>
        <v>2298</v>
      </c>
      <c r="BF908" s="255">
        <f t="shared" si="17646"/>
        <v>23225</v>
      </c>
      <c r="BG908" s="256">
        <f t="shared" si="17646"/>
        <v>21297</v>
      </c>
      <c r="BI908" s="121" t="s">
        <v>19</v>
      </c>
      <c r="BJ908" s="125">
        <f>B908/B932</f>
        <v>0</v>
      </c>
      <c r="BK908" s="126">
        <f t="shared" ref="BK908" si="17647">C908/C932</f>
        <v>0</v>
      </c>
      <c r="BL908" s="127">
        <f t="shared" ref="BL908" si="17648">D908/D932</f>
        <v>0</v>
      </c>
      <c r="BM908" s="128">
        <f t="shared" ref="BM908" si="17649">E908/E932</f>
        <v>0</v>
      </c>
      <c r="BN908" s="125">
        <f t="shared" ref="BN908" si="17650">F908/F932</f>
        <v>0</v>
      </c>
      <c r="BO908" s="126">
        <f t="shared" ref="BO908" si="17651">G908/G932</f>
        <v>0</v>
      </c>
      <c r="BP908" s="127">
        <f t="shared" ref="BP908" si="17652">H908/H932</f>
        <v>0</v>
      </c>
      <c r="BQ908" s="128">
        <f t="shared" ref="BQ908" si="17653">I908/I932</f>
        <v>0</v>
      </c>
      <c r="BR908" s="125">
        <f t="shared" ref="BR908" si="17654">J908/J932</f>
        <v>0</v>
      </c>
      <c r="BS908" s="126">
        <f t="shared" ref="BS908" si="17655">K908/K932</f>
        <v>0</v>
      </c>
      <c r="BT908" s="127">
        <f t="shared" ref="BT908" si="17656">L908/L932</f>
        <v>0</v>
      </c>
      <c r="BU908" s="125">
        <f t="shared" ref="BU908" si="17657">M908/M932</f>
        <v>0</v>
      </c>
      <c r="BV908" s="129">
        <f t="shared" ref="BV908" si="17658">N908/N932</f>
        <v>0</v>
      </c>
      <c r="BW908" s="130">
        <f t="shared" ref="BW908" si="17659">O908/O932</f>
        <v>0</v>
      </c>
      <c r="BX908" s="125">
        <f t="shared" ref="BX908" si="17660">P908/P932</f>
        <v>0</v>
      </c>
      <c r="BY908" s="126">
        <f t="shared" ref="BY908" si="17661">Q908/Q932</f>
        <v>0</v>
      </c>
      <c r="BZ908" s="127">
        <f t="shared" ref="BZ908" si="17662">R908/R932</f>
        <v>0</v>
      </c>
      <c r="CA908" s="128">
        <f t="shared" ref="CA908" si="17663">S908/S932</f>
        <v>0</v>
      </c>
      <c r="CB908" s="125">
        <f t="shared" ref="CB908" si="17664">T908/T932</f>
        <v>0</v>
      </c>
      <c r="CC908" s="126">
        <f t="shared" ref="CC908" si="17665">U908/U932</f>
        <v>0</v>
      </c>
      <c r="CD908" s="127">
        <f t="shared" ref="CD908" si="17666">V908/V932</f>
        <v>0</v>
      </c>
      <c r="CE908" s="128">
        <f t="shared" ref="CE908" si="17667">W908/W932</f>
        <v>0</v>
      </c>
      <c r="CF908" s="125">
        <f t="shared" ref="CF908" si="17668">X908/X932</f>
        <v>0</v>
      </c>
      <c r="CG908" s="126">
        <f t="shared" ref="CG908" si="17669">Y908/Y932</f>
        <v>0</v>
      </c>
      <c r="CH908" s="127">
        <f t="shared" ref="CH908" si="17670">Z908/Z932</f>
        <v>0</v>
      </c>
      <c r="CI908" s="125">
        <f t="shared" ref="CI908" si="17671">AA908/AA932</f>
        <v>0</v>
      </c>
      <c r="CJ908" s="131">
        <f t="shared" ref="CJ908" si="17672">AB908/AB932</f>
        <v>0</v>
      </c>
      <c r="CK908" s="132">
        <f t="shared" ref="CK908" si="17673">AC908/AC932</f>
        <v>0</v>
      </c>
    </row>
    <row r="909" spans="1:89">
      <c r="A909" s="133" t="s">
        <v>20</v>
      </c>
      <c r="B909" s="185">
        <v>517</v>
      </c>
      <c r="C909" s="186">
        <v>0</v>
      </c>
      <c r="D909" s="187">
        <v>170</v>
      </c>
      <c r="E909" s="188">
        <v>0</v>
      </c>
      <c r="F909" s="185">
        <v>40</v>
      </c>
      <c r="G909" s="189">
        <v>0</v>
      </c>
      <c r="H909" s="187">
        <v>229</v>
      </c>
      <c r="I909" s="188">
        <v>5</v>
      </c>
      <c r="J909" s="185">
        <v>8</v>
      </c>
      <c r="K909" s="189">
        <v>3</v>
      </c>
      <c r="L909" s="187">
        <v>5</v>
      </c>
      <c r="M909" s="185">
        <v>13</v>
      </c>
      <c r="N909" s="190">
        <v>33</v>
      </c>
      <c r="O909" s="191">
        <v>0</v>
      </c>
      <c r="P909" s="185">
        <v>7</v>
      </c>
      <c r="Q909" s="189">
        <v>0</v>
      </c>
      <c r="R909" s="187">
        <v>0</v>
      </c>
      <c r="S909" s="188">
        <v>0</v>
      </c>
      <c r="T909" s="185">
        <v>0</v>
      </c>
      <c r="U909" s="189">
        <v>0</v>
      </c>
      <c r="V909" s="187">
        <v>0</v>
      </c>
      <c r="W909" s="188">
        <v>0</v>
      </c>
      <c r="X909" s="185">
        <v>0</v>
      </c>
      <c r="Y909" s="189">
        <v>0</v>
      </c>
      <c r="Z909" s="187">
        <v>0</v>
      </c>
      <c r="AA909" s="185">
        <v>0</v>
      </c>
      <c r="AB909" s="168">
        <f t="shared" ref="AB909:AB910" si="17674">B909+D909+F909+H909+J909+L909+N909+P909+R909+T909+V909+X909+Z909</f>
        <v>1009</v>
      </c>
      <c r="AC909" s="169">
        <f t="shared" ref="AC909:AC928" si="17675">C909+E909+G909+I909+K909+M909+O909+Q909+S909+U909+W909+Y909+AA909</f>
        <v>21</v>
      </c>
      <c r="AE909" s="258" t="str">
        <f>$AE$10</f>
        <v>08:00 - 08:59</v>
      </c>
      <c r="AF909" s="247">
        <f>SUMIF($A$9:$A$32,$AE909,B$908:B$931)</f>
        <v>6122</v>
      </c>
      <c r="AG909" s="259">
        <f t="shared" si="17645"/>
        <v>1110</v>
      </c>
      <c r="AH909" s="260">
        <f t="shared" si="17645"/>
        <v>1360</v>
      </c>
      <c r="AI909" s="261">
        <f t="shared" si="17645"/>
        <v>1232</v>
      </c>
      <c r="AJ909" s="262">
        <f t="shared" si="17645"/>
        <v>628</v>
      </c>
      <c r="AK909" s="263">
        <f t="shared" si="17645"/>
        <v>652</v>
      </c>
      <c r="AL909" s="260">
        <f t="shared" si="17645"/>
        <v>949</v>
      </c>
      <c r="AM909" s="261">
        <f t="shared" si="17645"/>
        <v>1861</v>
      </c>
      <c r="AN909" s="262">
        <f t="shared" si="17645"/>
        <v>410</v>
      </c>
      <c r="AO909" s="263">
        <f t="shared" si="17645"/>
        <v>940</v>
      </c>
      <c r="AP909" s="260">
        <f t="shared" si="17645"/>
        <v>423</v>
      </c>
      <c r="AQ909" s="262">
        <f t="shared" si="17645"/>
        <v>2702</v>
      </c>
      <c r="AR909" s="264">
        <f t="shared" si="17645"/>
        <v>1449</v>
      </c>
      <c r="AS909" s="265">
        <f t="shared" si="17645"/>
        <v>3441</v>
      </c>
      <c r="AT909" s="262">
        <f t="shared" si="17645"/>
        <v>1312</v>
      </c>
      <c r="AU909" s="263">
        <f t="shared" si="17645"/>
        <v>1689</v>
      </c>
      <c r="AV909" s="260">
        <f t="shared" si="17645"/>
        <v>1592</v>
      </c>
      <c r="AW909" s="261">
        <f t="shared" si="17646"/>
        <v>1441</v>
      </c>
      <c r="AX909" s="262">
        <f t="shared" si="17646"/>
        <v>314</v>
      </c>
      <c r="AY909" s="263">
        <f t="shared" si="17646"/>
        <v>1474</v>
      </c>
      <c r="AZ909" s="260">
        <f t="shared" si="17646"/>
        <v>886</v>
      </c>
      <c r="BA909" s="261">
        <f t="shared" si="17646"/>
        <v>2370</v>
      </c>
      <c r="BB909" s="262">
        <f t="shared" si="17646"/>
        <v>1058</v>
      </c>
      <c r="BC909" s="263">
        <f t="shared" si="17646"/>
        <v>1497</v>
      </c>
      <c r="BD909" s="260">
        <f t="shared" si="17646"/>
        <v>4353</v>
      </c>
      <c r="BE909" s="262">
        <f t="shared" si="17646"/>
        <v>1754</v>
      </c>
      <c r="BF909" s="266">
        <f t="shared" si="17646"/>
        <v>20856</v>
      </c>
      <c r="BG909" s="16">
        <f t="shared" si="17646"/>
        <v>22163</v>
      </c>
      <c r="BI909" s="133" t="s">
        <v>20</v>
      </c>
      <c r="BJ909" s="125">
        <f>B909/B932</f>
        <v>9.4657438939543745E-3</v>
      </c>
      <c r="BK909" s="126">
        <f t="shared" ref="BK909" si="17676">C909/C932</f>
        <v>0</v>
      </c>
      <c r="BL909" s="127">
        <f t="shared" ref="BL909" si="17677">D909/D932</f>
        <v>7.77000777000777E-3</v>
      </c>
      <c r="BM909" s="128">
        <f t="shared" ref="BM909" si="17678">E909/E932</f>
        <v>0</v>
      </c>
      <c r="BN909" s="125">
        <f t="shared" ref="BN909" si="17679">F909/F932</f>
        <v>3.996003996003996E-3</v>
      </c>
      <c r="BO909" s="126">
        <f t="shared" ref="BO909" si="17680">G909/G932</f>
        <v>0</v>
      </c>
      <c r="BP909" s="127">
        <f t="shared" ref="BP909" si="17681">H909/H932</f>
        <v>9.4831870134172609E-3</v>
      </c>
      <c r="BQ909" s="128">
        <f t="shared" ref="BQ909" si="17682">I909/I932</f>
        <v>1.3699756144340631E-4</v>
      </c>
      <c r="BR909" s="125">
        <f t="shared" ref="BR909" si="17683">J909/J932</f>
        <v>1.2899064817800709E-3</v>
      </c>
      <c r="BS909" s="126">
        <f t="shared" ref="BS909" si="17684">K909/K932</f>
        <v>3.8600102933607824E-4</v>
      </c>
      <c r="BT909" s="127">
        <f t="shared" ref="BT909" si="17685">L909/L932</f>
        <v>4.3882745304546251E-4</v>
      </c>
      <c r="BU909" s="125">
        <f t="shared" ref="BU909" si="17686">M909/M932</f>
        <v>6.0784588768878292E-4</v>
      </c>
      <c r="BV909" s="129">
        <f t="shared" ref="BV909" si="17687">N909/N932</f>
        <v>1.326579835986493E-3</v>
      </c>
      <c r="BW909" s="130">
        <f t="shared" ref="BW909" si="17688">O909/O932</f>
        <v>0</v>
      </c>
      <c r="BX909" s="125">
        <f t="shared" ref="BX909" si="17689">P909/P932</f>
        <v>4.4340279977196428E-4</v>
      </c>
      <c r="BY909" s="126">
        <f t="shared" ref="BY909" si="17690">Q909/Q932</f>
        <v>0</v>
      </c>
      <c r="BZ909" s="127">
        <f t="shared" ref="BZ909" si="17691">R909/R932</f>
        <v>0</v>
      </c>
      <c r="CA909" s="128">
        <f t="shared" ref="CA909" si="17692">S909/S932</f>
        <v>0</v>
      </c>
      <c r="CB909" s="125">
        <f t="shared" ref="CB909" si="17693">T909/T932</f>
        <v>0</v>
      </c>
      <c r="CC909" s="126">
        <f t="shared" ref="CC909" si="17694">U909/U932</f>
        <v>0</v>
      </c>
      <c r="CD909" s="127">
        <f t="shared" ref="CD909" si="17695">V909/V932</f>
        <v>0</v>
      </c>
      <c r="CE909" s="128">
        <f t="shared" ref="CE909" si="17696">W909/W932</f>
        <v>0</v>
      </c>
      <c r="CF909" s="125">
        <f t="shared" ref="CF909" si="17697">X909/X932</f>
        <v>0</v>
      </c>
      <c r="CG909" s="126">
        <f t="shared" ref="CG909" si="17698">Y909/Y932</f>
        <v>0</v>
      </c>
      <c r="CH909" s="127">
        <f t="shared" ref="CH909" si="17699">Z909/Z932</f>
        <v>0</v>
      </c>
      <c r="CI909" s="125">
        <f t="shared" ref="CI909" si="17700">AA909/AA932</f>
        <v>0</v>
      </c>
      <c r="CJ909" s="131">
        <f t="shared" ref="CJ909" si="17701">AB909/AB932</f>
        <v>3.3683971570594461E-3</v>
      </c>
      <c r="CK909" s="132">
        <f t="shared" ref="CK909" si="17702">AC909/AC932</f>
        <v>7.0233643922114228E-5</v>
      </c>
    </row>
    <row r="910" spans="1:89" ht="14.1" thickBot="1">
      <c r="A910" s="142" t="s">
        <v>21</v>
      </c>
      <c r="B910" s="192">
        <v>3075</v>
      </c>
      <c r="C910" s="193">
        <v>0</v>
      </c>
      <c r="D910" s="194">
        <v>989</v>
      </c>
      <c r="E910" s="195">
        <v>1</v>
      </c>
      <c r="F910" s="192">
        <v>305</v>
      </c>
      <c r="G910" s="196">
        <v>2</v>
      </c>
      <c r="H910" s="194">
        <v>1100</v>
      </c>
      <c r="I910" s="195">
        <v>109</v>
      </c>
      <c r="J910" s="192">
        <v>63</v>
      </c>
      <c r="K910" s="196">
        <v>50</v>
      </c>
      <c r="L910" s="194">
        <v>64</v>
      </c>
      <c r="M910" s="192">
        <v>333</v>
      </c>
      <c r="N910" s="197">
        <v>430</v>
      </c>
      <c r="O910" s="198">
        <v>489</v>
      </c>
      <c r="P910" s="192">
        <v>204</v>
      </c>
      <c r="Q910" s="196">
        <v>341</v>
      </c>
      <c r="R910" s="194">
        <v>328</v>
      </c>
      <c r="S910" s="195">
        <v>322</v>
      </c>
      <c r="T910" s="192">
        <v>46</v>
      </c>
      <c r="U910" s="196">
        <v>245</v>
      </c>
      <c r="V910" s="194">
        <v>153</v>
      </c>
      <c r="W910" s="195">
        <v>540</v>
      </c>
      <c r="X910" s="192">
        <v>278</v>
      </c>
      <c r="Y910" s="196">
        <v>417</v>
      </c>
      <c r="Z910" s="194">
        <v>977</v>
      </c>
      <c r="AA910" s="192">
        <v>370</v>
      </c>
      <c r="AB910" s="168">
        <f t="shared" si="17674"/>
        <v>8012</v>
      </c>
      <c r="AC910" s="169">
        <f t="shared" si="17675"/>
        <v>3219</v>
      </c>
      <c r="AE910" s="246" t="str">
        <f>$AE$11</f>
        <v>-</v>
      </c>
      <c r="AF910" s="247">
        <f>SUMIF($A$9:$A$32,$AE910,B$908:B$931)</f>
        <v>0</v>
      </c>
      <c r="AG910" s="267">
        <f t="shared" si="17645"/>
        <v>0</v>
      </c>
      <c r="AH910" s="268">
        <f t="shared" si="17645"/>
        <v>0</v>
      </c>
      <c r="AI910" s="269">
        <f t="shared" si="17645"/>
        <v>0</v>
      </c>
      <c r="AJ910" s="270">
        <f t="shared" si="17645"/>
        <v>0</v>
      </c>
      <c r="AK910" s="271">
        <f t="shared" si="17645"/>
        <v>0</v>
      </c>
      <c r="AL910" s="268">
        <f t="shared" si="17645"/>
        <v>0</v>
      </c>
      <c r="AM910" s="269">
        <f t="shared" si="17645"/>
        <v>0</v>
      </c>
      <c r="AN910" s="270">
        <f t="shared" si="17645"/>
        <v>0</v>
      </c>
      <c r="AO910" s="271">
        <f t="shared" si="17645"/>
        <v>0</v>
      </c>
      <c r="AP910" s="268">
        <f t="shared" si="17645"/>
        <v>0</v>
      </c>
      <c r="AQ910" s="270">
        <f t="shared" si="17645"/>
        <v>0</v>
      </c>
      <c r="AR910" s="272">
        <f t="shared" si="17645"/>
        <v>0</v>
      </c>
      <c r="AS910" s="273">
        <f t="shared" si="17645"/>
        <v>0</v>
      </c>
      <c r="AT910" s="270">
        <f t="shared" si="17645"/>
        <v>0</v>
      </c>
      <c r="AU910" s="271">
        <f t="shared" si="17645"/>
        <v>0</v>
      </c>
      <c r="AV910" s="268">
        <f t="shared" si="17645"/>
        <v>0</v>
      </c>
      <c r="AW910" s="269">
        <f t="shared" si="17646"/>
        <v>0</v>
      </c>
      <c r="AX910" s="270">
        <f t="shared" si="17646"/>
        <v>0</v>
      </c>
      <c r="AY910" s="271">
        <f t="shared" si="17646"/>
        <v>0</v>
      </c>
      <c r="AZ910" s="268">
        <f t="shared" si="17646"/>
        <v>0</v>
      </c>
      <c r="BA910" s="269">
        <f t="shared" si="17646"/>
        <v>0</v>
      </c>
      <c r="BB910" s="270">
        <f t="shared" si="17646"/>
        <v>0</v>
      </c>
      <c r="BC910" s="271">
        <f t="shared" si="17646"/>
        <v>0</v>
      </c>
      <c r="BD910" s="268">
        <f t="shared" si="17646"/>
        <v>0</v>
      </c>
      <c r="BE910" s="270">
        <f t="shared" si="17646"/>
        <v>0</v>
      </c>
      <c r="BF910" s="266">
        <f t="shared" si="17646"/>
        <v>0</v>
      </c>
      <c r="BG910" s="16">
        <f t="shared" si="17646"/>
        <v>0</v>
      </c>
      <c r="BI910" s="142" t="s">
        <v>21</v>
      </c>
      <c r="BJ910" s="125">
        <f>B910/B932</f>
        <v>5.6300120839283756E-2</v>
      </c>
      <c r="BK910" s="126">
        <f t="shared" ref="BK910" si="17703">C910/C932</f>
        <v>0</v>
      </c>
      <c r="BL910" s="127">
        <f t="shared" ref="BL910" si="17704">D910/D932</f>
        <v>4.5203162850221676E-2</v>
      </c>
      <c r="BM910" s="128">
        <f t="shared" ref="BM910" si="17705">E910/E932</f>
        <v>5.4124269322364146E-5</v>
      </c>
      <c r="BN910" s="125">
        <f t="shared" ref="BN910" si="17706">F910/F932</f>
        <v>3.0469530469530468E-2</v>
      </c>
      <c r="BO910" s="126">
        <f t="shared" ref="BO910" si="17707">G910/G932</f>
        <v>2.5980774227071969E-4</v>
      </c>
      <c r="BP910" s="127">
        <f t="shared" ref="BP910" si="17708">H910/H932</f>
        <v>4.5552426702004309E-2</v>
      </c>
      <c r="BQ910" s="128">
        <f t="shared" ref="BQ910" si="17709">I910/I932</f>
        <v>2.9865468394662574E-3</v>
      </c>
      <c r="BR910" s="125">
        <f t="shared" ref="BR910" si="17710">J910/J932</f>
        <v>1.0158013544018058E-2</v>
      </c>
      <c r="BS910" s="126">
        <f t="shared" ref="BS910" si="17711">K910/K932</f>
        <v>6.4333504889346376E-3</v>
      </c>
      <c r="BT910" s="127">
        <f t="shared" ref="BT910" si="17712">L910/L932</f>
        <v>5.6169913989819204E-3</v>
      </c>
      <c r="BU910" s="125">
        <f t="shared" ref="BU910" si="17713">M910/M932</f>
        <v>1.5570206200028055E-2</v>
      </c>
      <c r="BV910" s="129">
        <f t="shared" ref="BV910" si="17714">N910/N932</f>
        <v>1.7285737256793696E-2</v>
      </c>
      <c r="BW910" s="130">
        <f t="shared" ref="BW910" si="17715">O910/O932</f>
        <v>1.4063848144952545E-2</v>
      </c>
      <c r="BX910" s="125">
        <f t="shared" ref="BX910" si="17716">P910/P932</f>
        <v>1.2922024450497244E-2</v>
      </c>
      <c r="BY910" s="126">
        <f t="shared" ref="BY910" si="17717">Q910/Q932</f>
        <v>1.6684607104413347E-2</v>
      </c>
      <c r="BZ910" s="127">
        <f t="shared" ref="BZ910" si="17718">R910/R932</f>
        <v>1.6840375827899573E-2</v>
      </c>
      <c r="CA910" s="128">
        <f t="shared" ref="CA910" si="17719">S910/S932</f>
        <v>1.4238337386690249E-2</v>
      </c>
      <c r="CB910" s="125">
        <f t="shared" ref="CB910" si="17720">T910/T932</f>
        <v>5.1362215274676198E-3</v>
      </c>
      <c r="CC910" s="126">
        <f t="shared" ref="CC910" si="17721">U910/U932</f>
        <v>2.2687285859801832E-2</v>
      </c>
      <c r="CD910" s="127">
        <f t="shared" ref="CD910" si="17722">V910/V932</f>
        <v>6.2965554138030375E-3</v>
      </c>
      <c r="CE910" s="128">
        <f t="shared" ref="CE910" si="17723">W910/W932</f>
        <v>1.9647795080774268E-2</v>
      </c>
      <c r="CF910" s="125">
        <f t="shared" ref="CF910" si="17724">X910/X932</f>
        <v>1.1761221813258874E-2</v>
      </c>
      <c r="CG910" s="126">
        <f t="shared" ref="CG910" si="17725">Y910/Y932</f>
        <v>2.8659793814432989E-2</v>
      </c>
      <c r="CH910" s="127">
        <f t="shared" ref="CH910" si="17726">Z910/Z932</f>
        <v>1.8003906681900269E-2</v>
      </c>
      <c r="CI910" s="125">
        <f t="shared" ref="CI910" si="17727">AA910/AA932</f>
        <v>8.4837089858528416E-3</v>
      </c>
      <c r="CJ910" s="131">
        <f t="shared" ref="CJ910" si="17728">AB910/AB932</f>
        <v>2.6746876137126147E-2</v>
      </c>
      <c r="CK910" s="132">
        <f t="shared" ref="CK910" si="17729">AC910/AC932</f>
        <v>1.0765814275489796E-2</v>
      </c>
    </row>
    <row r="911" spans="1:89" ht="15" thickTop="1" thickBot="1">
      <c r="A911" s="133" t="s">
        <v>22</v>
      </c>
      <c r="B911" s="185">
        <v>5089</v>
      </c>
      <c r="C911" s="186">
        <v>317</v>
      </c>
      <c r="D911" s="187">
        <v>2004</v>
      </c>
      <c r="E911" s="188">
        <v>520</v>
      </c>
      <c r="F911" s="185">
        <v>694</v>
      </c>
      <c r="G911" s="189">
        <v>298</v>
      </c>
      <c r="H911" s="187">
        <v>1137</v>
      </c>
      <c r="I911" s="188">
        <v>792</v>
      </c>
      <c r="J911" s="185">
        <v>217</v>
      </c>
      <c r="K911" s="189">
        <v>331</v>
      </c>
      <c r="L911" s="187">
        <v>277</v>
      </c>
      <c r="M911" s="185">
        <v>1085</v>
      </c>
      <c r="N911" s="190">
        <v>1184</v>
      </c>
      <c r="O911" s="191">
        <v>1648</v>
      </c>
      <c r="P911" s="185">
        <v>913</v>
      </c>
      <c r="Q911" s="189">
        <v>867</v>
      </c>
      <c r="R911" s="187">
        <v>1158</v>
      </c>
      <c r="S911" s="188">
        <v>925</v>
      </c>
      <c r="T911" s="185">
        <v>218</v>
      </c>
      <c r="U911" s="189">
        <v>821</v>
      </c>
      <c r="V911" s="187">
        <v>750</v>
      </c>
      <c r="W911" s="188">
        <v>1651</v>
      </c>
      <c r="X911" s="185">
        <v>1069</v>
      </c>
      <c r="Y911" s="189">
        <v>1055</v>
      </c>
      <c r="Z911" s="187">
        <v>2958</v>
      </c>
      <c r="AA911" s="185">
        <v>1563</v>
      </c>
      <c r="AB911" s="168">
        <f>B911+D911+F911+H911+J911+L911+N911+P911+R911+T911+V911+X911+Z911</f>
        <v>17668</v>
      </c>
      <c r="AC911" s="169">
        <f t="shared" si="17675"/>
        <v>11873</v>
      </c>
      <c r="AE911" s="295" t="s">
        <v>42</v>
      </c>
      <c r="AF911" s="12">
        <f t="shared" ref="AF911:BG911" si="17730">SUM(AF908:AF910)</f>
        <v>13022</v>
      </c>
      <c r="AG911" s="1">
        <f t="shared" si="17730"/>
        <v>2214</v>
      </c>
      <c r="AH911" s="12">
        <f t="shared" si="17730"/>
        <v>3008</v>
      </c>
      <c r="AI911" s="1">
        <f t="shared" si="17730"/>
        <v>2438</v>
      </c>
      <c r="AJ911" s="12">
        <f t="shared" si="17730"/>
        <v>1306</v>
      </c>
      <c r="AK911" s="1">
        <f t="shared" si="17730"/>
        <v>1193</v>
      </c>
      <c r="AL911" s="12">
        <f t="shared" si="17730"/>
        <v>1947</v>
      </c>
      <c r="AM911" s="1">
        <f t="shared" si="17730"/>
        <v>3380</v>
      </c>
      <c r="AN911" s="12">
        <f t="shared" si="17730"/>
        <v>795</v>
      </c>
      <c r="AO911" s="1">
        <f t="shared" si="17730"/>
        <v>1981</v>
      </c>
      <c r="AP911" s="12">
        <f t="shared" si="17730"/>
        <v>879</v>
      </c>
      <c r="AQ911" s="1">
        <f t="shared" si="17730"/>
        <v>4655</v>
      </c>
      <c r="AR911" s="12">
        <f t="shared" si="17730"/>
        <v>3115</v>
      </c>
      <c r="AS911" s="1">
        <f t="shared" si="17730"/>
        <v>6137</v>
      </c>
      <c r="AT911" s="12">
        <f t="shared" si="17730"/>
        <v>2749</v>
      </c>
      <c r="AU911" s="1">
        <f t="shared" si="17730"/>
        <v>3099</v>
      </c>
      <c r="AV911" s="12">
        <f t="shared" si="17730"/>
        <v>3297</v>
      </c>
      <c r="AW911" s="1">
        <f t="shared" si="17730"/>
        <v>2984</v>
      </c>
      <c r="AX911" s="12">
        <f t="shared" si="17730"/>
        <v>643</v>
      </c>
      <c r="AY911" s="1">
        <f t="shared" si="17730"/>
        <v>3207</v>
      </c>
      <c r="AZ911" s="12">
        <f t="shared" si="17730"/>
        <v>1863</v>
      </c>
      <c r="BA911" s="1">
        <f t="shared" si="17730"/>
        <v>5046</v>
      </c>
      <c r="BB911" s="12">
        <f t="shared" si="17730"/>
        <v>2404</v>
      </c>
      <c r="BC911" s="1">
        <f t="shared" si="17730"/>
        <v>3074</v>
      </c>
      <c r="BD911" s="12">
        <f t="shared" si="17730"/>
        <v>9053</v>
      </c>
      <c r="BE911" s="1">
        <f t="shared" si="17730"/>
        <v>4052</v>
      </c>
      <c r="BF911" s="51">
        <f t="shared" si="17730"/>
        <v>44081</v>
      </c>
      <c r="BG911" s="47">
        <f t="shared" si="17730"/>
        <v>43460</v>
      </c>
      <c r="BI911" s="133" t="s">
        <v>22</v>
      </c>
      <c r="BJ911" s="125">
        <f>B911/B932</f>
        <v>9.3174411366216264E-2</v>
      </c>
      <c r="BK911" s="126">
        <f t="shared" ref="BK911" si="17731">C911/C932</f>
        <v>9.6343798437832414E-3</v>
      </c>
      <c r="BL911" s="127">
        <f t="shared" ref="BL911" si="17732">D911/D932</f>
        <v>9.1594679829973949E-2</v>
      </c>
      <c r="BM911" s="128">
        <f t="shared" ref="BM911" si="17733">E911/E932</f>
        <v>2.8144620047629357E-2</v>
      </c>
      <c r="BN911" s="125">
        <f t="shared" ref="BN911" si="17734">F911/F932</f>
        <v>6.9330669330669337E-2</v>
      </c>
      <c r="BO911" s="126">
        <f t="shared" ref="BO911" si="17735">G911/G932</f>
        <v>3.8711353598337231E-2</v>
      </c>
      <c r="BP911" s="127">
        <f t="shared" ref="BP911" si="17736">H911/H932</f>
        <v>4.7084644691071723E-2</v>
      </c>
      <c r="BQ911" s="128">
        <f t="shared" ref="BQ911" si="17737">I911/I932</f>
        <v>2.1700413732635558E-2</v>
      </c>
      <c r="BR911" s="125">
        <f t="shared" ref="BR911" si="17738">J911/J932</f>
        <v>3.4988713318284424E-2</v>
      </c>
      <c r="BS911" s="126">
        <f t="shared" ref="BS911" si="17739">K911/K932</f>
        <v>4.2588780236747295E-2</v>
      </c>
      <c r="BT911" s="127">
        <f t="shared" ref="BT911" si="17740">L911/L932</f>
        <v>2.4311040898718623E-2</v>
      </c>
      <c r="BU911" s="125">
        <f t="shared" ref="BU911" si="17741">M911/M932</f>
        <v>5.0731752934025341E-2</v>
      </c>
      <c r="BV911" s="129">
        <f t="shared" ref="BV911" si="17742">N911/N932</f>
        <v>4.75960765396366E-2</v>
      </c>
      <c r="BW911" s="130">
        <f t="shared" ref="BW911" si="17743">O911/O932</f>
        <v>4.739718147828588E-2</v>
      </c>
      <c r="BX911" s="125">
        <f t="shared" ref="BX911" si="17744">P911/P932</f>
        <v>5.7832393741686194E-2</v>
      </c>
      <c r="BY911" s="126">
        <f t="shared" ref="BY911" si="17745">Q911/Q932</f>
        <v>4.2420980526470302E-2</v>
      </c>
      <c r="BZ911" s="127">
        <f t="shared" ref="BZ911" si="17746">R911/R932</f>
        <v>5.945474148996252E-2</v>
      </c>
      <c r="CA911" s="128">
        <f t="shared" ref="CA911" si="17747">S911/S932</f>
        <v>4.0902056157417641E-2</v>
      </c>
      <c r="CB911" s="125">
        <f t="shared" ref="CB911" si="17748">T911/T932</f>
        <v>2.4341223760607412E-2</v>
      </c>
      <c r="CC911" s="126">
        <f t="shared" ref="CC911" si="17749">U911/U932</f>
        <v>7.6025557922029821E-2</v>
      </c>
      <c r="CD911" s="127">
        <f t="shared" ref="CD911" si="17750">V911/V932</f>
        <v>3.0865467714720769E-2</v>
      </c>
      <c r="CE911" s="128">
        <f t="shared" ref="CE911" si="17751">W911/W932</f>
        <v>6.0071314219182069E-2</v>
      </c>
      <c r="CF911" s="125">
        <f t="shared" ref="CF911" si="17752">X911/X932</f>
        <v>4.5225705461776032E-2</v>
      </c>
      <c r="CG911" s="126">
        <f t="shared" ref="CG911" si="17753">Y911/Y932</f>
        <v>7.2508591065292102E-2</v>
      </c>
      <c r="CH911" s="127">
        <f t="shared" ref="CH911" si="17754">Z911/Z932</f>
        <v>5.4509269155640735E-2</v>
      </c>
      <c r="CI911" s="125">
        <f t="shared" ref="CI911" si="17755">AA911/AA932</f>
        <v>3.5837938229427005E-2</v>
      </c>
      <c r="CJ911" s="131">
        <f t="shared" ref="CJ911" si="17756">AB911/AB932</f>
        <v>5.8982002944426452E-2</v>
      </c>
      <c r="CK911" s="132">
        <f t="shared" ref="CK911" si="17757">AC911/AC932</f>
        <v>3.9708764489869632E-2</v>
      </c>
    </row>
    <row r="912" spans="1:89" ht="14.1" thickTop="1">
      <c r="A912" s="142" t="s">
        <v>23</v>
      </c>
      <c r="B912" s="192">
        <v>6900</v>
      </c>
      <c r="C912" s="193">
        <v>1104</v>
      </c>
      <c r="D912" s="194">
        <v>1648</v>
      </c>
      <c r="E912" s="195">
        <v>1206</v>
      </c>
      <c r="F912" s="192">
        <v>678</v>
      </c>
      <c r="G912" s="196">
        <v>541</v>
      </c>
      <c r="H912" s="194">
        <v>998</v>
      </c>
      <c r="I912" s="195">
        <v>1519</v>
      </c>
      <c r="J912" s="192">
        <v>385</v>
      </c>
      <c r="K912" s="196">
        <v>1041</v>
      </c>
      <c r="L912" s="194">
        <v>456</v>
      </c>
      <c r="M912" s="192">
        <v>1953</v>
      </c>
      <c r="N912" s="197">
        <v>1666</v>
      </c>
      <c r="O912" s="198">
        <v>2696</v>
      </c>
      <c r="P912" s="192">
        <v>1437</v>
      </c>
      <c r="Q912" s="196">
        <v>1410</v>
      </c>
      <c r="R912" s="194">
        <v>1705</v>
      </c>
      <c r="S912" s="195">
        <v>1543</v>
      </c>
      <c r="T912" s="192">
        <v>329</v>
      </c>
      <c r="U912" s="196">
        <v>1733</v>
      </c>
      <c r="V912" s="194">
        <v>977</v>
      </c>
      <c r="W912" s="195">
        <v>2676</v>
      </c>
      <c r="X912" s="192">
        <v>1346</v>
      </c>
      <c r="Y912" s="196">
        <v>1577</v>
      </c>
      <c r="Z912" s="194">
        <v>4700</v>
      </c>
      <c r="AA912" s="192">
        <v>2298</v>
      </c>
      <c r="AB912" s="168">
        <f t="shared" ref="AB912:AB928" si="17758">B912+D912+F912+H912+J912+L912+N912+P912+R912+T912+V912+X912+Z912</f>
        <v>23225</v>
      </c>
      <c r="AC912" s="169">
        <f t="shared" si="17675"/>
        <v>21297</v>
      </c>
      <c r="BI912" s="142" t="s">
        <v>23</v>
      </c>
      <c r="BJ912" s="125">
        <f>B912/B932</f>
        <v>0.12633197846863672</v>
      </c>
      <c r="BK912" s="126">
        <f t="shared" ref="BK912" si="17759">C912/C932</f>
        <v>3.3553171443333432E-2</v>
      </c>
      <c r="BL912" s="127">
        <f t="shared" ref="BL912" si="17760">D912/D932</f>
        <v>7.5323369441016502E-2</v>
      </c>
      <c r="BM912" s="128">
        <f t="shared" ref="BM912" si="17761">E912/E932</f>
        <v>6.5273868802771168E-2</v>
      </c>
      <c r="BN912" s="125">
        <f t="shared" ref="BN912" si="17762">F912/F932</f>
        <v>6.7732267732267731E-2</v>
      </c>
      <c r="BO912" s="126">
        <f t="shared" ref="BO912" si="17763">G912/G932</f>
        <v>7.0277994284229664E-2</v>
      </c>
      <c r="BP912" s="127">
        <f t="shared" ref="BP912" si="17764">H912/H932</f>
        <v>4.132847440781845E-2</v>
      </c>
      <c r="BQ912" s="128">
        <f t="shared" ref="BQ912" si="17765">I912/I932</f>
        <v>4.1619859166506838E-2</v>
      </c>
      <c r="BR912" s="125">
        <f t="shared" ref="BR912" si="17766">J912/J932</f>
        <v>6.2076749435665914E-2</v>
      </c>
      <c r="BS912" s="126">
        <f t="shared" ref="BS912" si="17767">K912/K932</f>
        <v>0.13394235717961914</v>
      </c>
      <c r="BT912" s="127">
        <f t="shared" ref="BT912" si="17768">L912/L932</f>
        <v>4.0021063717746184E-2</v>
      </c>
      <c r="BU912" s="125">
        <f t="shared" ref="BU912" si="17769">M912/M932</f>
        <v>9.1317155281245621E-2</v>
      </c>
      <c r="BV912" s="129">
        <f t="shared" ref="BV912" si="17770">N912/N932</f>
        <v>6.6972182022833254E-2</v>
      </c>
      <c r="BW912" s="130">
        <f t="shared" ref="BW912" si="17771">O912/O932</f>
        <v>7.7538107563991945E-2</v>
      </c>
      <c r="BX912" s="125">
        <f t="shared" ref="BX912" si="17772">P912/P932</f>
        <v>9.1024260467473236E-2</v>
      </c>
      <c r="BY912" s="126">
        <f t="shared" ref="BY912" si="17773">Q912/Q932</f>
        <v>6.8989137880418827E-2</v>
      </c>
      <c r="BZ912" s="127">
        <f t="shared" ref="BZ912" si="17774">R912/R932</f>
        <v>8.7539148739538941E-2</v>
      </c>
      <c r="CA912" s="128">
        <f t="shared" ref="CA912" si="17775">S912/S932</f>
        <v>6.822905151448154E-2</v>
      </c>
      <c r="CB912" s="125">
        <f t="shared" ref="CB912" si="17776">T912/T932</f>
        <v>3.6735149620366232E-2</v>
      </c>
      <c r="CC912" s="126">
        <f t="shared" ref="CC912" si="17777">U912/U932</f>
        <v>0.16047782202055746</v>
      </c>
      <c r="CD912" s="127">
        <f t="shared" ref="CD912" si="17778">V912/V932</f>
        <v>4.0207415943042925E-2</v>
      </c>
      <c r="CE912" s="128">
        <f t="shared" ref="CE912" si="17779">W912/W932</f>
        <v>9.7365740066948037E-2</v>
      </c>
      <c r="CF912" s="125">
        <f t="shared" ref="CF912" si="17780">X912/X932</f>
        <v>5.69446207217498E-2</v>
      </c>
      <c r="CG912" s="126">
        <f t="shared" ref="CG912" si="17781">Y912/Y932</f>
        <v>0.10838487972508591</v>
      </c>
      <c r="CH912" s="127">
        <f t="shared" ref="CH912" si="17782">Z912/Z932</f>
        <v>8.6610400619172231E-2</v>
      </c>
      <c r="CI912" s="125">
        <f t="shared" ref="CI912" si="17783">AA912/AA932</f>
        <v>5.269071148510765E-2</v>
      </c>
      <c r="CJ912" s="131">
        <f t="shared" ref="CJ912" si="17784">AB912/AB932</f>
        <v>7.753322494817208E-2</v>
      </c>
      <c r="CK912" s="132">
        <f t="shared" ref="CK912" si="17785">AC912/AC932</f>
        <v>7.1226948314726993E-2</v>
      </c>
    </row>
    <row r="913" spans="1:89" ht="14.1" thickBot="1">
      <c r="A913" s="133" t="s">
        <v>24</v>
      </c>
      <c r="B913" s="185">
        <v>6122</v>
      </c>
      <c r="C913" s="186">
        <v>1110</v>
      </c>
      <c r="D913" s="187">
        <v>1360</v>
      </c>
      <c r="E913" s="188">
        <v>1232</v>
      </c>
      <c r="F913" s="185">
        <v>628</v>
      </c>
      <c r="G913" s="189">
        <v>652</v>
      </c>
      <c r="H913" s="187">
        <v>949</v>
      </c>
      <c r="I913" s="188">
        <v>1861</v>
      </c>
      <c r="J913" s="185">
        <v>410</v>
      </c>
      <c r="K913" s="189">
        <v>940</v>
      </c>
      <c r="L913" s="187">
        <v>423</v>
      </c>
      <c r="M913" s="185">
        <v>2702</v>
      </c>
      <c r="N913" s="190">
        <v>1449</v>
      </c>
      <c r="O913" s="191">
        <v>3441</v>
      </c>
      <c r="P913" s="185">
        <v>1312</v>
      </c>
      <c r="Q913" s="189">
        <v>1689</v>
      </c>
      <c r="R913" s="187">
        <v>1592</v>
      </c>
      <c r="S913" s="188">
        <v>1441</v>
      </c>
      <c r="T913" s="185">
        <v>314</v>
      </c>
      <c r="U913" s="189">
        <v>1474</v>
      </c>
      <c r="V913" s="187">
        <v>886</v>
      </c>
      <c r="W913" s="188">
        <v>2370</v>
      </c>
      <c r="X913" s="185">
        <v>1058</v>
      </c>
      <c r="Y913" s="189">
        <v>1497</v>
      </c>
      <c r="Z913" s="187">
        <v>4353</v>
      </c>
      <c r="AA913" s="185">
        <v>1754</v>
      </c>
      <c r="AB913" s="168">
        <f t="shared" si="17758"/>
        <v>20856</v>
      </c>
      <c r="AC913" s="169">
        <f t="shared" si="17675"/>
        <v>22163</v>
      </c>
      <c r="AE913" t="s">
        <v>51</v>
      </c>
      <c r="BI913" s="133" t="s">
        <v>24</v>
      </c>
      <c r="BJ913" s="125">
        <f>B913/B932</f>
        <v>0.11208759017173825</v>
      </c>
      <c r="BK913" s="126">
        <f t="shared" ref="BK913" si="17786">C913/C932</f>
        <v>3.3735525635960245E-2</v>
      </c>
      <c r="BL913" s="127">
        <f t="shared" ref="BL913" si="17787">D913/D932</f>
        <v>6.216006216006216E-2</v>
      </c>
      <c r="BM913" s="128">
        <f t="shared" ref="BM913" si="17788">E913/E932</f>
        <v>6.6681099805152633E-2</v>
      </c>
      <c r="BN913" s="125">
        <f t="shared" ref="BN913" si="17789">F913/F932</f>
        <v>6.2737262737262739E-2</v>
      </c>
      <c r="BO913" s="126">
        <f t="shared" ref="BO913" si="17790">G913/G932</f>
        <v>8.4697323980254619E-2</v>
      </c>
      <c r="BP913" s="127">
        <f t="shared" ref="BP913" si="17791">H913/H932</f>
        <v>3.9299320854729168E-2</v>
      </c>
      <c r="BQ913" s="128">
        <f t="shared" ref="BQ913" si="17792">I913/I932</f>
        <v>5.0990492369235828E-2</v>
      </c>
      <c r="BR913" s="125">
        <f t="shared" ref="BR913" si="17793">J913/J932</f>
        <v>6.6107707191228632E-2</v>
      </c>
      <c r="BS913" s="126">
        <f t="shared" ref="BS913" si="17794">K913/K932</f>
        <v>0.12094698919197118</v>
      </c>
      <c r="BT913" s="127">
        <f t="shared" ref="BT913" si="17795">L913/L932</f>
        <v>3.7124802527646127E-2</v>
      </c>
      <c r="BU913" s="125">
        <f t="shared" ref="BU913" si="17796">M913/M932</f>
        <v>0.12633842988731472</v>
      </c>
      <c r="BV913" s="129">
        <f t="shared" ref="BV913" si="17797">N913/N932</f>
        <v>5.8248914616497831E-2</v>
      </c>
      <c r="BW913" s="130">
        <f t="shared" ref="BW913" si="17798">O913/O932</f>
        <v>9.8964624676445206E-2</v>
      </c>
      <c r="BX913" s="125">
        <f t="shared" ref="BX913" si="17799">P913/P932</f>
        <v>8.3106353328688168E-2</v>
      </c>
      <c r="BY913" s="126">
        <f t="shared" ref="BY913" si="17800">Q913/Q932</f>
        <v>8.2640180056757023E-2</v>
      </c>
      <c r="BZ913" s="127">
        <f t="shared" ref="BZ913" si="17801">R913/R932</f>
        <v>8.1737433896390613E-2</v>
      </c>
      <c r="CA913" s="128">
        <f t="shared" ref="CA913" si="17802">S913/S932</f>
        <v>6.371877072739332E-2</v>
      </c>
      <c r="CB913" s="125">
        <f t="shared" ref="CB913" si="17803">T913/T932</f>
        <v>3.5060294774452883E-2</v>
      </c>
      <c r="CC913" s="126">
        <f t="shared" ref="CC913" si="17804">U913/U932</f>
        <v>0.13649411982590981</v>
      </c>
      <c r="CD913" s="127">
        <f t="shared" ref="CD913" si="17805">V913/V932</f>
        <v>3.6462405860323469E-2</v>
      </c>
      <c r="CE913" s="128">
        <f t="shared" ref="CE913" si="17806">W913/W932</f>
        <v>8.6231989521175959E-2</v>
      </c>
      <c r="CF913" s="125">
        <f t="shared" ref="CF913" si="17807">X913/X932</f>
        <v>4.4760333375639887E-2</v>
      </c>
      <c r="CG913" s="126">
        <f t="shared" ref="CG913" si="17808">Y913/Y932</f>
        <v>0.10288659793814434</v>
      </c>
      <c r="CH913" s="127">
        <f t="shared" ref="CH913" si="17809">Z913/Z932</f>
        <v>8.021597316920355E-2</v>
      </c>
      <c r="CI913" s="125">
        <f t="shared" ref="CI913" si="17810">AA913/AA932</f>
        <v>4.0217366381583471E-2</v>
      </c>
      <c r="CJ913" s="131">
        <f t="shared" ref="CJ913" si="17811">AB913/AB932</f>
        <v>6.962466908585907E-2</v>
      </c>
      <c r="CK913" s="132">
        <f t="shared" ref="CK913" si="17812">AC913/AC932</f>
        <v>7.412325001170561E-2</v>
      </c>
    </row>
    <row r="914" spans="1:89" ht="15" thickTop="1" thickBot="1">
      <c r="A914" s="142" t="s">
        <v>25</v>
      </c>
      <c r="B914" s="192">
        <v>4470</v>
      </c>
      <c r="C914" s="193">
        <v>1092</v>
      </c>
      <c r="D914" s="194">
        <v>1348</v>
      </c>
      <c r="E914" s="195">
        <v>1015</v>
      </c>
      <c r="F914" s="192">
        <v>608</v>
      </c>
      <c r="G914" s="196">
        <v>512</v>
      </c>
      <c r="H914" s="194">
        <v>1151</v>
      </c>
      <c r="I914" s="195">
        <v>1775</v>
      </c>
      <c r="J914" s="192">
        <v>268</v>
      </c>
      <c r="K914" s="196">
        <v>1002</v>
      </c>
      <c r="L914" s="194">
        <v>392</v>
      </c>
      <c r="M914" s="192">
        <v>2356</v>
      </c>
      <c r="N914" s="197">
        <v>1304</v>
      </c>
      <c r="O914" s="198">
        <v>2729</v>
      </c>
      <c r="P914" s="192">
        <v>961</v>
      </c>
      <c r="Q914" s="196">
        <v>1343</v>
      </c>
      <c r="R914" s="194">
        <v>1245</v>
      </c>
      <c r="S914" s="195">
        <v>1249</v>
      </c>
      <c r="T914" s="192">
        <v>348</v>
      </c>
      <c r="U914" s="196">
        <v>1030</v>
      </c>
      <c r="V914" s="194">
        <v>801</v>
      </c>
      <c r="W914" s="195">
        <v>2386</v>
      </c>
      <c r="X914" s="192">
        <v>1018</v>
      </c>
      <c r="Y914" s="196">
        <v>1315</v>
      </c>
      <c r="Z914" s="194">
        <v>3722</v>
      </c>
      <c r="AA914" s="192">
        <v>2053</v>
      </c>
      <c r="AB914" s="168">
        <f t="shared" si="17758"/>
        <v>17636</v>
      </c>
      <c r="AC914" s="169">
        <f t="shared" si="17675"/>
        <v>19857</v>
      </c>
      <c r="AE914" s="309" t="s">
        <v>2</v>
      </c>
      <c r="AF914" s="303" t="s">
        <v>3</v>
      </c>
      <c r="AG914" s="304"/>
      <c r="AH914" s="303" t="s">
        <v>4</v>
      </c>
      <c r="AI914" s="304"/>
      <c r="AJ914" s="303" t="s">
        <v>5</v>
      </c>
      <c r="AK914" s="304"/>
      <c r="AL914" s="303" t="s">
        <v>6</v>
      </c>
      <c r="AM914" s="304"/>
      <c r="AN914" s="303" t="s">
        <v>7</v>
      </c>
      <c r="AO914" s="304"/>
      <c r="AP914" s="303" t="s">
        <v>8</v>
      </c>
      <c r="AQ914" s="304"/>
      <c r="AR914" s="303" t="s">
        <v>9</v>
      </c>
      <c r="AS914" s="304"/>
      <c r="AT914" s="303" t="s">
        <v>10</v>
      </c>
      <c r="AU914" s="304"/>
      <c r="AV914" s="303" t="s">
        <v>11</v>
      </c>
      <c r="AW914" s="304"/>
      <c r="AX914" s="303" t="s">
        <v>12</v>
      </c>
      <c r="AY914" s="304"/>
      <c r="AZ914" s="303" t="s">
        <v>13</v>
      </c>
      <c r="BA914" s="304"/>
      <c r="BB914" s="303" t="s">
        <v>14</v>
      </c>
      <c r="BC914" s="304"/>
      <c r="BD914" s="305" t="s">
        <v>15</v>
      </c>
      <c r="BE914" s="306"/>
      <c r="BF914" s="307" t="s">
        <v>16</v>
      </c>
      <c r="BG914" s="308"/>
      <c r="BI914" s="142" t="s">
        <v>25</v>
      </c>
      <c r="BJ914" s="125">
        <f>B914/B932</f>
        <v>8.1841151268812473E-2</v>
      </c>
      <c r="BK914" s="126">
        <f t="shared" ref="BK914" si="17813">C914/C932</f>
        <v>3.3188463058079813E-2</v>
      </c>
      <c r="BL914" s="127">
        <f t="shared" ref="BL914" si="17814">D914/D932</f>
        <v>6.1611591023355727E-2</v>
      </c>
      <c r="BM914" s="128">
        <f t="shared" ref="BM914" si="17815">E914/E932</f>
        <v>5.4936133362199609E-2</v>
      </c>
      <c r="BN914" s="125">
        <f t="shared" ref="BN914" si="17816">F914/F932</f>
        <v>6.0739260739260739E-2</v>
      </c>
      <c r="BO914" s="126">
        <f t="shared" ref="BO914" si="17817">G914/G932</f>
        <v>6.6510782021304241E-2</v>
      </c>
      <c r="BP914" s="127">
        <f t="shared" ref="BP914" si="17818">H914/H932</f>
        <v>4.7664402849097232E-2</v>
      </c>
      <c r="BQ914" s="128">
        <f t="shared" ref="BQ914" si="17819">I914/I932</f>
        <v>4.863413431240924E-2</v>
      </c>
      <c r="BR914" s="125">
        <f t="shared" ref="BR914" si="17820">J914/J932</f>
        <v>4.3211867139632376E-2</v>
      </c>
      <c r="BS914" s="126">
        <f t="shared" ref="BS914" si="17821">K914/K932</f>
        <v>0.12892434379825013</v>
      </c>
      <c r="BT914" s="127">
        <f t="shared" ref="BT914" si="17822">L914/L932</f>
        <v>3.4404072318764259E-2</v>
      </c>
      <c r="BU914" s="125">
        <f t="shared" ref="BU914" si="17823">M914/M932</f>
        <v>0.11016037779959789</v>
      </c>
      <c r="BV914" s="129">
        <f t="shared" ref="BV914" si="17824">N914/N932</f>
        <v>5.2420003215951118E-2</v>
      </c>
      <c r="BW914" s="130">
        <f t="shared" ref="BW914" si="17825">O914/O932</f>
        <v>7.848720161058384E-2</v>
      </c>
      <c r="BX914" s="125">
        <f t="shared" ref="BX914" si="17826">P914/P932</f>
        <v>6.0872870082979667E-2</v>
      </c>
      <c r="BY914" s="126">
        <f t="shared" ref="BY914" si="17827">Q914/Q932</f>
        <v>6.5710930619434393E-2</v>
      </c>
      <c r="BZ914" s="127">
        <f t="shared" ref="BZ914" si="17828">R914/R932</f>
        <v>6.3921548493094421E-2</v>
      </c>
      <c r="CA914" s="128">
        <f t="shared" ref="CA914" si="17829">S914/S932</f>
        <v>5.5228830422286095E-2</v>
      </c>
      <c r="CB914" s="125">
        <f t="shared" ref="CB914" si="17830">T914/T932</f>
        <v>3.8856632425189816E-2</v>
      </c>
      <c r="CC914" s="126">
        <f t="shared" ref="CC914" si="17831">U914/U932</f>
        <v>9.5379201777942402E-2</v>
      </c>
      <c r="CD914" s="127">
        <f t="shared" ref="CD914" si="17832">V914/V932</f>
        <v>3.2964319519321786E-2</v>
      </c>
      <c r="CE914" s="128">
        <f t="shared" ref="CE914" si="17833">W914/W932</f>
        <v>8.681414641245816E-2</v>
      </c>
      <c r="CF914" s="125">
        <f t="shared" ref="CF914" si="17834">X914/X932</f>
        <v>4.3068071244235735E-2</v>
      </c>
      <c r="CG914" s="126">
        <f t="shared" ref="CG914" si="17835">Y914/Y932</f>
        <v>9.0378006872852232E-2</v>
      </c>
      <c r="CH914" s="127">
        <f t="shared" ref="CH914" si="17836">Z914/Z932</f>
        <v>6.8588066192459371E-2</v>
      </c>
      <c r="CI914" s="125">
        <f t="shared" ref="CI914" si="17837">AA914/AA932</f>
        <v>4.707312039988077E-2</v>
      </c>
      <c r="CJ914" s="131">
        <f t="shared" ref="CJ914" si="17838">AB914/AB932</f>
        <v>5.8875175680773432E-2</v>
      </c>
      <c r="CK914" s="132">
        <f t="shared" ref="CK914" si="17839">AC914/AC932</f>
        <v>6.6410927017210589E-2</v>
      </c>
    </row>
    <row r="915" spans="1:89" ht="15" thickTop="1" thickBot="1">
      <c r="A915" s="133" t="s">
        <v>26</v>
      </c>
      <c r="B915" s="185">
        <v>3712</v>
      </c>
      <c r="C915" s="186">
        <v>1116</v>
      </c>
      <c r="D915" s="187">
        <v>1357</v>
      </c>
      <c r="E915" s="188">
        <v>853</v>
      </c>
      <c r="F915" s="185">
        <v>539</v>
      </c>
      <c r="G915" s="189">
        <v>465</v>
      </c>
      <c r="H915" s="187">
        <v>1164</v>
      </c>
      <c r="I915" s="188">
        <v>1530</v>
      </c>
      <c r="J915" s="185">
        <v>295</v>
      </c>
      <c r="K915" s="189">
        <v>695</v>
      </c>
      <c r="L915" s="187">
        <v>427</v>
      </c>
      <c r="M915" s="185">
        <v>1496</v>
      </c>
      <c r="N915" s="190">
        <v>1225</v>
      </c>
      <c r="O915" s="191">
        <v>2477</v>
      </c>
      <c r="P915" s="185">
        <v>703</v>
      </c>
      <c r="Q915" s="189">
        <v>1103</v>
      </c>
      <c r="R915" s="187">
        <v>1155</v>
      </c>
      <c r="S915" s="188">
        <v>1114</v>
      </c>
      <c r="T915" s="185">
        <v>298</v>
      </c>
      <c r="U915" s="189">
        <v>760</v>
      </c>
      <c r="V915" s="187">
        <v>756</v>
      </c>
      <c r="W915" s="188">
        <v>2016</v>
      </c>
      <c r="X915" s="185">
        <v>887</v>
      </c>
      <c r="Y915" s="189">
        <v>885</v>
      </c>
      <c r="Z915" s="187">
        <v>3068</v>
      </c>
      <c r="AA915" s="185">
        <v>2111</v>
      </c>
      <c r="AB915" s="168">
        <f t="shared" si="17758"/>
        <v>15586</v>
      </c>
      <c r="AC915" s="169">
        <f t="shared" si="17675"/>
        <v>16621</v>
      </c>
      <c r="AE915" s="310"/>
      <c r="AF915" s="235" t="s">
        <v>17</v>
      </c>
      <c r="AG915" s="236" t="s">
        <v>18</v>
      </c>
      <c r="AH915" s="237" t="s">
        <v>17</v>
      </c>
      <c r="AI915" s="238" t="s">
        <v>18</v>
      </c>
      <c r="AJ915" s="235" t="s">
        <v>17</v>
      </c>
      <c r="AK915" s="236" t="s">
        <v>18</v>
      </c>
      <c r="AL915" s="237" t="s">
        <v>17</v>
      </c>
      <c r="AM915" s="238" t="s">
        <v>18</v>
      </c>
      <c r="AN915" s="235" t="s">
        <v>17</v>
      </c>
      <c r="AO915" s="236" t="s">
        <v>18</v>
      </c>
      <c r="AP915" s="237" t="s">
        <v>17</v>
      </c>
      <c r="AQ915" s="235" t="s">
        <v>18</v>
      </c>
      <c r="AR915" s="239" t="s">
        <v>17</v>
      </c>
      <c r="AS915" s="240" t="s">
        <v>18</v>
      </c>
      <c r="AT915" s="235" t="s">
        <v>17</v>
      </c>
      <c r="AU915" s="236" t="s">
        <v>18</v>
      </c>
      <c r="AV915" s="237" t="s">
        <v>17</v>
      </c>
      <c r="AW915" s="238" t="s">
        <v>18</v>
      </c>
      <c r="AX915" s="235" t="s">
        <v>17</v>
      </c>
      <c r="AY915" s="236" t="s">
        <v>18</v>
      </c>
      <c r="AZ915" s="237" t="s">
        <v>17</v>
      </c>
      <c r="BA915" s="238" t="s">
        <v>18</v>
      </c>
      <c r="BB915" s="235" t="s">
        <v>17</v>
      </c>
      <c r="BC915" s="236" t="s">
        <v>18</v>
      </c>
      <c r="BD915" s="241" t="s">
        <v>17</v>
      </c>
      <c r="BE915" s="242" t="s">
        <v>18</v>
      </c>
      <c r="BF915" s="243" t="s">
        <v>17</v>
      </c>
      <c r="BG915" s="244" t="s">
        <v>18</v>
      </c>
      <c r="BI915" s="133" t="s">
        <v>26</v>
      </c>
      <c r="BJ915" s="125">
        <f>B915/B932</f>
        <v>6.7962942619649205E-2</v>
      </c>
      <c r="BK915" s="126">
        <f t="shared" ref="BK915" si="17840">C915/C932</f>
        <v>3.3917879828587058E-2</v>
      </c>
      <c r="BL915" s="127">
        <f t="shared" ref="BL915" si="17841">D915/D932</f>
        <v>6.2022944375885555E-2</v>
      </c>
      <c r="BM915" s="128">
        <f t="shared" ref="BM915" si="17842">E915/E932</f>
        <v>4.6168001731976618E-2</v>
      </c>
      <c r="BN915" s="125">
        <f t="shared" ref="BN915" si="17843">F915/F932</f>
        <v>5.3846153846153849E-2</v>
      </c>
      <c r="BO915" s="126">
        <f t="shared" ref="BO915" si="17844">G915/G932</f>
        <v>6.0405300077942321E-2</v>
      </c>
      <c r="BP915" s="127">
        <f t="shared" ref="BP915" si="17845">H915/H932</f>
        <v>4.8202749710120923E-2</v>
      </c>
      <c r="BQ915" s="128">
        <f t="shared" ref="BQ915" si="17846">I915/I932</f>
        <v>4.192125380168233E-2</v>
      </c>
      <c r="BR915" s="125">
        <f t="shared" ref="BR915" si="17847">J915/J932</f>
        <v>4.7565301515640118E-2</v>
      </c>
      <c r="BS915" s="126">
        <f t="shared" ref="BS915" si="17848">K915/K932</f>
        <v>8.9423571796191453E-2</v>
      </c>
      <c r="BT915" s="127">
        <f t="shared" ref="BT915" si="17849">L915/L932</f>
        <v>3.74758644900825E-2</v>
      </c>
      <c r="BU915" s="125">
        <f t="shared" ref="BU915" si="17850">M915/M932</f>
        <v>6.9949034460186091E-2</v>
      </c>
      <c r="BV915" s="129">
        <f t="shared" ref="BV915" si="17851">N915/N932</f>
        <v>4.9244251487377391E-2</v>
      </c>
      <c r="BW915" s="130">
        <f t="shared" ref="BW915" si="17852">O915/O932</f>
        <v>7.1239574345700316E-2</v>
      </c>
      <c r="BX915" s="125">
        <f t="shared" ref="BX915" si="17853">P915/P932</f>
        <v>4.4530309748527272E-2</v>
      </c>
      <c r="BY915" s="126">
        <f t="shared" ref="BY915" si="17854">Q915/Q932</f>
        <v>5.3968098639788631E-2</v>
      </c>
      <c r="BZ915" s="127">
        <f t="shared" ref="BZ915" si="17855">R915/R932</f>
        <v>5.9300713662268315E-2</v>
      </c>
      <c r="CA915" s="128">
        <f t="shared" ref="CA915" si="17856">S915/S932</f>
        <v>4.9259341145257575E-2</v>
      </c>
      <c r="CB915" s="125">
        <f t="shared" ref="CB915" si="17857">T915/T932</f>
        <v>3.3273782938811967E-2</v>
      </c>
      <c r="CC915" s="126">
        <f t="shared" ref="CC915" si="17858">U915/U932</f>
        <v>7.0376886748773029E-2</v>
      </c>
      <c r="CD915" s="127">
        <f t="shared" ref="CD915" si="17859">V915/V932</f>
        <v>3.1112391456438536E-2</v>
      </c>
      <c r="CE915" s="128">
        <f t="shared" ref="CE915" si="17860">W915/W932</f>
        <v>7.3351768301557263E-2</v>
      </c>
      <c r="CF915" s="125">
        <f t="shared" ref="CF915" si="17861">X915/X932</f>
        <v>3.7525912763887129E-2</v>
      </c>
      <c r="CG915" s="126">
        <f t="shared" ref="CG915" si="17862">Y915/Y932</f>
        <v>6.0824742268041236E-2</v>
      </c>
      <c r="CH915" s="127">
        <f t="shared" ref="CH915" si="17863">Z915/Z932</f>
        <v>5.6536321085025612E-2</v>
      </c>
      <c r="CI915" s="125">
        <f t="shared" ref="CI915" si="17864">AA915/AA932</f>
        <v>4.8402999105771213E-2</v>
      </c>
      <c r="CJ915" s="131">
        <f t="shared" ref="CJ915" si="17865">AB915/AB932</f>
        <v>5.2031554103001511E-2</v>
      </c>
      <c r="CK915" s="132">
        <f t="shared" ref="CK915" si="17866">AC915/AC932</f>
        <v>5.5588256934736222E-2</v>
      </c>
    </row>
    <row r="916" spans="1:89" ht="14.1" thickTop="1">
      <c r="A916" s="142" t="s">
        <v>27</v>
      </c>
      <c r="B916" s="199">
        <v>3342</v>
      </c>
      <c r="C916" s="193">
        <v>1083</v>
      </c>
      <c r="D916" s="194">
        <v>1378</v>
      </c>
      <c r="E916" s="195">
        <v>738</v>
      </c>
      <c r="F916" s="192">
        <v>555</v>
      </c>
      <c r="G916" s="196">
        <v>380</v>
      </c>
      <c r="H916" s="194">
        <v>1478</v>
      </c>
      <c r="I916" s="195">
        <v>1747</v>
      </c>
      <c r="J916" s="192">
        <v>299</v>
      </c>
      <c r="K916" s="196">
        <v>620</v>
      </c>
      <c r="L916" s="194">
        <v>396</v>
      </c>
      <c r="M916" s="192">
        <v>1389</v>
      </c>
      <c r="N916" s="197">
        <v>1334</v>
      </c>
      <c r="O916" s="200">
        <v>2176</v>
      </c>
      <c r="P916" s="192">
        <v>751</v>
      </c>
      <c r="Q916" s="196">
        <v>1033</v>
      </c>
      <c r="R916" s="194">
        <v>1150</v>
      </c>
      <c r="S916" s="195">
        <v>1091</v>
      </c>
      <c r="T916" s="192">
        <v>339</v>
      </c>
      <c r="U916" s="196">
        <v>645</v>
      </c>
      <c r="V916" s="194">
        <v>744</v>
      </c>
      <c r="W916" s="201">
        <v>1925</v>
      </c>
      <c r="X916" s="192">
        <v>823</v>
      </c>
      <c r="Y916" s="196">
        <v>723</v>
      </c>
      <c r="Z916" s="194">
        <v>2757</v>
      </c>
      <c r="AA916" s="192">
        <v>2348</v>
      </c>
      <c r="AB916" s="168">
        <f t="shared" si="17758"/>
        <v>15346</v>
      </c>
      <c r="AC916" s="169">
        <f t="shared" si="17675"/>
        <v>15898</v>
      </c>
      <c r="AE916" s="246" t="str">
        <f>$AE$17</f>
        <v>17:00 - 17:59</v>
      </c>
      <c r="AF916" s="247">
        <f t="shared" ref="AF916:AU918" si="17867">SUMIF($A$9:$A$32,$AE916,B$908:B$931)</f>
        <v>2236</v>
      </c>
      <c r="AG916" s="248">
        <f t="shared" si="17867"/>
        <v>3882</v>
      </c>
      <c r="AH916" s="249">
        <f t="shared" si="17867"/>
        <v>1737</v>
      </c>
      <c r="AI916" s="250">
        <f t="shared" si="17867"/>
        <v>1674</v>
      </c>
      <c r="AJ916" s="247">
        <f t="shared" si="17867"/>
        <v>1089</v>
      </c>
      <c r="AK916" s="251">
        <f t="shared" si="17867"/>
        <v>464</v>
      </c>
      <c r="AL916" s="249">
        <f t="shared" si="17867"/>
        <v>2076</v>
      </c>
      <c r="AM916" s="250">
        <f t="shared" si="17867"/>
        <v>2852</v>
      </c>
      <c r="AN916" s="247">
        <f t="shared" si="17867"/>
        <v>890</v>
      </c>
      <c r="AO916" s="251">
        <f t="shared" si="17867"/>
        <v>278</v>
      </c>
      <c r="AP916" s="249">
        <f t="shared" si="17867"/>
        <v>1598</v>
      </c>
      <c r="AQ916" s="247">
        <f t="shared" si="17867"/>
        <v>1007</v>
      </c>
      <c r="AR916" s="252">
        <f t="shared" si="17867"/>
        <v>2141</v>
      </c>
      <c r="AS916" s="253">
        <f t="shared" si="17867"/>
        <v>1957</v>
      </c>
      <c r="AT916" s="247">
        <f t="shared" si="17867"/>
        <v>1241</v>
      </c>
      <c r="AU916" s="251">
        <f t="shared" si="17867"/>
        <v>1313</v>
      </c>
      <c r="AV916" s="249">
        <f t="shared" ref="AP916:BE918" si="17868">SUMIF($A$9:$A$32,$AE916,R$908:R$931)</f>
        <v>1273</v>
      </c>
      <c r="AW916" s="250">
        <f t="shared" si="17868"/>
        <v>1876</v>
      </c>
      <c r="AX916" s="247">
        <f t="shared" si="17868"/>
        <v>1037</v>
      </c>
      <c r="AY916" s="251">
        <f t="shared" si="17868"/>
        <v>360</v>
      </c>
      <c r="AZ916" s="249">
        <f t="shared" si="17868"/>
        <v>1979</v>
      </c>
      <c r="BA916" s="250">
        <f t="shared" si="17868"/>
        <v>1258</v>
      </c>
      <c r="BB916" s="247">
        <f t="shared" si="17868"/>
        <v>2443</v>
      </c>
      <c r="BC916" s="251">
        <f t="shared" si="17868"/>
        <v>689</v>
      </c>
      <c r="BD916" s="20">
        <f t="shared" si="17868"/>
        <v>4376</v>
      </c>
      <c r="BE916" s="254">
        <f t="shared" si="17868"/>
        <v>3839</v>
      </c>
      <c r="BF916" s="255">
        <f>AF916+AH916+AJ916+AL916+AN916+AP916+AR916+AT916+AV916+AX916+AZ916+BB916+BD916</f>
        <v>24116</v>
      </c>
      <c r="BG916" s="256">
        <f>AG916+AI916+AK916+AM916+AO916+AQ916+AS916+AU916+AW916+AY916+BA916+BC916+BE916</f>
        <v>21449</v>
      </c>
      <c r="BI916" s="142" t="s">
        <v>27</v>
      </c>
      <c r="BJ916" s="125">
        <f>B916/B932</f>
        <v>6.118861913654839E-2</v>
      </c>
      <c r="BK916" s="126">
        <f t="shared" ref="BK916" si="17869">C916/C932</f>
        <v>3.2914931769139594E-2</v>
      </c>
      <c r="BL916" s="127">
        <f t="shared" ref="BL916" si="17870">D916/D932</f>
        <v>6.2982768865121802E-2</v>
      </c>
      <c r="BM916" s="128">
        <f t="shared" ref="BM916" si="17871">E916/E932</f>
        <v>3.9943710759904744E-2</v>
      </c>
      <c r="BN916" s="125">
        <f t="shared" ref="BN916" si="17872">F916/F932</f>
        <v>5.5444555444555448E-2</v>
      </c>
      <c r="BO916" s="126">
        <f t="shared" ref="BO916" si="17873">G916/G932</f>
        <v>4.9363471031436734E-2</v>
      </c>
      <c r="BP916" s="127">
        <f t="shared" ref="BP916" si="17874">H916/H932</f>
        <v>6.1205896968693059E-2</v>
      </c>
      <c r="BQ916" s="128">
        <f t="shared" ref="BQ916" si="17875">I916/I932</f>
        <v>4.7866947968326162E-2</v>
      </c>
      <c r="BR916" s="125">
        <f t="shared" ref="BR916" si="17876">J916/J932</f>
        <v>4.8210254756530152E-2</v>
      </c>
      <c r="BS916" s="126">
        <f t="shared" ref="BS916" si="17877">K916/K932</f>
        <v>7.9773546062789497E-2</v>
      </c>
      <c r="BT916" s="127">
        <f t="shared" ref="BT916" si="17878">L916/L932</f>
        <v>3.4755134281200632E-2</v>
      </c>
      <c r="BU916" s="125">
        <f t="shared" ref="BU916" si="17879">M916/M932</f>
        <v>6.494599523074765E-2</v>
      </c>
      <c r="BV916" s="129">
        <f t="shared" ref="BV916" si="17880">N916/N932</f>
        <v>5.3625984885029745E-2</v>
      </c>
      <c r="BW916" s="130">
        <f t="shared" ref="BW916" si="17881">O916/O932</f>
        <v>6.2582686223756109E-2</v>
      </c>
      <c r="BX916" s="125">
        <f t="shared" ref="BX916" si="17882">P916/P932</f>
        <v>4.7570786089820738E-2</v>
      </c>
      <c r="BY916" s="126">
        <f t="shared" ref="BY916" si="17883">Q916/Q932</f>
        <v>5.0543105979058617E-2</v>
      </c>
      <c r="BZ916" s="127">
        <f t="shared" ref="BZ916" si="17884">R916/R932</f>
        <v>5.9044000616111314E-2</v>
      </c>
      <c r="CA916" s="128">
        <f t="shared" ref="CA916" si="17885">S916/S932</f>
        <v>4.8242317046208266E-2</v>
      </c>
      <c r="CB916" s="125">
        <f t="shared" ref="CB916" si="17886">T916/T932</f>
        <v>3.7851719517641803E-2</v>
      </c>
      <c r="CC916" s="126">
        <f t="shared" ref="CC916" si="17887">U916/U932</f>
        <v>5.972775256968238E-2</v>
      </c>
      <c r="CD916" s="127">
        <f t="shared" ref="CD916" si="17888">V916/V932</f>
        <v>3.0618543973003003E-2</v>
      </c>
      <c r="CE916" s="128">
        <f t="shared" ref="CE916" si="17889">W916/W932</f>
        <v>7.0040750982389752E-2</v>
      </c>
      <c r="CF916" s="125">
        <f t="shared" ref="CF916" si="17890">X916/X932</f>
        <v>3.4818293353640478E-2</v>
      </c>
      <c r="CG916" s="126">
        <f t="shared" ref="CG916" si="17891">Y916/Y932</f>
        <v>4.9690721649484536E-2</v>
      </c>
      <c r="CH916" s="127">
        <f t="shared" ref="CH916" si="17892">Z916/Z932</f>
        <v>5.0805292448310176E-2</v>
      </c>
      <c r="CI916" s="125">
        <f t="shared" ref="CI916" si="17893">AA916/AA932</f>
        <v>5.3837158645358034E-2</v>
      </c>
      <c r="CJ916" s="131">
        <f t="shared" ref="CJ916" si="17894">AB916/AB932</f>
        <v>5.1230349625603827E-2</v>
      </c>
      <c r="CK916" s="132">
        <f t="shared" ref="CK916" si="17895">AC916/AC932</f>
        <v>5.317021290827486E-2</v>
      </c>
    </row>
    <row r="917" spans="1:89">
      <c r="A917" s="133" t="s">
        <v>28</v>
      </c>
      <c r="B917" s="202">
        <v>3281</v>
      </c>
      <c r="C917" s="186">
        <v>1210</v>
      </c>
      <c r="D917" s="187">
        <v>1333</v>
      </c>
      <c r="E917" s="188">
        <v>820</v>
      </c>
      <c r="F917" s="185">
        <v>592</v>
      </c>
      <c r="G917" s="189">
        <v>466</v>
      </c>
      <c r="H917" s="187">
        <v>1494</v>
      </c>
      <c r="I917" s="188">
        <v>1642</v>
      </c>
      <c r="J917" s="185">
        <v>278</v>
      </c>
      <c r="K917" s="186">
        <v>440</v>
      </c>
      <c r="L917" s="187">
        <v>445</v>
      </c>
      <c r="M917" s="185">
        <v>1470</v>
      </c>
      <c r="N917" s="190">
        <v>1305</v>
      </c>
      <c r="O917" s="203">
        <v>1942</v>
      </c>
      <c r="P917" s="185">
        <v>809</v>
      </c>
      <c r="Q917" s="186">
        <v>884</v>
      </c>
      <c r="R917" s="187">
        <v>1111</v>
      </c>
      <c r="S917" s="188">
        <v>1193</v>
      </c>
      <c r="T917" s="194">
        <v>416</v>
      </c>
      <c r="U917" s="185">
        <v>456</v>
      </c>
      <c r="V917" s="187">
        <v>913</v>
      </c>
      <c r="W917" s="204">
        <v>1851</v>
      </c>
      <c r="X917" s="185">
        <v>870</v>
      </c>
      <c r="Y917" s="189">
        <v>818</v>
      </c>
      <c r="Z917" s="187">
        <v>2794</v>
      </c>
      <c r="AA917" s="185">
        <v>2238</v>
      </c>
      <c r="AB917" s="168">
        <f t="shared" si="17758"/>
        <v>15641</v>
      </c>
      <c r="AC917" s="169">
        <f t="shared" si="17675"/>
        <v>15430</v>
      </c>
      <c r="AE917" s="258" t="str">
        <f>$AE$18</f>
        <v>18:00 - 18:59</v>
      </c>
      <c r="AF917" s="247">
        <f t="shared" si="17867"/>
        <v>2285</v>
      </c>
      <c r="AG917" s="259">
        <f t="shared" si="17867"/>
        <v>4346</v>
      </c>
      <c r="AH917" s="260">
        <f t="shared" si="17867"/>
        <v>1702</v>
      </c>
      <c r="AI917" s="261">
        <f t="shared" si="17867"/>
        <v>1500</v>
      </c>
      <c r="AJ917" s="262">
        <f t="shared" si="17867"/>
        <v>739</v>
      </c>
      <c r="AK917" s="263">
        <f t="shared" si="17867"/>
        <v>534</v>
      </c>
      <c r="AL917" s="260">
        <f t="shared" si="17867"/>
        <v>2087</v>
      </c>
      <c r="AM917" s="261">
        <f t="shared" si="17867"/>
        <v>4079</v>
      </c>
      <c r="AN917" s="262">
        <f t="shared" si="17867"/>
        <v>709</v>
      </c>
      <c r="AO917" s="263">
        <f t="shared" si="17867"/>
        <v>297</v>
      </c>
      <c r="AP917" s="260">
        <f t="shared" si="17868"/>
        <v>1807</v>
      </c>
      <c r="AQ917" s="262">
        <f t="shared" si="17868"/>
        <v>962</v>
      </c>
      <c r="AR917" s="264">
        <f t="shared" si="17868"/>
        <v>2362</v>
      </c>
      <c r="AS917" s="265">
        <f t="shared" si="17868"/>
        <v>2332</v>
      </c>
      <c r="AT917" s="262">
        <f t="shared" si="17868"/>
        <v>1406</v>
      </c>
      <c r="AU917" s="263">
        <f t="shared" si="17868"/>
        <v>1692</v>
      </c>
      <c r="AV917" s="260">
        <f t="shared" si="17868"/>
        <v>1474</v>
      </c>
      <c r="AW917" s="261">
        <f t="shared" si="17868"/>
        <v>2076</v>
      </c>
      <c r="AX917" s="262">
        <f t="shared" si="17868"/>
        <v>1166</v>
      </c>
      <c r="AY917" s="263">
        <f t="shared" si="17868"/>
        <v>382</v>
      </c>
      <c r="AZ917" s="260">
        <f t="shared" si="17868"/>
        <v>2503</v>
      </c>
      <c r="BA917" s="261">
        <f t="shared" si="17868"/>
        <v>1390</v>
      </c>
      <c r="BB917" s="262">
        <f t="shared" si="17868"/>
        <v>2662</v>
      </c>
      <c r="BC917" s="263">
        <f t="shared" si="17868"/>
        <v>883</v>
      </c>
      <c r="BD917" s="260">
        <f t="shared" si="17868"/>
        <v>3749</v>
      </c>
      <c r="BE917" s="262">
        <f t="shared" si="17868"/>
        <v>4265</v>
      </c>
      <c r="BF917" s="266">
        <f>SUM(AF917,AH917,AJ917,AL917,AN917,AP917,AR917,AT917,AV917,AX917,AZ917,BB917,BD917)</f>
        <v>24651</v>
      </c>
      <c r="BG917" s="16">
        <f>SUM(AG917,AI917,AK917,AM917,AO917,AQ917,AS917,AU917,AW917,AY917,BA917,BC917,BE917)</f>
        <v>24738</v>
      </c>
      <c r="BI917" s="133" t="s">
        <v>28</v>
      </c>
      <c r="BJ917" s="125">
        <f>B917/B932</f>
        <v>6.0071771210956096E-2</v>
      </c>
      <c r="BK917" s="126">
        <f t="shared" ref="BK917" si="17896">C917/C932</f>
        <v>3.6774762179740447E-2</v>
      </c>
      <c r="BL917" s="127">
        <f t="shared" ref="BL917" si="17897">D917/D932</f>
        <v>6.092600210247269E-2</v>
      </c>
      <c r="BM917" s="128">
        <f t="shared" ref="BM917" si="17898">E917/E932</f>
        <v>4.4381900844338601E-2</v>
      </c>
      <c r="BN917" s="125">
        <f t="shared" ref="BN917" si="17899">F917/F932</f>
        <v>5.9140859140859141E-2</v>
      </c>
      <c r="BO917" s="126">
        <f t="shared" ref="BO917" si="17900">G917/G932</f>
        <v>6.053520394907768E-2</v>
      </c>
      <c r="BP917" s="127">
        <f t="shared" ref="BP917" si="17901">H917/H932</f>
        <v>6.1868477720722216E-2</v>
      </c>
      <c r="BQ917" s="128">
        <f t="shared" ref="BQ917" si="17902">I917/I932</f>
        <v>4.4989999178014634E-2</v>
      </c>
      <c r="BR917" s="125">
        <f t="shared" ref="BR917" si="17903">J917/J932</f>
        <v>4.4824250241857468E-2</v>
      </c>
      <c r="BS917" s="126">
        <f t="shared" ref="BS917" si="17904">K917/K932</f>
        <v>5.6613484302624806E-2</v>
      </c>
      <c r="BT917" s="127">
        <f t="shared" ref="BT917" si="17905">L917/L932</f>
        <v>3.9055643321046163E-2</v>
      </c>
      <c r="BU917" s="125">
        <f t="shared" ref="BU917" si="17906">M917/M932</f>
        <v>6.8733342684808532E-2</v>
      </c>
      <c r="BV917" s="129">
        <f t="shared" ref="BV917" si="17907">N917/N932</f>
        <v>5.2460202604920403E-2</v>
      </c>
      <c r="BW917" s="130">
        <f t="shared" ref="BW917" si="17908">O917/O932</f>
        <v>5.5852746620649985E-2</v>
      </c>
      <c r="BX917" s="125">
        <f t="shared" ref="BX917" si="17909">P917/P932</f>
        <v>5.1244695002217011E-2</v>
      </c>
      <c r="BY917" s="126">
        <f t="shared" ref="BY917" si="17910">Q917/Q932</f>
        <v>4.3252764458361875E-2</v>
      </c>
      <c r="BZ917" s="127">
        <f t="shared" ref="BZ917" si="17911">R917/R932</f>
        <v>5.7041638856086666E-2</v>
      </c>
      <c r="CA917" s="128">
        <f t="shared" ref="CA917" si="17912">S917/S932</f>
        <v>5.2752597833296486E-2</v>
      </c>
      <c r="CB917" s="125">
        <f t="shared" ref="CB917" si="17913">T917/T932</f>
        <v>4.644930772666369E-2</v>
      </c>
      <c r="CC917" s="126">
        <f t="shared" ref="CC917" si="17914">U917/U932</f>
        <v>4.2226132049263822E-2</v>
      </c>
      <c r="CD917" s="127">
        <f t="shared" ref="CD917" si="17915">V917/V932</f>
        <v>3.7573562698053418E-2</v>
      </c>
      <c r="CE917" s="128">
        <f t="shared" ref="CE917" si="17916">W917/W932</f>
        <v>6.734827536020957E-2</v>
      </c>
      <c r="CF917" s="125">
        <f t="shared" ref="CF917" si="17917">X917/X932</f>
        <v>3.6806701358040358E-2</v>
      </c>
      <c r="CG917" s="126">
        <f t="shared" ref="CG917" si="17918">Y917/Y932</f>
        <v>5.6219931271477661E-2</v>
      </c>
      <c r="CH917" s="127">
        <f t="shared" ref="CH917" si="17919">Z917/Z932</f>
        <v>5.1487119006376002E-2</v>
      </c>
      <c r="CI917" s="125">
        <f t="shared" ref="CI917" si="17920">AA917/AA932</f>
        <v>5.1314974892807189E-2</v>
      </c>
      <c r="CJ917" s="131">
        <f t="shared" ref="CJ917" si="17921">AB917/AB932</f>
        <v>5.2215163462405151E-2</v>
      </c>
      <c r="CK917" s="132">
        <f t="shared" ref="CK917" si="17922">AC917/AC932</f>
        <v>5.1605005986582027E-2</v>
      </c>
    </row>
    <row r="918" spans="1:89" ht="14.1" thickBot="1">
      <c r="A918" s="142" t="s">
        <v>29</v>
      </c>
      <c r="B918" s="199">
        <v>2781</v>
      </c>
      <c r="C918" s="193">
        <v>1186</v>
      </c>
      <c r="D918" s="194">
        <v>1173</v>
      </c>
      <c r="E918" s="195">
        <v>753</v>
      </c>
      <c r="F918" s="192">
        <v>536</v>
      </c>
      <c r="G918" s="196">
        <v>420</v>
      </c>
      <c r="H918" s="194">
        <v>1533</v>
      </c>
      <c r="I918" s="195">
        <v>1978</v>
      </c>
      <c r="J918" s="192">
        <v>321</v>
      </c>
      <c r="K918" s="193">
        <v>432</v>
      </c>
      <c r="L918" s="194">
        <v>461</v>
      </c>
      <c r="M918" s="192">
        <v>1383</v>
      </c>
      <c r="N918" s="197">
        <v>1276</v>
      </c>
      <c r="O918" s="200">
        <v>2010</v>
      </c>
      <c r="P918" s="192">
        <v>782</v>
      </c>
      <c r="Q918" s="193">
        <v>981</v>
      </c>
      <c r="R918" s="194">
        <v>1113</v>
      </c>
      <c r="S918" s="195">
        <v>1179</v>
      </c>
      <c r="T918" s="192">
        <v>379</v>
      </c>
      <c r="U918" s="196">
        <v>536</v>
      </c>
      <c r="V918" s="194">
        <v>1008</v>
      </c>
      <c r="W918" s="201">
        <v>1623</v>
      </c>
      <c r="X918" s="192">
        <v>972</v>
      </c>
      <c r="Y918" s="196">
        <v>796</v>
      </c>
      <c r="Z918" s="194">
        <v>2860</v>
      </c>
      <c r="AA918" s="192">
        <v>2230</v>
      </c>
      <c r="AB918" s="168">
        <f t="shared" si="17758"/>
        <v>15195</v>
      </c>
      <c r="AC918" s="169">
        <f t="shared" si="17675"/>
        <v>15507</v>
      </c>
      <c r="AE918" s="246" t="str">
        <f>$AE$19</f>
        <v>-</v>
      </c>
      <c r="AF918" s="247">
        <f t="shared" si="17867"/>
        <v>0</v>
      </c>
      <c r="AG918" s="267">
        <f t="shared" si="17867"/>
        <v>0</v>
      </c>
      <c r="AH918" s="268">
        <f t="shared" si="17867"/>
        <v>0</v>
      </c>
      <c r="AI918" s="269">
        <f t="shared" si="17867"/>
        <v>0</v>
      </c>
      <c r="AJ918" s="270">
        <f t="shared" si="17867"/>
        <v>0</v>
      </c>
      <c r="AK918" s="271">
        <f t="shared" si="17867"/>
        <v>0</v>
      </c>
      <c r="AL918" s="268">
        <f t="shared" si="17867"/>
        <v>0</v>
      </c>
      <c r="AM918" s="269">
        <f t="shared" si="17867"/>
        <v>0</v>
      </c>
      <c r="AN918" s="270">
        <f t="shared" si="17867"/>
        <v>0</v>
      </c>
      <c r="AO918" s="271">
        <f t="shared" si="17867"/>
        <v>0</v>
      </c>
      <c r="AP918" s="268">
        <f t="shared" si="17868"/>
        <v>0</v>
      </c>
      <c r="AQ918" s="270">
        <f t="shared" si="17868"/>
        <v>0</v>
      </c>
      <c r="AR918" s="272">
        <f t="shared" si="17868"/>
        <v>0</v>
      </c>
      <c r="AS918" s="273">
        <f t="shared" si="17868"/>
        <v>0</v>
      </c>
      <c r="AT918" s="270">
        <f t="shared" si="17868"/>
        <v>0</v>
      </c>
      <c r="AU918" s="271">
        <f t="shared" si="17868"/>
        <v>0</v>
      </c>
      <c r="AV918" s="268">
        <f t="shared" si="17868"/>
        <v>0</v>
      </c>
      <c r="AW918" s="269">
        <f t="shared" si="17868"/>
        <v>0</v>
      </c>
      <c r="AX918" s="270">
        <f t="shared" si="17868"/>
        <v>0</v>
      </c>
      <c r="AY918" s="271">
        <f t="shared" si="17868"/>
        <v>0</v>
      </c>
      <c r="AZ918" s="268">
        <f t="shared" si="17868"/>
        <v>0</v>
      </c>
      <c r="BA918" s="269">
        <f t="shared" si="17868"/>
        <v>0</v>
      </c>
      <c r="BB918" s="270">
        <f t="shared" si="17868"/>
        <v>0</v>
      </c>
      <c r="BC918" s="271">
        <f t="shared" si="17868"/>
        <v>0</v>
      </c>
      <c r="BD918" s="268">
        <f t="shared" si="17868"/>
        <v>0</v>
      </c>
      <c r="BE918" s="270">
        <f t="shared" si="17868"/>
        <v>0</v>
      </c>
      <c r="BF918" s="266">
        <f>SUM(AF918,AH918,AJ918,AL918,AN918,AP918,AR918,AT918,AV918,AX918,AZ918,BB918,BD918)</f>
        <v>0</v>
      </c>
      <c r="BG918" s="16">
        <f>SUM(AG918,AI918,AK918,AM918,AO918,AQ918,AS918,AU918,AW918,AY918,BA918,BC918,BE918)</f>
        <v>0</v>
      </c>
      <c r="BI918" s="142" t="s">
        <v>29</v>
      </c>
      <c r="BJ918" s="125">
        <f>B918/B932</f>
        <v>5.0917280017576623E-2</v>
      </c>
      <c r="BK918" s="126">
        <f t="shared" ref="BK918" si="17923">C918/C932</f>
        <v>3.6045345409233202E-2</v>
      </c>
      <c r="BL918" s="127">
        <f t="shared" ref="BL918" si="17924">D918/D932</f>
        <v>5.3613053613053616E-2</v>
      </c>
      <c r="BM918" s="128">
        <f t="shared" ref="BM918" si="17925">E918/E932</f>
        <v>4.07555747997402E-2</v>
      </c>
      <c r="BN918" s="125">
        <f t="shared" ref="BN918" si="17926">F918/F932</f>
        <v>5.354645354645355E-2</v>
      </c>
      <c r="BO918" s="126">
        <f t="shared" ref="BO918" si="17927">G918/G932</f>
        <v>5.4559625876851127E-2</v>
      </c>
      <c r="BP918" s="127">
        <f t="shared" ref="BP918" si="17928">H918/H932</f>
        <v>6.3483518303793271E-2</v>
      </c>
      <c r="BQ918" s="128">
        <f t="shared" ref="BQ918" si="17929">I918/I932</f>
        <v>5.4196235307011537E-2</v>
      </c>
      <c r="BR918" s="125">
        <f t="shared" ref="BR918" si="17930">J918/J932</f>
        <v>5.1757497581425345E-2</v>
      </c>
      <c r="BS918" s="126">
        <f t="shared" ref="BS918" si="17931">K918/K932</f>
        <v>5.5584148224395266E-2</v>
      </c>
      <c r="BT918" s="127">
        <f t="shared" ref="BT918" si="17932">L918/L932</f>
        <v>4.0459891170791643E-2</v>
      </c>
      <c r="BU918" s="125">
        <f t="shared" ref="BU918" si="17933">M918/M932</f>
        <v>6.4665450974891292E-2</v>
      </c>
      <c r="BV918" s="129">
        <f t="shared" ref="BV918" si="17934">N918/N932</f>
        <v>5.129442032481106E-2</v>
      </c>
      <c r="BW918" s="130">
        <f t="shared" ref="BW918" si="17935">O918/O932</f>
        <v>5.7808455565142365E-2</v>
      </c>
      <c r="BX918" s="125">
        <f t="shared" ref="BX918" si="17936">P918/P932</f>
        <v>4.9534427060239437E-2</v>
      </c>
      <c r="BY918" s="126">
        <f t="shared" ref="BY918" si="17937">Q918/Q932</f>
        <v>4.7998825716802036E-2</v>
      </c>
      <c r="BZ918" s="127">
        <f t="shared" ref="BZ918" si="17938">R918/R932</f>
        <v>5.7144324074549467E-2</v>
      </c>
      <c r="CA918" s="128">
        <f t="shared" ref="CA918" si="17939">S918/S932</f>
        <v>5.2133539686049085E-2</v>
      </c>
      <c r="CB918" s="125">
        <f t="shared" ref="CB918" si="17940">T918/T932</f>
        <v>4.2317999106744081E-2</v>
      </c>
      <c r="CC918" s="126">
        <f t="shared" ref="CC918" si="17941">U918/U932</f>
        <v>4.9634225391239926E-2</v>
      </c>
      <c r="CD918" s="127">
        <f t="shared" ref="CD918" si="17942">V918/V932</f>
        <v>4.1483188608584715E-2</v>
      </c>
      <c r="CE918" s="128">
        <f t="shared" ref="CE918" si="17943">W918/W932</f>
        <v>5.905253965943822E-2</v>
      </c>
      <c r="CF918" s="125">
        <f t="shared" ref="CF918" si="17944">X918/X932</f>
        <v>4.1121969793120952E-2</v>
      </c>
      <c r="CG918" s="126">
        <f t="shared" ref="CG918" si="17945">Y918/Y932</f>
        <v>5.4707903780068727E-2</v>
      </c>
      <c r="CH918" s="127">
        <f t="shared" ref="CH918" si="17946">Z918/Z932</f>
        <v>5.2703350164006929E-2</v>
      </c>
      <c r="CI918" s="125">
        <f t="shared" ref="CI918" si="17947">AA918/AA932</f>
        <v>5.113154334716713E-2</v>
      </c>
      <c r="CJ918" s="131">
        <f t="shared" ref="CJ918" si="17948">AB918/AB932</f>
        <v>5.0726258475241114E-2</v>
      </c>
      <c r="CK918" s="132">
        <f t="shared" ref="CK918" si="17949">AC918/AC932</f>
        <v>5.1862529347629784E-2</v>
      </c>
    </row>
    <row r="919" spans="1:89" ht="15" thickTop="1" thickBot="1">
      <c r="A919" s="133" t="s">
        <v>30</v>
      </c>
      <c r="B919" s="202">
        <v>2178</v>
      </c>
      <c r="C919" s="186">
        <v>1484</v>
      </c>
      <c r="D919" s="187">
        <v>991</v>
      </c>
      <c r="E919" s="188">
        <v>783</v>
      </c>
      <c r="F919" s="185">
        <v>551</v>
      </c>
      <c r="G919" s="189">
        <v>433</v>
      </c>
      <c r="H919" s="187">
        <v>1599</v>
      </c>
      <c r="I919" s="188">
        <v>1901</v>
      </c>
      <c r="J919" s="185">
        <v>356</v>
      </c>
      <c r="K919" s="186">
        <v>348</v>
      </c>
      <c r="L919" s="187">
        <v>534</v>
      </c>
      <c r="M919" s="185">
        <v>936</v>
      </c>
      <c r="N919" s="190">
        <v>1339</v>
      </c>
      <c r="O919" s="203">
        <v>1719</v>
      </c>
      <c r="P919" s="185">
        <v>810</v>
      </c>
      <c r="Q919" s="186">
        <v>989</v>
      </c>
      <c r="R919" s="187">
        <v>1027</v>
      </c>
      <c r="S919" s="188">
        <v>1157</v>
      </c>
      <c r="T919" s="185">
        <v>485</v>
      </c>
      <c r="U919" s="189">
        <v>510</v>
      </c>
      <c r="V919" s="187">
        <v>1315</v>
      </c>
      <c r="W919" s="204">
        <v>1528</v>
      </c>
      <c r="X919" s="185">
        <v>1105</v>
      </c>
      <c r="Y919" s="189">
        <v>600</v>
      </c>
      <c r="Z919" s="187">
        <v>2795</v>
      </c>
      <c r="AA919" s="185">
        <v>2300</v>
      </c>
      <c r="AB919" s="168">
        <f t="shared" si="17758"/>
        <v>15085</v>
      </c>
      <c r="AC919" s="169">
        <f t="shared" si="17675"/>
        <v>14688</v>
      </c>
      <c r="AE919" s="295" t="s">
        <v>42</v>
      </c>
      <c r="AF919" s="12">
        <f t="shared" ref="AF919:BG919" si="17950">SUM(AF916:AF918)</f>
        <v>4521</v>
      </c>
      <c r="AG919" s="1">
        <f t="shared" si="17950"/>
        <v>8228</v>
      </c>
      <c r="AH919" s="12">
        <f t="shared" si="17950"/>
        <v>3439</v>
      </c>
      <c r="AI919" s="1">
        <f t="shared" si="17950"/>
        <v>3174</v>
      </c>
      <c r="AJ919" s="12">
        <f t="shared" si="17950"/>
        <v>1828</v>
      </c>
      <c r="AK919" s="1">
        <f t="shared" si="17950"/>
        <v>998</v>
      </c>
      <c r="AL919" s="12">
        <f t="shared" si="17950"/>
        <v>4163</v>
      </c>
      <c r="AM919" s="1">
        <f t="shared" si="17950"/>
        <v>6931</v>
      </c>
      <c r="AN919" s="12">
        <f t="shared" si="17950"/>
        <v>1599</v>
      </c>
      <c r="AO919" s="1">
        <f t="shared" si="17950"/>
        <v>575</v>
      </c>
      <c r="AP919" s="12">
        <f t="shared" si="17950"/>
        <v>3405</v>
      </c>
      <c r="AQ919" s="1">
        <f t="shared" si="17950"/>
        <v>1969</v>
      </c>
      <c r="AR919" s="12">
        <f t="shared" si="17950"/>
        <v>4503</v>
      </c>
      <c r="AS919" s="1">
        <f t="shared" si="17950"/>
        <v>4289</v>
      </c>
      <c r="AT919" s="12">
        <f t="shared" si="17950"/>
        <v>2647</v>
      </c>
      <c r="AU919" s="1">
        <f t="shared" si="17950"/>
        <v>3005</v>
      </c>
      <c r="AV919" s="12">
        <f t="shared" si="17950"/>
        <v>2747</v>
      </c>
      <c r="AW919" s="1">
        <f t="shared" si="17950"/>
        <v>3952</v>
      </c>
      <c r="AX919" s="12">
        <f t="shared" si="17950"/>
        <v>2203</v>
      </c>
      <c r="AY919" s="1">
        <f t="shared" si="17950"/>
        <v>742</v>
      </c>
      <c r="AZ919" s="12">
        <f t="shared" si="17950"/>
        <v>4482</v>
      </c>
      <c r="BA919" s="1">
        <f t="shared" si="17950"/>
        <v>2648</v>
      </c>
      <c r="BB919" s="12">
        <f t="shared" si="17950"/>
        <v>5105</v>
      </c>
      <c r="BC919" s="1">
        <f t="shared" si="17950"/>
        <v>1572</v>
      </c>
      <c r="BD919" s="12">
        <f t="shared" si="17950"/>
        <v>8125</v>
      </c>
      <c r="BE919" s="1">
        <f t="shared" si="17950"/>
        <v>8104</v>
      </c>
      <c r="BF919" s="51">
        <f t="shared" si="17950"/>
        <v>48767</v>
      </c>
      <c r="BG919" s="47">
        <f t="shared" si="17950"/>
        <v>46187</v>
      </c>
      <c r="BI919" s="133" t="s">
        <v>30</v>
      </c>
      <c r="BJ919" s="125">
        <f>B919/B932</f>
        <v>3.9876963638360977E-2</v>
      </c>
      <c r="BK919" s="126">
        <f t="shared" ref="BK919" si="17951">C919/C932</f>
        <v>4.5102270309698204E-2</v>
      </c>
      <c r="BL919" s="127">
        <f t="shared" ref="BL919" si="17952">D919/D932</f>
        <v>4.5294574706339415E-2</v>
      </c>
      <c r="BM919" s="128">
        <f t="shared" ref="BM919" si="17953">E919/E932</f>
        <v>4.2379302879411128E-2</v>
      </c>
      <c r="BN919" s="125">
        <f t="shared" ref="BN919" si="17954">F919/F932</f>
        <v>5.5044955044955046E-2</v>
      </c>
      <c r="BO919" s="126">
        <f t="shared" ref="BO919" si="17955">G919/G932</f>
        <v>5.6248376201610807E-2</v>
      </c>
      <c r="BP919" s="127">
        <f t="shared" ref="BP919" si="17956">H919/H932</f>
        <v>6.6216663905913534E-2</v>
      </c>
      <c r="BQ919" s="128">
        <f t="shared" ref="BQ919" si="17957">I919/I932</f>
        <v>5.2086472860783078E-2</v>
      </c>
      <c r="BR919" s="125">
        <f t="shared" ref="BR919" si="17958">J919/J932</f>
        <v>5.7400838439213155E-2</v>
      </c>
      <c r="BS919" s="126">
        <f t="shared" ref="BS919" si="17959">K919/K932</f>
        <v>4.4776119402985072E-2</v>
      </c>
      <c r="BT919" s="127">
        <f t="shared" ref="BT919" si="17960">L919/L932</f>
        <v>4.68667719852554E-2</v>
      </c>
      <c r="BU919" s="125">
        <f t="shared" ref="BU919" si="17961">M919/M932</f>
        <v>4.3764903913592369E-2</v>
      </c>
      <c r="BV919" s="129">
        <f t="shared" ref="BV919" si="17962">N919/N932</f>
        <v>5.3826981829876185E-2</v>
      </c>
      <c r="BW919" s="130">
        <f t="shared" ref="BW919" si="17963">O919/O932</f>
        <v>4.9439171699741158E-2</v>
      </c>
      <c r="BX919" s="125">
        <f t="shared" ref="BX919" si="17964">P919/P932</f>
        <v>5.1308038259327296E-2</v>
      </c>
      <c r="BY919" s="126">
        <f t="shared" ref="BY919" si="17965">Q919/Q932</f>
        <v>4.8390253449456896E-2</v>
      </c>
      <c r="BZ919" s="127">
        <f t="shared" ref="BZ919" si="17966">R919/R932</f>
        <v>5.2728859680648971E-2</v>
      </c>
      <c r="CA919" s="128">
        <f t="shared" ref="CA919" si="17967">S919/S932</f>
        <v>5.116073402608888E-2</v>
      </c>
      <c r="CB919" s="125">
        <f t="shared" ref="CB919" si="17968">T919/T932</f>
        <v>5.4153640017865115E-2</v>
      </c>
      <c r="CC919" s="126">
        <f t="shared" ref="CC919" si="17969">U919/U932</f>
        <v>4.7226595055097693E-2</v>
      </c>
      <c r="CD919" s="127">
        <f t="shared" ref="CD919" si="17970">V919/V932</f>
        <v>5.411745339314375E-2</v>
      </c>
      <c r="CE919" s="128">
        <f t="shared" ref="CE919" si="17971">W919/W932</f>
        <v>5.5595983117450155E-2</v>
      </c>
      <c r="CF919" s="125">
        <f t="shared" ref="CF919" si="17972">X919/X932</f>
        <v>4.6748741380039767E-2</v>
      </c>
      <c r="CG919" s="126">
        <f t="shared" ref="CG919" si="17973">Y919/Y932</f>
        <v>4.1237113402061855E-2</v>
      </c>
      <c r="CH919" s="127">
        <f t="shared" ref="CH919" si="17974">Z919/Z932</f>
        <v>5.150554675118859E-2</v>
      </c>
      <c r="CI919" s="125">
        <f t="shared" ref="CI919" si="17975">AA919/AA932</f>
        <v>5.2736569371517668E-2</v>
      </c>
      <c r="CJ919" s="131">
        <f t="shared" ref="CJ919" si="17976">AB919/AB932</f>
        <v>5.035903975643384E-2</v>
      </c>
      <c r="CK919" s="132">
        <f t="shared" ref="CK919" si="17977">AC919/AC932</f>
        <v>4.912341723466733E-2</v>
      </c>
    </row>
    <row r="920" spans="1:89" ht="14.1" thickTop="1">
      <c r="A920" s="142" t="s">
        <v>31</v>
      </c>
      <c r="B920" s="199">
        <v>1877</v>
      </c>
      <c r="C920" s="193">
        <v>1757</v>
      </c>
      <c r="D920" s="194">
        <v>1054</v>
      </c>
      <c r="E920" s="195">
        <v>918</v>
      </c>
      <c r="F920" s="192">
        <v>535</v>
      </c>
      <c r="G920" s="196">
        <v>436</v>
      </c>
      <c r="H920" s="194">
        <v>1582</v>
      </c>
      <c r="I920" s="195">
        <v>2195</v>
      </c>
      <c r="J920" s="192">
        <v>381</v>
      </c>
      <c r="K920" s="193">
        <v>304</v>
      </c>
      <c r="L920" s="194">
        <v>786</v>
      </c>
      <c r="M920" s="192">
        <v>1070</v>
      </c>
      <c r="N920" s="197">
        <v>1620</v>
      </c>
      <c r="O920" s="200">
        <v>1640</v>
      </c>
      <c r="P920" s="192">
        <v>894</v>
      </c>
      <c r="Q920" s="193">
        <v>1110</v>
      </c>
      <c r="R920" s="194">
        <v>1031</v>
      </c>
      <c r="S920" s="195">
        <v>1337</v>
      </c>
      <c r="T920" s="192">
        <v>673</v>
      </c>
      <c r="U920" s="196">
        <v>407</v>
      </c>
      <c r="V920" s="194">
        <v>1827</v>
      </c>
      <c r="W920" s="201">
        <v>1220</v>
      </c>
      <c r="X920" s="192">
        <v>1460</v>
      </c>
      <c r="Y920" s="196">
        <v>536</v>
      </c>
      <c r="Z920" s="194">
        <v>3031</v>
      </c>
      <c r="AA920" s="192">
        <v>2866</v>
      </c>
      <c r="AB920" s="168">
        <f t="shared" si="17758"/>
        <v>16751</v>
      </c>
      <c r="AC920" s="169">
        <f t="shared" si="17675"/>
        <v>15796</v>
      </c>
      <c r="BI920" s="142" t="s">
        <v>31</v>
      </c>
      <c r="BJ920" s="125">
        <f>B920/B932</f>
        <v>3.4365959939946539E-2</v>
      </c>
      <c r="BK920" s="126">
        <f t="shared" ref="BK920" si="17978">C920/C932</f>
        <v>5.3399386074218159E-2</v>
      </c>
      <c r="BL920" s="127">
        <f t="shared" ref="BL920" si="17979">D920/D932</f>
        <v>4.8174048174048176E-2</v>
      </c>
      <c r="BM920" s="128">
        <f t="shared" ref="BM920" si="17980">E920/E932</f>
        <v>4.9686079237930288E-2</v>
      </c>
      <c r="BN920" s="125">
        <f t="shared" ref="BN920" si="17981">F920/F932</f>
        <v>5.3446553446553448E-2</v>
      </c>
      <c r="BO920" s="126">
        <f t="shared" ref="BO920" si="17982">G920/G932</f>
        <v>5.6638087815016891E-2</v>
      </c>
      <c r="BP920" s="127">
        <f t="shared" ref="BP920" si="17983">H920/H932</f>
        <v>6.5512671856882559E-2</v>
      </c>
      <c r="BQ920" s="128">
        <f t="shared" ref="BQ920" si="17984">I920/I932</f>
        <v>6.0141929473655369E-2</v>
      </c>
      <c r="BR920" s="125">
        <f t="shared" ref="BR920" si="17985">J920/J932</f>
        <v>6.143179619477588E-2</v>
      </c>
      <c r="BS920" s="126">
        <f t="shared" ref="BS920" si="17986">K920/K932</f>
        <v>3.9114770972722597E-2</v>
      </c>
      <c r="BT920" s="127">
        <f t="shared" ref="BT920" si="17987">L920/L932</f>
        <v>6.8983675618746715E-2</v>
      </c>
      <c r="BU920" s="125">
        <f t="shared" ref="BU920" si="17988">M920/M932</f>
        <v>5.003039229438444E-2</v>
      </c>
      <c r="BV920" s="129">
        <f t="shared" ref="BV920" si="17989">N920/N932</f>
        <v>6.5123010130246017E-2</v>
      </c>
      <c r="BW920" s="130">
        <f t="shared" ref="BW920" si="17990">O920/O932</f>
        <v>4.7167098073051479E-2</v>
      </c>
      <c r="BX920" s="125">
        <f t="shared" ref="BX920" si="17991">P920/P932</f>
        <v>5.6628871856590865E-2</v>
      </c>
      <c r="BY920" s="126">
        <f t="shared" ref="BY920" si="17992">Q920/Q932</f>
        <v>5.4310597905861631E-2</v>
      </c>
      <c r="BZ920" s="127">
        <f t="shared" ref="BZ920" si="17993">R920/R932</f>
        <v>5.2934230117574574E-2</v>
      </c>
      <c r="CA920" s="128">
        <f t="shared" ref="CA920" si="17994">S920/S932</f>
        <v>5.9120053062126907E-2</v>
      </c>
      <c r="CB920" s="125">
        <f t="shared" ref="CB920" si="17995">T920/T932</f>
        <v>7.5145154086645821E-2</v>
      </c>
      <c r="CC920" s="126">
        <f t="shared" ref="CC920" si="17996">U920/U932</f>
        <v>3.7688674877303457E-2</v>
      </c>
      <c r="CD920" s="127">
        <f t="shared" ref="CD920" si="17997">V920/V932</f>
        <v>7.51882793530598E-2</v>
      </c>
      <c r="CE920" s="128">
        <f t="shared" ref="CE920" si="17998">W920/W932</f>
        <v>4.4389462960267793E-2</v>
      </c>
      <c r="CF920" s="125">
        <f t="shared" ref="CF920" si="17999">X920/X932</f>
        <v>6.1767567796251636E-2</v>
      </c>
      <c r="CG920" s="126">
        <f t="shared" ref="CG920" si="18000">Y920/Y932</f>
        <v>3.6838487972508591E-2</v>
      </c>
      <c r="CH920" s="127">
        <f t="shared" ref="CH920" si="18001">Z920/Z932</f>
        <v>5.5854494526959793E-2</v>
      </c>
      <c r="CI920" s="125">
        <f t="shared" ref="CI920" si="18002">AA920/AA932</f>
        <v>6.5714351225552012E-2</v>
      </c>
      <c r="CJ920" s="131">
        <f t="shared" ref="CJ920" si="18003">AB920/AB932</f>
        <v>5.5920734170369454E-2</v>
      </c>
      <c r="CK920" s="132">
        <f t="shared" ref="CK920" si="18004">AC920/AC932</f>
        <v>5.2829078066367448E-2</v>
      </c>
    </row>
    <row r="921" spans="1:89">
      <c r="A921" s="133" t="s">
        <v>32</v>
      </c>
      <c r="B921" s="202">
        <v>1813</v>
      </c>
      <c r="C921" s="186">
        <v>1966</v>
      </c>
      <c r="D921" s="187">
        <v>1292</v>
      </c>
      <c r="E921" s="188">
        <v>1209</v>
      </c>
      <c r="F921" s="185">
        <v>813</v>
      </c>
      <c r="G921" s="189">
        <v>414</v>
      </c>
      <c r="H921" s="187">
        <v>1617</v>
      </c>
      <c r="I921" s="188">
        <v>2662</v>
      </c>
      <c r="J921" s="185">
        <v>525</v>
      </c>
      <c r="K921" s="186">
        <v>307</v>
      </c>
      <c r="L921" s="187">
        <v>970</v>
      </c>
      <c r="M921" s="185">
        <v>910</v>
      </c>
      <c r="N921" s="190">
        <v>1850</v>
      </c>
      <c r="O921" s="203">
        <v>1788</v>
      </c>
      <c r="P921" s="185">
        <v>958</v>
      </c>
      <c r="Q921" s="186">
        <v>987</v>
      </c>
      <c r="R921" s="187">
        <v>1235</v>
      </c>
      <c r="S921" s="188">
        <v>1445</v>
      </c>
      <c r="T921" s="185">
        <v>825</v>
      </c>
      <c r="U921" s="189">
        <v>308</v>
      </c>
      <c r="V921" s="187">
        <v>2140</v>
      </c>
      <c r="W921" s="204">
        <v>1276</v>
      </c>
      <c r="X921" s="185">
        <v>1955</v>
      </c>
      <c r="Y921" s="189">
        <v>514</v>
      </c>
      <c r="Z921" s="187">
        <v>3778</v>
      </c>
      <c r="AA921" s="185">
        <v>2886</v>
      </c>
      <c r="AB921" s="168">
        <f t="shared" si="17758"/>
        <v>19771</v>
      </c>
      <c r="AC921" s="169">
        <f t="shared" si="17675"/>
        <v>16672</v>
      </c>
      <c r="BI921" s="133" t="s">
        <v>32</v>
      </c>
      <c r="BJ921" s="125">
        <f>B921/B932</f>
        <v>3.3194185067193967E-2</v>
      </c>
      <c r="BK921" s="126">
        <f t="shared" ref="BK921" si="18005">C921/C932</f>
        <v>5.9751390450718776E-2</v>
      </c>
      <c r="BL921" s="127">
        <f t="shared" ref="BL921" si="18006">D921/D932</f>
        <v>5.9052059052059055E-2</v>
      </c>
      <c r="BM921" s="128">
        <f t="shared" ref="BM921" si="18007">E921/E932</f>
        <v>6.5436241610738258E-2</v>
      </c>
      <c r="BN921" s="125">
        <f t="shared" ref="BN921" si="18008">F921/F932</f>
        <v>8.1218781218781219E-2</v>
      </c>
      <c r="BO921" s="126">
        <f t="shared" ref="BO921" si="18009">G921/G932</f>
        <v>5.3780202650038973E-2</v>
      </c>
      <c r="BP921" s="127">
        <f t="shared" ref="BP921" si="18010">H921/H932</f>
        <v>6.6962067251946325E-2</v>
      </c>
      <c r="BQ921" s="128">
        <f t="shared" ref="BQ921" si="18011">I921/I932</f>
        <v>7.2937501712469516E-2</v>
      </c>
      <c r="BR921" s="125">
        <f t="shared" ref="BR921" si="18012">J921/J932</f>
        <v>8.4650112866817159E-2</v>
      </c>
      <c r="BS921" s="126">
        <f t="shared" ref="BS921" si="18013">K921/K932</f>
        <v>3.9500772002058669E-2</v>
      </c>
      <c r="BT921" s="127">
        <f t="shared" ref="BT921" si="18014">L921/L932</f>
        <v>8.5132525890819724E-2</v>
      </c>
      <c r="BU921" s="125">
        <f t="shared" ref="BU921" si="18015">M921/M932</f>
        <v>4.2549212138214804E-2</v>
      </c>
      <c r="BV921" s="129">
        <f t="shared" ref="BV921" si="18016">N921/N932</f>
        <v>7.4368869593182188E-2</v>
      </c>
      <c r="BW921" s="130">
        <f t="shared" ref="BW921" si="18017">O921/O932</f>
        <v>5.1423641069887838E-2</v>
      </c>
      <c r="BX921" s="125">
        <f t="shared" ref="BX921" si="18018">P921/P932</f>
        <v>6.0682840311648827E-2</v>
      </c>
      <c r="BY921" s="126">
        <f t="shared" ref="BY921" si="18019">Q921/Q932</f>
        <v>4.8292396516293176E-2</v>
      </c>
      <c r="BZ921" s="127">
        <f t="shared" ref="BZ921" si="18020">R921/R932</f>
        <v>6.3408122400780406E-2</v>
      </c>
      <c r="CA921" s="128">
        <f t="shared" ref="CA921" si="18021">S921/S932</f>
        <v>6.3895644483749722E-2</v>
      </c>
      <c r="CB921" s="125">
        <f t="shared" ref="CB921" si="18022">T921/T932</f>
        <v>9.2117016525234477E-2</v>
      </c>
      <c r="CC921" s="126">
        <f t="shared" ref="CC921" si="18023">U921/U932</f>
        <v>2.8521159366608019E-2</v>
      </c>
      <c r="CD921" s="127">
        <f t="shared" ref="CD921" si="18024">V921/V932</f>
        <v>8.8069467879336602E-2</v>
      </c>
      <c r="CE921" s="128">
        <f t="shared" ref="CE921" si="18025">W921/W932</f>
        <v>4.6427012079755497E-2</v>
      </c>
      <c r="CF921" s="125">
        <f t="shared" ref="CF921" si="18026">X921/X932</f>
        <v>8.270931167237805E-2</v>
      </c>
      <c r="CG921" s="126">
        <f t="shared" ref="CG921" si="18027">Y921/Y932</f>
        <v>3.5326460481099657E-2</v>
      </c>
      <c r="CH921" s="127">
        <f t="shared" ref="CH921" si="18028">Z921/Z932</f>
        <v>6.9620019901964397E-2</v>
      </c>
      <c r="CI921" s="125">
        <f t="shared" ref="CI921" si="18029">AA921/AA932</f>
        <v>6.6172930089652165E-2</v>
      </c>
      <c r="CJ921" s="131">
        <f t="shared" ref="CJ921" si="18030">AB921/AB932</f>
        <v>6.6002557177623697E-2</v>
      </c>
      <c r="CK921" s="132">
        <f t="shared" ref="CK921" si="18031">AC921/AC932</f>
        <v>5.5758824355689927E-2</v>
      </c>
    </row>
    <row r="922" spans="1:89">
      <c r="A922" s="142" t="s">
        <v>33</v>
      </c>
      <c r="B922" s="199">
        <v>2236</v>
      </c>
      <c r="C922" s="193">
        <v>3882</v>
      </c>
      <c r="D922" s="194">
        <v>1737</v>
      </c>
      <c r="E922" s="195">
        <v>1674</v>
      </c>
      <c r="F922" s="192">
        <v>1089</v>
      </c>
      <c r="G922" s="196">
        <v>464</v>
      </c>
      <c r="H922" s="194">
        <v>2076</v>
      </c>
      <c r="I922" s="195">
        <v>2852</v>
      </c>
      <c r="J922" s="192">
        <v>890</v>
      </c>
      <c r="K922" s="193">
        <v>278</v>
      </c>
      <c r="L922" s="194">
        <v>1598</v>
      </c>
      <c r="M922" s="192">
        <v>1007</v>
      </c>
      <c r="N922" s="197">
        <v>2141</v>
      </c>
      <c r="O922" s="200">
        <v>1957</v>
      </c>
      <c r="P922" s="192">
        <v>1241</v>
      </c>
      <c r="Q922" s="193">
        <v>1313</v>
      </c>
      <c r="R922" s="194">
        <v>1273</v>
      </c>
      <c r="S922" s="195">
        <v>1876</v>
      </c>
      <c r="T922" s="192">
        <v>1037</v>
      </c>
      <c r="U922" s="196">
        <v>360</v>
      </c>
      <c r="V922" s="194">
        <v>1979</v>
      </c>
      <c r="W922" s="201">
        <v>1258</v>
      </c>
      <c r="X922" s="192">
        <v>2443</v>
      </c>
      <c r="Y922" s="196">
        <v>689</v>
      </c>
      <c r="Z922" s="194">
        <v>4376</v>
      </c>
      <c r="AA922" s="192">
        <v>3839</v>
      </c>
      <c r="AB922" s="168">
        <f t="shared" si="17758"/>
        <v>24116</v>
      </c>
      <c r="AC922" s="169">
        <f t="shared" si="17675"/>
        <v>21449</v>
      </c>
      <c r="BI922" s="142" t="s">
        <v>33</v>
      </c>
      <c r="BJ922" s="125">
        <f>B922/B932</f>
        <v>4.0938884616793E-2</v>
      </c>
      <c r="BK922" s="126">
        <f t="shared" ref="BK922" si="18032">C922/C932</f>
        <v>0.11798316262954746</v>
      </c>
      <c r="BL922" s="127">
        <f t="shared" ref="BL922" si="18033">D922/D932</f>
        <v>7.9391197038255867E-2</v>
      </c>
      <c r="BM922" s="128">
        <f t="shared" ref="BM922" si="18034">E922/E932</f>
        <v>9.0604026845637578E-2</v>
      </c>
      <c r="BN922" s="125">
        <f t="shared" ref="BN922" si="18035">F922/F932</f>
        <v>0.10879120879120879</v>
      </c>
      <c r="BO922" s="126">
        <f t="shared" ref="BO922" si="18036">G922/G932</f>
        <v>6.0275396206806962E-2</v>
      </c>
      <c r="BP922" s="127">
        <f t="shared" ref="BP922" si="18037">H922/H932</f>
        <v>8.5969852575782671E-2</v>
      </c>
      <c r="BQ922" s="128">
        <f t="shared" ref="BQ922" si="18038">I922/I932</f>
        <v>7.8143409047318951E-2</v>
      </c>
      <c r="BR922" s="125">
        <f t="shared" ref="BR922" si="18039">J922/J932</f>
        <v>0.14350209609803288</v>
      </c>
      <c r="BS922" s="126">
        <f t="shared" ref="BS922" si="18040">K922/K932</f>
        <v>3.5769428718476583E-2</v>
      </c>
      <c r="BT922" s="127">
        <f t="shared" ref="BT922" si="18041">L922/L932</f>
        <v>0.14024925399332983</v>
      </c>
      <c r="BU922" s="125">
        <f t="shared" ref="BU922" si="18042">M922/M932</f>
        <v>4.7084677607892644E-2</v>
      </c>
      <c r="BV922" s="129">
        <f t="shared" ref="BV922" si="18043">N922/N932</f>
        <v>8.6066891783244892E-2</v>
      </c>
      <c r="BW922" s="130">
        <f t="shared" ref="BW922" si="18044">O922/O932</f>
        <v>5.628415300546448E-2</v>
      </c>
      <c r="BX922" s="125">
        <f t="shared" ref="BX922" si="18045">P922/P932</f>
        <v>7.8608982073858233E-2</v>
      </c>
      <c r="BY922" s="126">
        <f t="shared" ref="BY922" si="18046">Q922/Q932</f>
        <v>6.4243076621978673E-2</v>
      </c>
      <c r="BZ922" s="127">
        <f t="shared" ref="BZ922" si="18047">R922/R932</f>
        <v>6.5359141551573657E-2</v>
      </c>
      <c r="CA922" s="128">
        <f t="shared" ref="CA922" si="18048">S922/S932</f>
        <v>8.2953791731151888E-2</v>
      </c>
      <c r="CB922" s="125">
        <f t="shared" ref="CB922" si="18049">T922/T932</f>
        <v>0.11578829834747655</v>
      </c>
      <c r="CC922" s="126">
        <f t="shared" ref="CC922" si="18050">U922/U932</f>
        <v>3.3336420038892492E-2</v>
      </c>
      <c r="CD922" s="127">
        <f t="shared" ref="CD922" si="18051">V922/V932</f>
        <v>8.144368080990988E-2</v>
      </c>
      <c r="CE922" s="128">
        <f t="shared" ref="CE922" si="18052">W922/W932</f>
        <v>4.5772085577063019E-2</v>
      </c>
      <c r="CF922" s="125">
        <f t="shared" ref="CF922" si="18053">X922/X932</f>
        <v>0.10335490967550874</v>
      </c>
      <c r="CG922" s="126">
        <f t="shared" ref="CG922" si="18054">Y922/Y932</f>
        <v>4.7353951890034364E-2</v>
      </c>
      <c r="CH922" s="127">
        <f t="shared" ref="CH922" si="18055">Z922/Z932</f>
        <v>8.0639811299893116E-2</v>
      </c>
      <c r="CI922" s="125">
        <f t="shared" ref="CI922" si="18056">AA922/AA932</f>
        <v>8.802421296402449E-2</v>
      </c>
      <c r="CJ922" s="131">
        <f t="shared" ref="CJ922" si="18057">AB922/AB932</f>
        <v>8.0507696570511003E-2</v>
      </c>
      <c r="CK922" s="132">
        <f t="shared" ref="CK922" si="18058">AC922/AC932</f>
        <v>7.1735306118353728E-2</v>
      </c>
    </row>
    <row r="923" spans="1:89">
      <c r="A923" s="133" t="s">
        <v>34</v>
      </c>
      <c r="B923" s="202">
        <v>2285</v>
      </c>
      <c r="C923" s="186">
        <v>4346</v>
      </c>
      <c r="D923" s="187">
        <v>1702</v>
      </c>
      <c r="E923" s="188">
        <v>1500</v>
      </c>
      <c r="F923" s="185">
        <v>739</v>
      </c>
      <c r="G923" s="189">
        <v>534</v>
      </c>
      <c r="H923" s="187">
        <v>2087</v>
      </c>
      <c r="I923" s="188">
        <v>4079</v>
      </c>
      <c r="J923" s="185">
        <v>709</v>
      </c>
      <c r="K923" s="186">
        <v>297</v>
      </c>
      <c r="L923" s="187">
        <v>1807</v>
      </c>
      <c r="M923" s="185">
        <v>962</v>
      </c>
      <c r="N923" s="190">
        <v>2362</v>
      </c>
      <c r="O923" s="203">
        <v>2332</v>
      </c>
      <c r="P923" s="185">
        <v>1406</v>
      </c>
      <c r="Q923" s="186">
        <v>1692</v>
      </c>
      <c r="R923" s="187">
        <v>1474</v>
      </c>
      <c r="S923" s="188">
        <v>2076</v>
      </c>
      <c r="T923" s="185">
        <v>1166</v>
      </c>
      <c r="U923" s="189">
        <v>382</v>
      </c>
      <c r="V923" s="187">
        <v>2503</v>
      </c>
      <c r="W923" s="204">
        <v>1390</v>
      </c>
      <c r="X923" s="185">
        <v>2662</v>
      </c>
      <c r="Y923" s="189">
        <v>883</v>
      </c>
      <c r="Z923" s="187">
        <v>3749</v>
      </c>
      <c r="AA923" s="185">
        <v>4265</v>
      </c>
      <c r="AB923" s="168">
        <f t="shared" si="17758"/>
        <v>24651</v>
      </c>
      <c r="AC923" s="169">
        <f t="shared" si="17675"/>
        <v>24738</v>
      </c>
      <c r="BI923" s="133" t="s">
        <v>34</v>
      </c>
      <c r="BJ923" s="125">
        <f>B923/B932</f>
        <v>4.1836024753744185E-2</v>
      </c>
      <c r="BK923" s="126">
        <f t="shared" ref="BK923" si="18059">C923/C932</f>
        <v>0.13208522019268759</v>
      </c>
      <c r="BL923" s="127">
        <f t="shared" ref="BL923" si="18060">D923/D932</f>
        <v>7.7791489556195442E-2</v>
      </c>
      <c r="BM923" s="128">
        <f t="shared" ref="BM923" si="18061">E923/E932</f>
        <v>8.1186403983546221E-2</v>
      </c>
      <c r="BN923" s="125">
        <f t="shared" ref="BN923" si="18062">F923/F932</f>
        <v>7.3826173826173833E-2</v>
      </c>
      <c r="BO923" s="126">
        <f t="shared" ref="BO923" si="18063">G923/G932</f>
        <v>6.9368667186282151E-2</v>
      </c>
      <c r="BP923" s="127">
        <f t="shared" ref="BP923" si="18064">H923/H932</f>
        <v>8.6425376842802715E-2</v>
      </c>
      <c r="BQ923" s="128">
        <f t="shared" ref="BQ923" si="18065">I923/I932</f>
        <v>0.11176261062553086</v>
      </c>
      <c r="BR923" s="125">
        <f t="shared" ref="BR923" si="18066">J923/J932</f>
        <v>0.11431796194775878</v>
      </c>
      <c r="BS923" s="126">
        <f t="shared" ref="BS923" si="18067">K923/K932</f>
        <v>3.8214101904271748E-2</v>
      </c>
      <c r="BT923" s="127">
        <f t="shared" ref="BT923" si="18068">L923/L932</f>
        <v>0.15859224153063015</v>
      </c>
      <c r="BU923" s="125">
        <f t="shared" ref="BU923" si="18069">M923/M932</f>
        <v>4.4980595688969935E-2</v>
      </c>
      <c r="BV923" s="129">
        <f t="shared" ref="BV923" si="18070">N923/N932</f>
        <v>9.4950956745457463E-2</v>
      </c>
      <c r="BW923" s="130">
        <f t="shared" ref="BW923" si="18071">O923/O932</f>
        <v>6.7069312625826868E-2</v>
      </c>
      <c r="BX923" s="125">
        <f t="shared" ref="BX923" si="18072">P923/P932</f>
        <v>8.9060619497054544E-2</v>
      </c>
      <c r="BY923" s="126">
        <f t="shared" ref="BY923" si="18073">Q923/Q932</f>
        <v>8.278696545650259E-2</v>
      </c>
      <c r="BZ923" s="127">
        <f t="shared" ref="BZ923" si="18074">R923/R932</f>
        <v>7.5679006007085284E-2</v>
      </c>
      <c r="CA923" s="128">
        <f t="shared" ref="CA923" si="18075">S923/S932</f>
        <v>9.1797479548971925E-2</v>
      </c>
      <c r="CB923" s="125">
        <f t="shared" ref="CB923" si="18076">T923/T932</f>
        <v>0.13019205002233139</v>
      </c>
      <c r="CC923" s="126">
        <f t="shared" ref="CC923" si="18077">U923/U932</f>
        <v>3.537364570793592E-2</v>
      </c>
      <c r="CD923" s="127">
        <f t="shared" ref="CD923" si="18078">V923/V932</f>
        <v>0.10300835425326145</v>
      </c>
      <c r="CE923" s="128">
        <f t="shared" ref="CE923" si="18079">W923/W932</f>
        <v>5.0574879930141176E-2</v>
      </c>
      <c r="CF923" s="125">
        <f t="shared" ref="CF923" si="18080">X923/X932</f>
        <v>0.11262004484494648</v>
      </c>
      <c r="CG923" s="126">
        <f t="shared" ref="CG923" si="18081">Y923/Y932</f>
        <v>6.06872852233677E-2</v>
      </c>
      <c r="CH923" s="127">
        <f t="shared" ref="CH923" si="18082">Z923/Z932</f>
        <v>6.9085615302399289E-2</v>
      </c>
      <c r="CI923" s="125">
        <f t="shared" ref="CI923" si="18083">AA923/AA932</f>
        <v>9.7791942769357765E-2</v>
      </c>
      <c r="CJ923" s="131">
        <f t="shared" ref="CJ923" si="18084">AB923/AB932</f>
        <v>8.2293714884710017E-2</v>
      </c>
      <c r="CK923" s="132">
        <f t="shared" ref="CK923" si="18085">AC923/AC932</f>
        <v>8.2735232540250572E-2</v>
      </c>
    </row>
    <row r="924" spans="1:89">
      <c r="A924" s="142" t="s">
        <v>35</v>
      </c>
      <c r="B924" s="199">
        <v>2282</v>
      </c>
      <c r="C924" s="193">
        <v>4285</v>
      </c>
      <c r="D924" s="194">
        <v>1195</v>
      </c>
      <c r="E924" s="195">
        <v>1909</v>
      </c>
      <c r="F924" s="192">
        <v>589</v>
      </c>
      <c r="G924" s="196">
        <v>571</v>
      </c>
      <c r="H924" s="194">
        <v>2010</v>
      </c>
      <c r="I924" s="195">
        <v>3627</v>
      </c>
      <c r="J924" s="192">
        <v>395</v>
      </c>
      <c r="K924" s="193">
        <v>255</v>
      </c>
      <c r="L924" s="194">
        <v>1275</v>
      </c>
      <c r="M924" s="192">
        <v>909</v>
      </c>
      <c r="N924" s="197">
        <v>1966</v>
      </c>
      <c r="O924" s="200">
        <v>2006</v>
      </c>
      <c r="P924" s="192">
        <v>1148</v>
      </c>
      <c r="Q924" s="193">
        <v>1714</v>
      </c>
      <c r="R924" s="194">
        <v>1042</v>
      </c>
      <c r="S924" s="195">
        <v>1868</v>
      </c>
      <c r="T924" s="192">
        <v>855</v>
      </c>
      <c r="U924" s="196">
        <v>392</v>
      </c>
      <c r="V924" s="194">
        <v>2419</v>
      </c>
      <c r="W924" s="201">
        <v>1425</v>
      </c>
      <c r="X924" s="192">
        <v>2400</v>
      </c>
      <c r="Y924" s="196">
        <v>821</v>
      </c>
      <c r="Z924" s="194">
        <v>3678</v>
      </c>
      <c r="AA924" s="192">
        <v>4550</v>
      </c>
      <c r="AB924" s="168">
        <f t="shared" si="17758"/>
        <v>21254</v>
      </c>
      <c r="AC924" s="169">
        <f t="shared" si="17675"/>
        <v>24332</v>
      </c>
      <c r="BI924" s="142" t="s">
        <v>35</v>
      </c>
      <c r="BJ924" s="125">
        <f>B924/B932</f>
        <v>4.1781097806583907E-2</v>
      </c>
      <c r="BK924" s="126">
        <f t="shared" ref="BK924" si="18086">C924/C932</f>
        <v>0.13023128590098168</v>
      </c>
      <c r="BL924" s="127">
        <f t="shared" ref="BL924" si="18087">D924/D932</f>
        <v>5.4618584030348735E-2</v>
      </c>
      <c r="BM924" s="128">
        <f t="shared" ref="BM924" si="18088">E924/E932</f>
        <v>0.10332323013639316</v>
      </c>
      <c r="BN924" s="125">
        <f t="shared" ref="BN924" si="18089">F924/F932</f>
        <v>5.8841158841158842E-2</v>
      </c>
      <c r="BO924" s="126">
        <f t="shared" ref="BO924" si="18090">G924/G932</f>
        <v>7.417511041829046E-2</v>
      </c>
      <c r="BP924" s="127">
        <f t="shared" ref="BP924" si="18091">H924/H932</f>
        <v>8.3236706973662408E-2</v>
      </c>
      <c r="BQ924" s="128">
        <f t="shared" ref="BQ924" si="18092">I924/I932</f>
        <v>9.9378031071046938E-2</v>
      </c>
      <c r="BR924" s="125">
        <f t="shared" ref="BR924" si="18093">J924/J932</f>
        <v>6.3689132537891005E-2</v>
      </c>
      <c r="BS924" s="126">
        <f t="shared" ref="BS924" si="18094">K924/K932</f>
        <v>3.2810087493566648E-2</v>
      </c>
      <c r="BT924" s="127">
        <f t="shared" ref="BT924" si="18095">L924/L932</f>
        <v>0.11190100052659295</v>
      </c>
      <c r="BU924" s="125">
        <f t="shared" ref="BU924" si="18096">M924/M932</f>
        <v>4.2502454762238746E-2</v>
      </c>
      <c r="BV924" s="129">
        <f t="shared" ref="BV924" si="18097">N924/N932</f>
        <v>7.9031998713619558E-2</v>
      </c>
      <c r="BW924" s="130">
        <f t="shared" ref="BW924" si="18098">O924/O932</f>
        <v>5.7693413862525168E-2</v>
      </c>
      <c r="BX924" s="125">
        <f t="shared" ref="BX924" si="18099">P924/P932</f>
        <v>7.2718059162602142E-2</v>
      </c>
      <c r="BY924" s="126">
        <f t="shared" ref="BY924" si="18100">Q924/Q932</f>
        <v>8.3863391721303457E-2</v>
      </c>
      <c r="BZ924" s="127">
        <f t="shared" ref="BZ924" si="18101">R924/R932</f>
        <v>5.3498998819119986E-2</v>
      </c>
      <c r="CA924" s="128">
        <f t="shared" ref="CA924" si="18102">S924/S932</f>
        <v>8.2600044218439084E-2</v>
      </c>
      <c r="CB924" s="125">
        <f t="shared" ref="CB924" si="18103">T924/T932</f>
        <v>9.546672621706119E-2</v>
      </c>
      <c r="CC924" s="126">
        <f t="shared" ref="CC924" si="18104">U924/U932</f>
        <v>3.6299657375682935E-2</v>
      </c>
      <c r="CD924" s="127">
        <f t="shared" ref="CD924" si="18105">V924/V932</f>
        <v>9.9551421869212731E-2</v>
      </c>
      <c r="CE924" s="128">
        <f t="shared" ref="CE924" si="18106">W924/W932</f>
        <v>5.184834812982099E-2</v>
      </c>
      <c r="CF924" s="125">
        <f t="shared" ref="CF924" si="18107">X924/X932</f>
        <v>0.10153572788424926</v>
      </c>
      <c r="CG924" s="126">
        <f t="shared" ref="CG924" si="18108">Y924/Y932</f>
        <v>5.6426116838487972E-2</v>
      </c>
      <c r="CH924" s="127">
        <f t="shared" ref="CH924" si="18109">Z924/Z932</f>
        <v>6.7777245420705415E-2</v>
      </c>
      <c r="CI924" s="125">
        <f t="shared" ref="CI924" si="18110">AA924/AA932</f>
        <v>0.10432669158278494</v>
      </c>
      <c r="CJ924" s="131">
        <f t="shared" ref="CJ924" si="18111">AB924/AB932</f>
        <v>7.095333317754357E-2</v>
      </c>
      <c r="CK924" s="132">
        <f t="shared" ref="CK924" si="18112">AC924/AC932</f>
        <v>8.1377382091089689E-2</v>
      </c>
    </row>
    <row r="925" spans="1:89">
      <c r="A925" s="133" t="s">
        <v>36</v>
      </c>
      <c r="B925" s="202">
        <v>2277</v>
      </c>
      <c r="C925" s="186">
        <v>2719</v>
      </c>
      <c r="D925" s="187">
        <v>930</v>
      </c>
      <c r="E925" s="188">
        <v>1293</v>
      </c>
      <c r="F925" s="185">
        <v>410</v>
      </c>
      <c r="G925" s="189">
        <v>494</v>
      </c>
      <c r="H925" s="187">
        <v>1475</v>
      </c>
      <c r="I925" s="188">
        <v>3000</v>
      </c>
      <c r="J925" s="185">
        <v>230</v>
      </c>
      <c r="K925" s="186">
        <v>197</v>
      </c>
      <c r="L925" s="187">
        <v>689</v>
      </c>
      <c r="M925" s="185">
        <v>747</v>
      </c>
      <c r="N925" s="190">
        <v>1401</v>
      </c>
      <c r="O925" s="203">
        <v>1814</v>
      </c>
      <c r="P925" s="185">
        <v>791</v>
      </c>
      <c r="Q925" s="186">
        <v>1601</v>
      </c>
      <c r="R925" s="187">
        <v>1014</v>
      </c>
      <c r="S925" s="188">
        <v>1628</v>
      </c>
      <c r="T925" s="185">
        <v>629</v>
      </c>
      <c r="U925" s="189">
        <v>397</v>
      </c>
      <c r="V925" s="187">
        <v>2489</v>
      </c>
      <c r="W925" s="204">
        <v>1319</v>
      </c>
      <c r="X925" s="185">
        <v>1897</v>
      </c>
      <c r="Y925" s="189">
        <v>792</v>
      </c>
      <c r="Z925" s="187">
        <v>2771</v>
      </c>
      <c r="AA925" s="185">
        <v>3152</v>
      </c>
      <c r="AB925" s="168">
        <f t="shared" si="17758"/>
        <v>17003</v>
      </c>
      <c r="AC925" s="169">
        <f t="shared" si="17675"/>
        <v>19153</v>
      </c>
      <c r="BI925" s="133" t="s">
        <v>36</v>
      </c>
      <c r="BJ925" s="125">
        <f>B925/B932</f>
        <v>4.1689552894650116E-2</v>
      </c>
      <c r="BK925" s="126">
        <f t="shared" ref="BK925" si="18113">C925/C932</f>
        <v>8.2636841625383706E-2</v>
      </c>
      <c r="BL925" s="127">
        <f t="shared" ref="BL925" si="18114">D925/D932</f>
        <v>4.2506513094748385E-2</v>
      </c>
      <c r="BM925" s="128">
        <f t="shared" ref="BM925" si="18115">E925/E932</f>
        <v>6.9982680233816846E-2</v>
      </c>
      <c r="BN925" s="125">
        <f t="shared" ref="BN925" si="18116">F925/F932</f>
        <v>4.095904095904096E-2</v>
      </c>
      <c r="BO925" s="126">
        <f t="shared" ref="BO925" si="18117">G925/G932</f>
        <v>6.4172512340867752E-2</v>
      </c>
      <c r="BP925" s="127">
        <f t="shared" ref="BP925" si="18118">H925/H932</f>
        <v>6.1081663077687594E-2</v>
      </c>
      <c r="BQ925" s="128">
        <f t="shared" ref="BQ925" si="18119">I925/I932</f>
        <v>8.2198536866043781E-2</v>
      </c>
      <c r="BR925" s="125">
        <f t="shared" ref="BR925" si="18120">J925/J932</f>
        <v>3.7084811351177041E-2</v>
      </c>
      <c r="BS925" s="126">
        <f t="shared" ref="BS925" si="18121">K925/K932</f>
        <v>2.5347400926402471E-2</v>
      </c>
      <c r="BT925" s="127">
        <f t="shared" ref="BT925" si="18122">L925/L932</f>
        <v>6.0470423029664738E-2</v>
      </c>
      <c r="BU925" s="125">
        <f t="shared" ref="BU925" si="18123">M925/M932</f>
        <v>3.4927759854116988E-2</v>
      </c>
      <c r="BV925" s="129">
        <f t="shared" ref="BV925" si="18124">N925/N932</f>
        <v>5.6319343945972024E-2</v>
      </c>
      <c r="BW925" s="130">
        <f t="shared" ref="BW925" si="18125">O925/O932</f>
        <v>5.2171412136899624E-2</v>
      </c>
      <c r="BX925" s="125">
        <f t="shared" ref="BX925" si="18126">P925/P932</f>
        <v>5.010451637423196E-2</v>
      </c>
      <c r="BY925" s="126">
        <f t="shared" ref="BY925" si="18127">Q925/Q932</f>
        <v>7.8334474997553583E-2</v>
      </c>
      <c r="BZ925" s="127">
        <f t="shared" ref="BZ925" si="18128">R925/R932</f>
        <v>5.2061405760640757E-2</v>
      </c>
      <c r="CA925" s="128">
        <f t="shared" ref="CA925" si="18129">S925/S932</f>
        <v>7.1987618837055053E-2</v>
      </c>
      <c r="CB925" s="125">
        <f t="shared" ref="CB925" si="18130">T925/T932</f>
        <v>7.0232246538633317E-2</v>
      </c>
      <c r="CC925" s="126">
        <f t="shared" ref="CC925" si="18131">U925/U932</f>
        <v>3.6762663209556443E-2</v>
      </c>
      <c r="CD925" s="127">
        <f t="shared" ref="CD925" si="18132">V925/V932</f>
        <v>0.10243219885592</v>
      </c>
      <c r="CE925" s="128">
        <f t="shared" ref="CE925" si="18133">W925/W932</f>
        <v>4.7991558725076405E-2</v>
      </c>
      <c r="CF925" s="125">
        <f t="shared" ref="CF925" si="18134">X925/X932</f>
        <v>8.0255531581842024E-2</v>
      </c>
      <c r="CG925" s="126">
        <f t="shared" ref="CG925" si="18135">Y925/Y932</f>
        <v>5.4432989690721648E-2</v>
      </c>
      <c r="CH925" s="127">
        <f t="shared" ref="CH925" si="18136">Z925/Z932</f>
        <v>5.1063280875686436E-2</v>
      </c>
      <c r="CI925" s="125">
        <f t="shared" ref="CI925" si="18137">AA925/AA932</f>
        <v>7.2272028982184211E-2</v>
      </c>
      <c r="CJ925" s="131">
        <f t="shared" ref="CJ925" si="18138">AB925/AB932</f>
        <v>5.6761998871637027E-2</v>
      </c>
      <c r="CK925" s="132">
        <f t="shared" ref="CK925" si="18139">AC925/AC932</f>
        <v>6.4056427716202569E-2</v>
      </c>
    </row>
    <row r="926" spans="1:89">
      <c r="A926" s="142" t="s">
        <v>37</v>
      </c>
      <c r="B926" s="199">
        <v>381</v>
      </c>
      <c r="C926" s="193">
        <v>2838</v>
      </c>
      <c r="D926" s="194">
        <v>209</v>
      </c>
      <c r="E926" s="195">
        <v>1331</v>
      </c>
      <c r="F926" s="192">
        <v>105</v>
      </c>
      <c r="G926" s="196">
        <v>362</v>
      </c>
      <c r="H926" s="194">
        <v>438</v>
      </c>
      <c r="I926" s="195">
        <v>2004</v>
      </c>
      <c r="J926" s="192">
        <v>152</v>
      </c>
      <c r="K926" s="193">
        <v>172</v>
      </c>
      <c r="L926" s="194">
        <v>325</v>
      </c>
      <c r="M926" s="192">
        <v>524</v>
      </c>
      <c r="N926" s="197">
        <v>871</v>
      </c>
      <c r="O926" s="200">
        <v>1487</v>
      </c>
      <c r="P926" s="192">
        <v>491</v>
      </c>
      <c r="Q926" s="193">
        <v>1191</v>
      </c>
      <c r="R926" s="194">
        <v>648</v>
      </c>
      <c r="S926" s="195">
        <v>1012</v>
      </c>
      <c r="T926" s="192">
        <v>513</v>
      </c>
      <c r="U926" s="196">
        <v>309</v>
      </c>
      <c r="V926" s="194">
        <v>2412</v>
      </c>
      <c r="W926" s="201">
        <v>941</v>
      </c>
      <c r="X926" s="192">
        <v>1204</v>
      </c>
      <c r="Y926" s="196">
        <v>603</v>
      </c>
      <c r="Z926" s="194">
        <v>1817</v>
      </c>
      <c r="AA926" s="192">
        <v>2377</v>
      </c>
      <c r="AB926" s="168">
        <f t="shared" si="17758"/>
        <v>9566</v>
      </c>
      <c r="AC926" s="169">
        <f t="shared" si="17675"/>
        <v>15151</v>
      </c>
      <c r="BI926" s="142" t="s">
        <v>37</v>
      </c>
      <c r="BJ926" s="125">
        <f>B926/B932</f>
        <v>6.9757222893551581E-3</v>
      </c>
      <c r="BK926" s="126">
        <f t="shared" ref="BK926" si="18140">C926/C932</f>
        <v>8.6253533112482142E-2</v>
      </c>
      <c r="BL926" s="127">
        <f t="shared" ref="BL926" si="18141">D926/D932</f>
        <v>9.5525389643036709E-3</v>
      </c>
      <c r="BM926" s="128">
        <f t="shared" ref="BM926" si="18142">E926/E932</f>
        <v>7.2039402468066685E-2</v>
      </c>
      <c r="BN926" s="125">
        <f t="shared" ref="BN926" si="18143">F926/F932</f>
        <v>1.048951048951049E-2</v>
      </c>
      <c r="BO926" s="126">
        <f t="shared" ref="BO926" si="18144">G926/G932</f>
        <v>4.7025201351000259E-2</v>
      </c>
      <c r="BP926" s="127">
        <f t="shared" ref="BP926" si="18145">H926/H932</f>
        <v>1.8138148086798079E-2</v>
      </c>
      <c r="BQ926" s="128">
        <f t="shared" ref="BQ926" si="18146">I926/I932</f>
        <v>5.4908622626517245E-2</v>
      </c>
      <c r="BR926" s="125">
        <f t="shared" ref="BR926" si="18147">J926/J932</f>
        <v>2.4508223153821347E-2</v>
      </c>
      <c r="BS926" s="126">
        <f t="shared" ref="BS926" si="18148">K926/K932</f>
        <v>2.2130725681935151E-2</v>
      </c>
      <c r="BT926" s="127">
        <f t="shared" ref="BT926" si="18149">L926/L932</f>
        <v>2.8523784447955065E-2</v>
      </c>
      <c r="BU926" s="125">
        <f t="shared" ref="BU926" si="18150">M926/M932</f>
        <v>2.4500865011455555E-2</v>
      </c>
      <c r="BV926" s="129">
        <f t="shared" ref="BV926" si="18151">N926/N932</f>
        <v>3.5013667792249556E-2</v>
      </c>
      <c r="BW926" s="130">
        <f t="shared" ref="BW926" si="18152">O926/O932</f>
        <v>4.2766752947943631E-2</v>
      </c>
      <c r="BX926" s="125">
        <f t="shared" ref="BX926" si="18153">P926/P932</f>
        <v>3.110153924114778E-2</v>
      </c>
      <c r="BY926" s="126">
        <f t="shared" ref="BY926" si="18154">Q926/Q932</f>
        <v>5.8273803698992072E-2</v>
      </c>
      <c r="BZ926" s="127">
        <f t="shared" ref="BZ926" si="18155">R926/R932</f>
        <v>3.327001078194794E-2</v>
      </c>
      <c r="CA926" s="128">
        <f t="shared" ref="CA926" si="18156">S926/S932</f>
        <v>4.4749060358169356E-2</v>
      </c>
      <c r="CB926" s="125">
        <f t="shared" ref="CB926" si="18157">T926/T932</f>
        <v>5.7280035730236711E-2</v>
      </c>
      <c r="CC926" s="126">
        <f t="shared" ref="CC926" si="18158">U926/U932</f>
        <v>2.8613760533382722E-2</v>
      </c>
      <c r="CD926" s="127">
        <f t="shared" ref="CD926" si="18159">V926/V932</f>
        <v>9.9263344170542001E-2</v>
      </c>
      <c r="CE926" s="128">
        <f t="shared" ref="CE926" si="18160">W926/W932</f>
        <v>3.4238102168534422E-2</v>
      </c>
      <c r="CF926" s="125">
        <f t="shared" ref="CF926" si="18161">X926/X932</f>
        <v>5.0937090155265048E-2</v>
      </c>
      <c r="CG926" s="126">
        <f t="shared" ref="CG926" si="18162">Y926/Y932</f>
        <v>4.1443298969072166E-2</v>
      </c>
      <c r="CH926" s="127">
        <f t="shared" ref="CH926" si="18163">Z926/Z932</f>
        <v>3.3483212324475729E-2</v>
      </c>
      <c r="CI926" s="125">
        <f t="shared" ref="CI926" si="18164">AA926/AA932</f>
        <v>5.4502097998303259E-2</v>
      </c>
      <c r="CJ926" s="131">
        <f t="shared" ref="CJ926" si="18165">AB926/AB932</f>
        <v>3.1934675128276177E-2</v>
      </c>
      <c r="CK926" s="132">
        <f t="shared" ref="CK926" si="18166">AC926/AC932</f>
        <v>5.0671901860188225E-2</v>
      </c>
    </row>
    <row r="927" spans="1:89">
      <c r="A927" s="133" t="s">
        <v>38</v>
      </c>
      <c r="B927" s="202">
        <v>0</v>
      </c>
      <c r="C927" s="186">
        <v>1358</v>
      </c>
      <c r="D927" s="187">
        <v>9</v>
      </c>
      <c r="E927" s="188">
        <v>719</v>
      </c>
      <c r="F927" s="185">
        <v>4</v>
      </c>
      <c r="G927" s="189">
        <v>254</v>
      </c>
      <c r="H927" s="187">
        <v>31</v>
      </c>
      <c r="I927" s="188">
        <v>1219</v>
      </c>
      <c r="J927" s="185">
        <v>20</v>
      </c>
      <c r="K927" s="186">
        <v>60</v>
      </c>
      <c r="L927" s="187">
        <v>64</v>
      </c>
      <c r="M927" s="185">
        <v>142</v>
      </c>
      <c r="N927" s="190">
        <v>120</v>
      </c>
      <c r="O927" s="203">
        <v>419</v>
      </c>
      <c r="P927" s="185">
        <v>169</v>
      </c>
      <c r="Q927" s="186">
        <v>190</v>
      </c>
      <c r="R927" s="187">
        <v>176</v>
      </c>
      <c r="S927" s="188">
        <v>159</v>
      </c>
      <c r="T927" s="185">
        <v>86</v>
      </c>
      <c r="U927" s="189">
        <v>34</v>
      </c>
      <c r="V927" s="187">
        <v>227</v>
      </c>
      <c r="W927" s="204">
        <v>89</v>
      </c>
      <c r="X927" s="185">
        <v>190</v>
      </c>
      <c r="Y927" s="189">
        <v>29</v>
      </c>
      <c r="Z927" s="187">
        <v>82</v>
      </c>
      <c r="AA927" s="185">
        <v>413</v>
      </c>
      <c r="AB927" s="168">
        <f t="shared" si="17758"/>
        <v>1178</v>
      </c>
      <c r="AC927" s="169">
        <f t="shared" si="17675"/>
        <v>5085</v>
      </c>
      <c r="BI927" s="133" t="s">
        <v>38</v>
      </c>
      <c r="BJ927" s="125">
        <f>B927/B932</f>
        <v>0</v>
      </c>
      <c r="BK927" s="126">
        <f t="shared" ref="BK927" si="18167">C927/C932</f>
        <v>4.1272832264535146E-2</v>
      </c>
      <c r="BL927" s="127">
        <f t="shared" ref="BL927" si="18168">D927/D932</f>
        <v>4.1135335252982314E-4</v>
      </c>
      <c r="BM927" s="128">
        <f t="shared" ref="BM927" si="18169">E927/E932</f>
        <v>3.8915349642779824E-2</v>
      </c>
      <c r="BN927" s="125">
        <f t="shared" ref="BN927" si="18170">F927/F932</f>
        <v>3.996003996003996E-4</v>
      </c>
      <c r="BO927" s="126">
        <f t="shared" ref="BO927" si="18171">G927/G932</f>
        <v>3.2995583268381395E-2</v>
      </c>
      <c r="BP927" s="127">
        <f t="shared" ref="BP927" si="18172">H927/H932</f>
        <v>1.283750207056485E-3</v>
      </c>
      <c r="BQ927" s="128">
        <f t="shared" ref="BQ927" si="18173">I927/I932</f>
        <v>3.3400005479902455E-2</v>
      </c>
      <c r="BR927" s="125">
        <f t="shared" ref="BR927" si="18174">J927/J932</f>
        <v>3.2247662044501773E-3</v>
      </c>
      <c r="BS927" s="126">
        <f t="shared" ref="BS927" si="18175">K927/K932</f>
        <v>7.7200205867215647E-3</v>
      </c>
      <c r="BT927" s="127">
        <f t="shared" ref="BT927" si="18176">L927/L932</f>
        <v>5.6169913989819204E-3</v>
      </c>
      <c r="BU927" s="125">
        <f t="shared" ref="BU927" si="18177">M927/M932</f>
        <v>6.6395473886005519E-3</v>
      </c>
      <c r="BV927" s="129">
        <f t="shared" ref="BV927" si="18178">N927/N932</f>
        <v>4.8239266763145201E-3</v>
      </c>
      <c r="BW927" s="130">
        <f t="shared" ref="BW927" si="18179">O927/O932</f>
        <v>1.2050618349151568E-2</v>
      </c>
      <c r="BX927" s="125">
        <f t="shared" ref="BX927" si="18180">P927/P932</f>
        <v>1.0705010451637423E-2</v>
      </c>
      <c r="BY927" s="126">
        <f t="shared" ref="BY927" si="18181">Q927/Q932</f>
        <v>9.2964086505528919E-3</v>
      </c>
      <c r="BZ927" s="127">
        <f t="shared" ref="BZ927" si="18182">R927/R932</f>
        <v>9.0362992247266013E-3</v>
      </c>
      <c r="CA927" s="128">
        <f t="shared" ref="CA927" si="18183">S927/S932</f>
        <v>7.0307318151669245E-3</v>
      </c>
      <c r="CB927" s="125">
        <f t="shared" ref="CB927" si="18184">T927/T932</f>
        <v>9.6025011165698972E-3</v>
      </c>
      <c r="CC927" s="126">
        <f t="shared" ref="CC927" si="18185">U927/U932</f>
        <v>3.1484396703398464E-3</v>
      </c>
      <c r="CD927" s="127">
        <f t="shared" ref="CD927" si="18186">V927/V932</f>
        <v>9.3419482283221538E-3</v>
      </c>
      <c r="CE927" s="128">
        <f t="shared" ref="CE927" si="18187">W927/W932</f>
        <v>3.2382477077572405E-3</v>
      </c>
      <c r="CF927" s="125">
        <f t="shared" ref="CF927" si="18188">X927/X932</f>
        <v>8.0382451241697347E-3</v>
      </c>
      <c r="CG927" s="126">
        <f t="shared" ref="CG927" si="18189">Y927/Y932</f>
        <v>1.993127147766323E-3</v>
      </c>
      <c r="CH927" s="127">
        <f t="shared" ref="CH927" si="18190">Z927/Z932</f>
        <v>1.5110750746323664E-3</v>
      </c>
      <c r="CI927" s="125">
        <f t="shared" ref="CI927" si="18191">AA927/AA932</f>
        <v>9.4696535436681727E-3</v>
      </c>
      <c r="CJ927" s="131">
        <f t="shared" ref="CJ927" si="18192">AB927/AB932</f>
        <v>3.9325786432269846E-3</v>
      </c>
      <c r="CK927" s="132">
        <f t="shared" ref="CK927" si="18193">AC927/AC932</f>
        <v>1.7006575206854804E-2</v>
      </c>
    </row>
    <row r="928" spans="1:89">
      <c r="A928" s="142" t="s">
        <v>39</v>
      </c>
      <c r="B928" s="199">
        <v>0</v>
      </c>
      <c r="C928" s="193">
        <v>50</v>
      </c>
      <c r="D928" s="194">
        <v>0</v>
      </c>
      <c r="E928" s="195">
        <v>2</v>
      </c>
      <c r="F928" s="192">
        <v>0</v>
      </c>
      <c r="G928" s="196">
        <v>0</v>
      </c>
      <c r="H928" s="194">
        <v>0</v>
      </c>
      <c r="I928" s="195">
        <v>0</v>
      </c>
      <c r="J928" s="192">
        <v>0</v>
      </c>
      <c r="K928" s="196">
        <v>0</v>
      </c>
      <c r="L928" s="194">
        <v>0</v>
      </c>
      <c r="M928" s="192">
        <v>0</v>
      </c>
      <c r="N928" s="197">
        <v>0</v>
      </c>
      <c r="O928" s="200">
        <v>0</v>
      </c>
      <c r="P928" s="192">
        <v>0</v>
      </c>
      <c r="Q928" s="196">
        <v>0</v>
      </c>
      <c r="R928" s="194">
        <v>0</v>
      </c>
      <c r="S928" s="195">
        <v>0</v>
      </c>
      <c r="T928" s="192">
        <v>0</v>
      </c>
      <c r="U928" s="196">
        <v>0</v>
      </c>
      <c r="V928" s="194">
        <v>0</v>
      </c>
      <c r="W928" s="195">
        <v>0</v>
      </c>
      <c r="X928" s="192">
        <v>0</v>
      </c>
      <c r="Y928" s="196">
        <v>0</v>
      </c>
      <c r="Z928" s="194">
        <v>0</v>
      </c>
      <c r="AA928" s="192">
        <v>0</v>
      </c>
      <c r="AB928" s="168">
        <f t="shared" si="17758"/>
        <v>0</v>
      </c>
      <c r="AC928" s="169">
        <f t="shared" si="17675"/>
        <v>52</v>
      </c>
      <c r="BI928" s="142" t="s">
        <v>39</v>
      </c>
      <c r="BJ928" s="125">
        <f>B928/B932</f>
        <v>0</v>
      </c>
      <c r="BK928" s="126">
        <f t="shared" ref="BK928" si="18194">C928/C932</f>
        <v>1.5196182718901013E-3</v>
      </c>
      <c r="BL928" s="127">
        <f t="shared" ref="BL928" si="18195">D928/D932</f>
        <v>0</v>
      </c>
      <c r="BM928" s="128">
        <f t="shared" ref="BM928" si="18196">E928/E932</f>
        <v>1.0824853864472829E-4</v>
      </c>
      <c r="BN928" s="125">
        <f t="shared" ref="BN928" si="18197">F928/F932</f>
        <v>0</v>
      </c>
      <c r="BO928" s="126">
        <f t="shared" ref="BO928" si="18198">G928/G932</f>
        <v>0</v>
      </c>
      <c r="BP928" s="127">
        <f t="shared" ref="BP928" si="18199">H928/H932</f>
        <v>0</v>
      </c>
      <c r="BQ928" s="128">
        <f t="shared" ref="BQ928" si="18200">I928/I932</f>
        <v>0</v>
      </c>
      <c r="BR928" s="125">
        <f t="shared" ref="BR928" si="18201">J928/J932</f>
        <v>0</v>
      </c>
      <c r="BS928" s="126">
        <f t="shared" ref="BS928" si="18202">K928/K932</f>
        <v>0</v>
      </c>
      <c r="BT928" s="127">
        <f t="shared" ref="BT928" si="18203">L928/L932</f>
        <v>0</v>
      </c>
      <c r="BU928" s="125">
        <f t="shared" ref="BU928" si="18204">M928/M932</f>
        <v>0</v>
      </c>
      <c r="BV928" s="129">
        <f t="shared" ref="BV928" si="18205">N928/N932</f>
        <v>0</v>
      </c>
      <c r="BW928" s="130">
        <f t="shared" ref="BW928" si="18206">O928/O932</f>
        <v>0</v>
      </c>
      <c r="BX928" s="125">
        <f t="shared" ref="BX928" si="18207">P928/P932</f>
        <v>0</v>
      </c>
      <c r="BY928" s="126">
        <f t="shared" ref="BY928" si="18208">Q928/Q932</f>
        <v>0</v>
      </c>
      <c r="BZ928" s="127">
        <f t="shared" ref="BZ928" si="18209">R928/R932</f>
        <v>0</v>
      </c>
      <c r="CA928" s="128">
        <f t="shared" ref="CA928" si="18210">S928/S932</f>
        <v>0</v>
      </c>
      <c r="CB928" s="125">
        <f t="shared" ref="CB928" si="18211">T928/T932</f>
        <v>0</v>
      </c>
      <c r="CC928" s="126">
        <f t="shared" ref="CC928" si="18212">U928/U932</f>
        <v>0</v>
      </c>
      <c r="CD928" s="127">
        <f t="shared" ref="CD928" si="18213">V928/V932</f>
        <v>0</v>
      </c>
      <c r="CE928" s="128">
        <f t="shared" ref="CE928" si="18214">W928/W932</f>
        <v>0</v>
      </c>
      <c r="CF928" s="125">
        <f t="shared" ref="CF928" si="18215">X928/X932</f>
        <v>0</v>
      </c>
      <c r="CG928" s="126">
        <f t="shared" ref="CG928" si="18216">Y928/Y932</f>
        <v>0</v>
      </c>
      <c r="CH928" s="127">
        <f t="shared" ref="CH928" si="18217">Z928/Z932</f>
        <v>0</v>
      </c>
      <c r="CI928" s="125">
        <f t="shared" ref="CI928" si="18218">AA928/AA932</f>
        <v>0</v>
      </c>
      <c r="CJ928" s="131">
        <f t="shared" ref="CJ928" si="18219">AB928/AB932</f>
        <v>0</v>
      </c>
      <c r="CK928" s="132">
        <f t="shared" ref="CK928" si="18220">AC928/AC932</f>
        <v>1.739118801880924E-4</v>
      </c>
    </row>
    <row r="929" spans="1:89">
      <c r="A929" s="133" t="s">
        <v>40</v>
      </c>
      <c r="B929" s="57"/>
      <c r="C929" s="58"/>
      <c r="D929" s="135"/>
      <c r="E929" s="136"/>
      <c r="F929" s="134"/>
      <c r="G929" s="137"/>
      <c r="H929" s="135"/>
      <c r="I929" s="136"/>
      <c r="J929" s="134"/>
      <c r="K929" s="137"/>
      <c r="L929" s="135"/>
      <c r="M929" s="134"/>
      <c r="N929" s="138"/>
      <c r="O929" s="139"/>
      <c r="P929" s="134"/>
      <c r="Q929" s="137"/>
      <c r="R929" s="135"/>
      <c r="S929" s="136"/>
      <c r="T929" s="134"/>
      <c r="U929" s="137"/>
      <c r="V929" s="135"/>
      <c r="W929" s="136"/>
      <c r="X929" s="134"/>
      <c r="Y929" s="137"/>
      <c r="Z929" s="140"/>
      <c r="AA929" s="141"/>
      <c r="AB929" s="168"/>
      <c r="AC929" s="169"/>
      <c r="BI929" s="133" t="s">
        <v>40</v>
      </c>
      <c r="BJ929" s="125">
        <f>B929/B932</f>
        <v>0</v>
      </c>
      <c r="BK929" s="126">
        <f t="shared" ref="BK929" si="18221">C929/C932</f>
        <v>0</v>
      </c>
      <c r="BL929" s="127">
        <f t="shared" ref="BL929" si="18222">D929/D932</f>
        <v>0</v>
      </c>
      <c r="BM929" s="128">
        <f t="shared" ref="BM929" si="18223">E929/E932</f>
        <v>0</v>
      </c>
      <c r="BN929" s="125">
        <f t="shared" ref="BN929" si="18224">F929/F932</f>
        <v>0</v>
      </c>
      <c r="BO929" s="126">
        <f t="shared" ref="BO929" si="18225">G929/G932</f>
        <v>0</v>
      </c>
      <c r="BP929" s="127">
        <f t="shared" ref="BP929" si="18226">H929/H932</f>
        <v>0</v>
      </c>
      <c r="BQ929" s="128">
        <f t="shared" ref="BQ929" si="18227">I929/I932</f>
        <v>0</v>
      </c>
      <c r="BR929" s="125">
        <f t="shared" ref="BR929" si="18228">J929/J932</f>
        <v>0</v>
      </c>
      <c r="BS929" s="126">
        <f t="shared" ref="BS929" si="18229">K929/K932</f>
        <v>0</v>
      </c>
      <c r="BT929" s="127">
        <f t="shared" ref="BT929" si="18230">L929/L932</f>
        <v>0</v>
      </c>
      <c r="BU929" s="125">
        <f t="shared" ref="BU929" si="18231">M929/M932</f>
        <v>0</v>
      </c>
      <c r="BV929" s="129">
        <f t="shared" ref="BV929" si="18232">N929/N932</f>
        <v>0</v>
      </c>
      <c r="BW929" s="130">
        <f t="shared" ref="BW929" si="18233">O929/O932</f>
        <v>0</v>
      </c>
      <c r="BX929" s="125">
        <f t="shared" ref="BX929" si="18234">P929/P932</f>
        <v>0</v>
      </c>
      <c r="BY929" s="126">
        <f t="shared" ref="BY929" si="18235">Q929/Q932</f>
        <v>0</v>
      </c>
      <c r="BZ929" s="127">
        <f t="shared" ref="BZ929" si="18236">R929/R932</f>
        <v>0</v>
      </c>
      <c r="CA929" s="128">
        <f t="shared" ref="CA929" si="18237">S929/S932</f>
        <v>0</v>
      </c>
      <c r="CB929" s="125">
        <f t="shared" ref="CB929" si="18238">T929/T932</f>
        <v>0</v>
      </c>
      <c r="CC929" s="126">
        <f t="shared" ref="CC929" si="18239">U929/U932</f>
        <v>0</v>
      </c>
      <c r="CD929" s="127">
        <f t="shared" ref="CD929" si="18240">V929/V932</f>
        <v>0</v>
      </c>
      <c r="CE929" s="128">
        <f t="shared" ref="CE929" si="18241">W929/W932</f>
        <v>0</v>
      </c>
      <c r="CF929" s="125">
        <f t="shared" ref="CF929" si="18242">X929/X932</f>
        <v>0</v>
      </c>
      <c r="CG929" s="126">
        <f t="shared" ref="CG929" si="18243">Y929/Y932</f>
        <v>0</v>
      </c>
      <c r="CH929" s="127">
        <f t="shared" ref="CH929" si="18244">Z929/Z932</f>
        <v>0</v>
      </c>
      <c r="CI929" s="125">
        <f t="shared" ref="CI929" si="18245">AA929/AA932</f>
        <v>0</v>
      </c>
      <c r="CJ929" s="131">
        <f t="shared" ref="CJ929" si="18246">AB929/AB932</f>
        <v>0</v>
      </c>
      <c r="CK929" s="132">
        <f t="shared" ref="CK929" si="18247">AC929/AC932</f>
        <v>0</v>
      </c>
    </row>
    <row r="930" spans="1:89">
      <c r="A930" s="142" t="s">
        <v>41</v>
      </c>
      <c r="B930" s="55"/>
      <c r="C930" s="56"/>
      <c r="D930" s="148"/>
      <c r="E930" s="145"/>
      <c r="F930" s="146"/>
      <c r="G930" s="147"/>
      <c r="H930" s="148"/>
      <c r="I930" s="145"/>
      <c r="J930" s="146"/>
      <c r="K930" s="147"/>
      <c r="L930" s="148"/>
      <c r="M930" s="146"/>
      <c r="N930" s="150"/>
      <c r="O930" s="149"/>
      <c r="P930" s="146"/>
      <c r="Q930" s="147"/>
      <c r="R930" s="148"/>
      <c r="S930" s="145"/>
      <c r="T930" s="146"/>
      <c r="U930" s="147"/>
      <c r="V930" s="148"/>
      <c r="W930" s="145"/>
      <c r="X930" s="146"/>
      <c r="Y930" s="147"/>
      <c r="Z930" s="144"/>
      <c r="AA930" s="143"/>
      <c r="AB930" s="168"/>
      <c r="AC930" s="169"/>
      <c r="BI930" s="142" t="s">
        <v>41</v>
      </c>
      <c r="BJ930" s="125">
        <f>B930/B932</f>
        <v>0</v>
      </c>
      <c r="BK930" s="126">
        <f t="shared" ref="BK930" si="18248">C930/C932</f>
        <v>0</v>
      </c>
      <c r="BL930" s="127">
        <f t="shared" ref="BL930" si="18249">D930/D932</f>
        <v>0</v>
      </c>
      <c r="BM930" s="128">
        <f t="shared" ref="BM930" si="18250">E930/E932</f>
        <v>0</v>
      </c>
      <c r="BN930" s="125">
        <f t="shared" ref="BN930" si="18251">F930/F932</f>
        <v>0</v>
      </c>
      <c r="BO930" s="126">
        <f t="shared" ref="BO930" si="18252">G930/G932</f>
        <v>0</v>
      </c>
      <c r="BP930" s="127">
        <f t="shared" ref="BP930" si="18253">H930/H932</f>
        <v>0</v>
      </c>
      <c r="BQ930" s="128">
        <f t="shared" ref="BQ930" si="18254">I930/I932</f>
        <v>0</v>
      </c>
      <c r="BR930" s="125">
        <f t="shared" ref="BR930" si="18255">J930/J932</f>
        <v>0</v>
      </c>
      <c r="BS930" s="126">
        <f t="shared" ref="BS930" si="18256">K930/K932</f>
        <v>0</v>
      </c>
      <c r="BT930" s="127">
        <f t="shared" ref="BT930" si="18257">L930/L932</f>
        <v>0</v>
      </c>
      <c r="BU930" s="125">
        <f t="shared" ref="BU930" si="18258">M930/M932</f>
        <v>0</v>
      </c>
      <c r="BV930" s="129">
        <f t="shared" ref="BV930" si="18259">N930/N932</f>
        <v>0</v>
      </c>
      <c r="BW930" s="130">
        <f t="shared" ref="BW930" si="18260">O930/O932</f>
        <v>0</v>
      </c>
      <c r="BX930" s="125">
        <f t="shared" ref="BX930" si="18261">P930/P932</f>
        <v>0</v>
      </c>
      <c r="BY930" s="126">
        <f t="shared" ref="BY930" si="18262">Q930/Q932</f>
        <v>0</v>
      </c>
      <c r="BZ930" s="127">
        <f t="shared" ref="BZ930" si="18263">R930/R932</f>
        <v>0</v>
      </c>
      <c r="CA930" s="128">
        <f t="shared" ref="CA930" si="18264">S930/S932</f>
        <v>0</v>
      </c>
      <c r="CB930" s="125">
        <f t="shared" ref="CB930" si="18265">T930/T932</f>
        <v>0</v>
      </c>
      <c r="CC930" s="126">
        <f t="shared" ref="CC930" si="18266">U930/U932</f>
        <v>0</v>
      </c>
      <c r="CD930" s="127">
        <f t="shared" ref="CD930" si="18267">V930/V932</f>
        <v>0</v>
      </c>
      <c r="CE930" s="128">
        <f t="shared" ref="CE930" si="18268">W930/W932</f>
        <v>0</v>
      </c>
      <c r="CF930" s="125">
        <f t="shared" ref="CF930" si="18269">X930/X932</f>
        <v>0</v>
      </c>
      <c r="CG930" s="126">
        <f t="shared" ref="CG930" si="18270">Y930/Y932</f>
        <v>0</v>
      </c>
      <c r="CH930" s="127">
        <f t="shared" ref="CH930" si="18271">Z930/Z932</f>
        <v>0</v>
      </c>
      <c r="CI930" s="125">
        <f t="shared" ref="CI930" si="18272">AA930/AA932</f>
        <v>0</v>
      </c>
      <c r="CJ930" s="131">
        <f t="shared" ref="CJ930" si="18273">AB930/AB932</f>
        <v>0</v>
      </c>
      <c r="CK930" s="132">
        <f t="shared" ref="CK930" si="18274">AC930/AC932</f>
        <v>0</v>
      </c>
    </row>
    <row r="931" spans="1:89" ht="14.1" thickBot="1">
      <c r="A931" s="133" t="s">
        <v>45</v>
      </c>
      <c r="B931" s="57"/>
      <c r="C931" s="58"/>
      <c r="D931" s="135"/>
      <c r="E931" s="136"/>
      <c r="F931" s="134"/>
      <c r="G931" s="137"/>
      <c r="H931" s="135"/>
      <c r="I931" s="136"/>
      <c r="J931" s="134"/>
      <c r="K931" s="137"/>
      <c r="L931" s="135"/>
      <c r="M931" s="134"/>
      <c r="N931" s="138"/>
      <c r="O931" s="139"/>
      <c r="P931" s="134"/>
      <c r="Q931" s="137"/>
      <c r="R931" s="135"/>
      <c r="S931" s="136"/>
      <c r="T931" s="134"/>
      <c r="U931" s="137"/>
      <c r="V931" s="135"/>
      <c r="W931" s="136"/>
      <c r="X931" s="134"/>
      <c r="Y931" s="137"/>
      <c r="Z931" s="140"/>
      <c r="AA931" s="141"/>
      <c r="AB931" s="168"/>
      <c r="AC931" s="169"/>
      <c r="BI931" s="133" t="s">
        <v>45</v>
      </c>
      <c r="BJ931" s="125">
        <f>B931/B932</f>
        <v>0</v>
      </c>
      <c r="BK931" s="126">
        <f t="shared" ref="BK931" si="18275">C931/C932</f>
        <v>0</v>
      </c>
      <c r="BL931" s="127">
        <f t="shared" ref="BL931" si="18276">D931/D932</f>
        <v>0</v>
      </c>
      <c r="BM931" s="128">
        <f t="shared" ref="BM931" si="18277">E931/E932</f>
        <v>0</v>
      </c>
      <c r="BN931" s="125">
        <f t="shared" ref="BN931" si="18278">F931/F932</f>
        <v>0</v>
      </c>
      <c r="BO931" s="126">
        <f t="shared" ref="BO931" si="18279">G931/G932</f>
        <v>0</v>
      </c>
      <c r="BP931" s="127">
        <f t="shared" ref="BP931" si="18280">H931/H932</f>
        <v>0</v>
      </c>
      <c r="BQ931" s="128">
        <f t="shared" ref="BQ931" si="18281">I931/I932</f>
        <v>0</v>
      </c>
      <c r="BR931" s="125">
        <f t="shared" ref="BR931" si="18282">J931/J932</f>
        <v>0</v>
      </c>
      <c r="BS931" s="126">
        <f t="shared" ref="BS931" si="18283">K931/K932</f>
        <v>0</v>
      </c>
      <c r="BT931" s="127">
        <f t="shared" ref="BT931" si="18284">L931/L932</f>
        <v>0</v>
      </c>
      <c r="BU931" s="125">
        <f t="shared" ref="BU931" si="18285">M931/M932</f>
        <v>0</v>
      </c>
      <c r="BV931" s="129">
        <f t="shared" ref="BV931" si="18286">N931/N932</f>
        <v>0</v>
      </c>
      <c r="BW931" s="130">
        <f t="shared" ref="BW931" si="18287">O931/O932</f>
        <v>0</v>
      </c>
      <c r="BX931" s="125">
        <f t="shared" ref="BX931" si="18288">P931/P932</f>
        <v>0</v>
      </c>
      <c r="BY931" s="126">
        <f t="shared" ref="BY931" si="18289">Q931/Q932</f>
        <v>0</v>
      </c>
      <c r="BZ931" s="127">
        <f t="shared" ref="BZ931" si="18290">R931/R932</f>
        <v>0</v>
      </c>
      <c r="CA931" s="128">
        <f t="shared" ref="CA931" si="18291">S931/S932</f>
        <v>0</v>
      </c>
      <c r="CB931" s="125">
        <f t="shared" ref="CB931" si="18292">T931/T932</f>
        <v>0</v>
      </c>
      <c r="CC931" s="126">
        <f t="shared" ref="CC931" si="18293">U931/U932</f>
        <v>0</v>
      </c>
      <c r="CD931" s="127">
        <f t="shared" ref="CD931" si="18294">V931/V932</f>
        <v>0</v>
      </c>
      <c r="CE931" s="128">
        <f t="shared" ref="CE931" si="18295">W931/W932</f>
        <v>0</v>
      </c>
      <c r="CF931" s="125">
        <f t="shared" ref="CF931" si="18296">X931/X932</f>
        <v>0</v>
      </c>
      <c r="CG931" s="126">
        <f t="shared" ref="CG931" si="18297">Y931/Y932</f>
        <v>0</v>
      </c>
      <c r="CH931" s="127">
        <f t="shared" ref="CH931" si="18298">Z931/Z932</f>
        <v>0</v>
      </c>
      <c r="CI931" s="125">
        <f t="shared" ref="CI931" si="18299">AA931/AA932</f>
        <v>0</v>
      </c>
      <c r="CJ931" s="131">
        <f t="shared" ref="CJ931" si="18300">AB931/AB932</f>
        <v>0</v>
      </c>
      <c r="CK931" s="132">
        <f t="shared" ref="CK931" si="18301">AC931/AC932</f>
        <v>0</v>
      </c>
    </row>
    <row r="932" spans="1:89" ht="15" thickTop="1" thickBot="1">
      <c r="A932" s="294" t="s">
        <v>42</v>
      </c>
      <c r="B932" s="17">
        <f t="shared" ref="B932:AA932" si="18302">SUM(B909:B931)</f>
        <v>54618</v>
      </c>
      <c r="C932" s="18">
        <f t="shared" si="18302"/>
        <v>32903</v>
      </c>
      <c r="D932" s="17">
        <f t="shared" si="18302"/>
        <v>21879</v>
      </c>
      <c r="E932" s="18">
        <f t="shared" si="18302"/>
        <v>18476</v>
      </c>
      <c r="F932" s="17">
        <f t="shared" si="18302"/>
        <v>10010</v>
      </c>
      <c r="G932" s="18">
        <f t="shared" si="18302"/>
        <v>7698</v>
      </c>
      <c r="H932" s="17">
        <f t="shared" si="18302"/>
        <v>24148</v>
      </c>
      <c r="I932" s="18">
        <f t="shared" si="18302"/>
        <v>36497</v>
      </c>
      <c r="J932" s="17">
        <f t="shared" si="18302"/>
        <v>6202</v>
      </c>
      <c r="K932" s="18">
        <f t="shared" si="18302"/>
        <v>7772</v>
      </c>
      <c r="L932" s="17">
        <f t="shared" si="18302"/>
        <v>11394</v>
      </c>
      <c r="M932" s="18">
        <f t="shared" si="18302"/>
        <v>21387</v>
      </c>
      <c r="N932" s="17">
        <f t="shared" si="18302"/>
        <v>24876</v>
      </c>
      <c r="O932" s="18">
        <f t="shared" si="18302"/>
        <v>34770</v>
      </c>
      <c r="P932" s="17">
        <f t="shared" si="18302"/>
        <v>15787</v>
      </c>
      <c r="Q932" s="18">
        <f t="shared" si="18302"/>
        <v>20438</v>
      </c>
      <c r="R932" s="17">
        <f t="shared" si="18302"/>
        <v>19477</v>
      </c>
      <c r="S932" s="18">
        <f t="shared" si="18302"/>
        <v>22615</v>
      </c>
      <c r="T932" s="17">
        <f t="shared" si="18302"/>
        <v>8956</v>
      </c>
      <c r="U932" s="18">
        <f t="shared" si="18302"/>
        <v>10799</v>
      </c>
      <c r="V932" s="17">
        <f t="shared" si="18302"/>
        <v>24299</v>
      </c>
      <c r="W932" s="18">
        <f t="shared" si="18302"/>
        <v>27484</v>
      </c>
      <c r="X932" s="17">
        <f t="shared" si="18302"/>
        <v>23637</v>
      </c>
      <c r="Y932" s="18">
        <f t="shared" si="18302"/>
        <v>14550</v>
      </c>
      <c r="Z932" s="17">
        <f t="shared" si="18302"/>
        <v>54266</v>
      </c>
      <c r="AA932" s="18">
        <f t="shared" si="18302"/>
        <v>43613</v>
      </c>
      <c r="AB932" s="170">
        <f t="shared" ref="AB932:AC932" si="18303">SUM(AB908:AB931)</f>
        <v>299549</v>
      </c>
      <c r="AC932" s="171">
        <f t="shared" si="18303"/>
        <v>299002</v>
      </c>
      <c r="BI932" s="294" t="s">
        <v>42</v>
      </c>
      <c r="BJ932" s="151">
        <f>SUM(BJ908:BJ931)</f>
        <v>1</v>
      </c>
      <c r="BK932" s="152">
        <f t="shared" ref="BK932:CK932" si="18304">SUM(BK908:BK931)</f>
        <v>0.99999999999999989</v>
      </c>
      <c r="BL932" s="151">
        <f t="shared" si="18304"/>
        <v>0.99999999999999978</v>
      </c>
      <c r="BM932" s="152">
        <f t="shared" si="18304"/>
        <v>1</v>
      </c>
      <c r="BN932" s="151">
        <f t="shared" si="18304"/>
        <v>1.0000000000000002</v>
      </c>
      <c r="BO932" s="152">
        <f t="shared" si="18304"/>
        <v>1.0000000000000002</v>
      </c>
      <c r="BP932" s="151">
        <f t="shared" si="18304"/>
        <v>1</v>
      </c>
      <c r="BQ932" s="152">
        <f t="shared" si="18304"/>
        <v>0.99999999999999978</v>
      </c>
      <c r="BR932" s="151">
        <f t="shared" si="18304"/>
        <v>1</v>
      </c>
      <c r="BS932" s="152">
        <f t="shared" si="18304"/>
        <v>1</v>
      </c>
      <c r="BT932" s="151">
        <f t="shared" si="18304"/>
        <v>1</v>
      </c>
      <c r="BU932" s="152">
        <f t="shared" si="18304"/>
        <v>1.0000000000000002</v>
      </c>
      <c r="BV932" s="151">
        <f t="shared" si="18304"/>
        <v>1.0000000000000002</v>
      </c>
      <c r="BW932" s="152">
        <f t="shared" si="18304"/>
        <v>1</v>
      </c>
      <c r="BX932" s="151">
        <f t="shared" si="18304"/>
        <v>0.99999999999999989</v>
      </c>
      <c r="BY932" s="152">
        <f t="shared" si="18304"/>
        <v>1</v>
      </c>
      <c r="BZ932" s="151">
        <f t="shared" si="18304"/>
        <v>1.0000000000000002</v>
      </c>
      <c r="CA932" s="152">
        <f t="shared" si="18304"/>
        <v>1.0000000000000002</v>
      </c>
      <c r="CB932" s="151">
        <f t="shared" si="18304"/>
        <v>1</v>
      </c>
      <c r="CC932" s="152">
        <f t="shared" si="18304"/>
        <v>1.0000000000000002</v>
      </c>
      <c r="CD932" s="151">
        <f t="shared" si="18304"/>
        <v>1</v>
      </c>
      <c r="CE932" s="152">
        <f t="shared" si="18304"/>
        <v>1</v>
      </c>
      <c r="CF932" s="151">
        <f t="shared" si="18304"/>
        <v>1</v>
      </c>
      <c r="CG932" s="152">
        <f t="shared" si="18304"/>
        <v>0.99999999999999989</v>
      </c>
      <c r="CH932" s="151">
        <f t="shared" si="18304"/>
        <v>1</v>
      </c>
      <c r="CI932" s="152">
        <f t="shared" si="18304"/>
        <v>1</v>
      </c>
      <c r="CJ932" s="151">
        <f t="shared" si="18304"/>
        <v>1.0000000000000002</v>
      </c>
      <c r="CK932" s="152">
        <f t="shared" si="18304"/>
        <v>1</v>
      </c>
    </row>
    <row r="933" spans="1:89" ht="14.1" thickTop="1">
      <c r="A933" s="183"/>
    </row>
    <row r="935" spans="1:89">
      <c r="A935" s="318">
        <f>+A904+1</f>
        <v>43861</v>
      </c>
      <c r="B935" s="318"/>
      <c r="C935" s="318"/>
      <c r="D935" s="318"/>
      <c r="AE935"/>
      <c r="BI935" s="313">
        <f>+BI873+2</f>
        <v>43861</v>
      </c>
      <c r="BJ935" s="313"/>
      <c r="BK935" s="313"/>
      <c r="BL935" s="313"/>
    </row>
    <row r="936" spans="1:89" ht="14.1" thickBot="1">
      <c r="AE936" t="s">
        <v>49</v>
      </c>
    </row>
    <row r="937" spans="1:89" ht="15" thickTop="1" thickBot="1">
      <c r="A937" s="314" t="s">
        <v>2</v>
      </c>
      <c r="B937" s="311" t="s">
        <v>3</v>
      </c>
      <c r="C937" s="312"/>
      <c r="D937" s="311" t="s">
        <v>4</v>
      </c>
      <c r="E937" s="312"/>
      <c r="F937" s="311" t="s">
        <v>5</v>
      </c>
      <c r="G937" s="312"/>
      <c r="H937" s="311" t="s">
        <v>6</v>
      </c>
      <c r="I937" s="312"/>
      <c r="J937" s="311" t="s">
        <v>7</v>
      </c>
      <c r="K937" s="312"/>
      <c r="L937" s="311" t="s">
        <v>8</v>
      </c>
      <c r="M937" s="312"/>
      <c r="N937" s="311" t="s">
        <v>9</v>
      </c>
      <c r="O937" s="312"/>
      <c r="P937" s="311" t="s">
        <v>10</v>
      </c>
      <c r="Q937" s="312"/>
      <c r="R937" s="311" t="s">
        <v>11</v>
      </c>
      <c r="S937" s="312"/>
      <c r="T937" s="311" t="s">
        <v>12</v>
      </c>
      <c r="U937" s="312"/>
      <c r="V937" s="311" t="s">
        <v>13</v>
      </c>
      <c r="W937" s="312"/>
      <c r="X937" s="311" t="s">
        <v>14</v>
      </c>
      <c r="Y937" s="312"/>
      <c r="Z937" s="297" t="s">
        <v>15</v>
      </c>
      <c r="AA937" s="298"/>
      <c r="AB937" s="316" t="s">
        <v>16</v>
      </c>
      <c r="AC937" s="317"/>
      <c r="AE937" s="309" t="s">
        <v>2</v>
      </c>
      <c r="AF937" s="303" t="s">
        <v>3</v>
      </c>
      <c r="AG937" s="304"/>
      <c r="AH937" s="303" t="s">
        <v>4</v>
      </c>
      <c r="AI937" s="304"/>
      <c r="AJ937" s="303" t="s">
        <v>5</v>
      </c>
      <c r="AK937" s="304"/>
      <c r="AL937" s="303" t="s">
        <v>6</v>
      </c>
      <c r="AM937" s="304"/>
      <c r="AN937" s="303" t="s">
        <v>7</v>
      </c>
      <c r="AO937" s="304"/>
      <c r="AP937" s="303" t="s">
        <v>8</v>
      </c>
      <c r="AQ937" s="304"/>
      <c r="AR937" s="303" t="s">
        <v>9</v>
      </c>
      <c r="AS937" s="304"/>
      <c r="AT937" s="303" t="s">
        <v>10</v>
      </c>
      <c r="AU937" s="304"/>
      <c r="AV937" s="303" t="s">
        <v>11</v>
      </c>
      <c r="AW937" s="304"/>
      <c r="AX937" s="303" t="s">
        <v>12</v>
      </c>
      <c r="AY937" s="304"/>
      <c r="AZ937" s="303" t="s">
        <v>13</v>
      </c>
      <c r="BA937" s="304"/>
      <c r="BB937" s="303" t="s">
        <v>14</v>
      </c>
      <c r="BC937" s="304"/>
      <c r="BD937" s="305" t="s">
        <v>15</v>
      </c>
      <c r="BE937" s="306"/>
      <c r="BF937" s="307" t="s">
        <v>16</v>
      </c>
      <c r="BG937" s="308"/>
      <c r="BI937" s="314" t="s">
        <v>2</v>
      </c>
      <c r="BJ937" s="311" t="s">
        <v>3</v>
      </c>
      <c r="BK937" s="312"/>
      <c r="BL937" s="311" t="s">
        <v>4</v>
      </c>
      <c r="BM937" s="312"/>
      <c r="BN937" s="311" t="s">
        <v>5</v>
      </c>
      <c r="BO937" s="312"/>
      <c r="BP937" s="311" t="s">
        <v>6</v>
      </c>
      <c r="BQ937" s="312"/>
      <c r="BR937" s="311" t="s">
        <v>7</v>
      </c>
      <c r="BS937" s="312"/>
      <c r="BT937" s="311" t="s">
        <v>8</v>
      </c>
      <c r="BU937" s="312"/>
      <c r="BV937" s="311" t="s">
        <v>9</v>
      </c>
      <c r="BW937" s="312"/>
      <c r="BX937" s="311" t="s">
        <v>10</v>
      </c>
      <c r="BY937" s="312"/>
      <c r="BZ937" s="311" t="s">
        <v>11</v>
      </c>
      <c r="CA937" s="312"/>
      <c r="CB937" s="311" t="s">
        <v>12</v>
      </c>
      <c r="CC937" s="312"/>
      <c r="CD937" s="311" t="s">
        <v>13</v>
      </c>
      <c r="CE937" s="312"/>
      <c r="CF937" s="311" t="s">
        <v>14</v>
      </c>
      <c r="CG937" s="312"/>
      <c r="CH937" s="297" t="s">
        <v>15</v>
      </c>
      <c r="CI937" s="298"/>
      <c r="CJ937" s="311" t="s">
        <v>16</v>
      </c>
      <c r="CK937" s="312"/>
    </row>
    <row r="938" spans="1:89" ht="15" thickTop="1" thickBot="1">
      <c r="A938" s="315"/>
      <c r="B938" s="112" t="s">
        <v>17</v>
      </c>
      <c r="C938" s="113" t="s">
        <v>18</v>
      </c>
      <c r="D938" s="114" t="s">
        <v>17</v>
      </c>
      <c r="E938" s="115" t="s">
        <v>18</v>
      </c>
      <c r="F938" s="112" t="s">
        <v>17</v>
      </c>
      <c r="G938" s="113" t="s">
        <v>18</v>
      </c>
      <c r="H938" s="114" t="s">
        <v>17</v>
      </c>
      <c r="I938" s="115" t="s">
        <v>18</v>
      </c>
      <c r="J938" s="112" t="s">
        <v>17</v>
      </c>
      <c r="K938" s="113" t="s">
        <v>18</v>
      </c>
      <c r="L938" s="114" t="s">
        <v>17</v>
      </c>
      <c r="M938" s="112" t="s">
        <v>18</v>
      </c>
      <c r="N938" s="116" t="s">
        <v>17</v>
      </c>
      <c r="O938" s="117" t="s">
        <v>18</v>
      </c>
      <c r="P938" s="112" t="s">
        <v>17</v>
      </c>
      <c r="Q938" s="113" t="s">
        <v>18</v>
      </c>
      <c r="R938" s="114" t="s">
        <v>17</v>
      </c>
      <c r="S938" s="115" t="s">
        <v>18</v>
      </c>
      <c r="T938" s="112" t="s">
        <v>17</v>
      </c>
      <c r="U938" s="113" t="s">
        <v>18</v>
      </c>
      <c r="V938" s="114" t="s">
        <v>17</v>
      </c>
      <c r="W938" s="115" t="s">
        <v>18</v>
      </c>
      <c r="X938" s="112" t="s">
        <v>17</v>
      </c>
      <c r="Y938" s="113" t="s">
        <v>18</v>
      </c>
      <c r="Z938" s="25" t="s">
        <v>17</v>
      </c>
      <c r="AA938" s="118" t="s">
        <v>18</v>
      </c>
      <c r="AB938" s="172" t="s">
        <v>17</v>
      </c>
      <c r="AC938" s="173" t="s">
        <v>18</v>
      </c>
      <c r="AE938" s="310"/>
      <c r="AF938" s="235" t="s">
        <v>17</v>
      </c>
      <c r="AG938" s="236" t="s">
        <v>18</v>
      </c>
      <c r="AH938" s="237" t="s">
        <v>17</v>
      </c>
      <c r="AI938" s="238" t="s">
        <v>18</v>
      </c>
      <c r="AJ938" s="235" t="s">
        <v>17</v>
      </c>
      <c r="AK938" s="236" t="s">
        <v>18</v>
      </c>
      <c r="AL938" s="237" t="s">
        <v>17</v>
      </c>
      <c r="AM938" s="238" t="s">
        <v>18</v>
      </c>
      <c r="AN938" s="235" t="s">
        <v>17</v>
      </c>
      <c r="AO938" s="236" t="s">
        <v>18</v>
      </c>
      <c r="AP938" s="237" t="s">
        <v>17</v>
      </c>
      <c r="AQ938" s="235" t="s">
        <v>18</v>
      </c>
      <c r="AR938" s="239" t="s">
        <v>17</v>
      </c>
      <c r="AS938" s="240" t="s">
        <v>18</v>
      </c>
      <c r="AT938" s="235" t="s">
        <v>17</v>
      </c>
      <c r="AU938" s="236" t="s">
        <v>18</v>
      </c>
      <c r="AV938" s="237" t="s">
        <v>17</v>
      </c>
      <c r="AW938" s="238" t="s">
        <v>18</v>
      </c>
      <c r="AX938" s="235" t="s">
        <v>17</v>
      </c>
      <c r="AY938" s="236" t="s">
        <v>18</v>
      </c>
      <c r="AZ938" s="237" t="s">
        <v>17</v>
      </c>
      <c r="BA938" s="238" t="s">
        <v>18</v>
      </c>
      <c r="BB938" s="235" t="s">
        <v>17</v>
      </c>
      <c r="BC938" s="236" t="s">
        <v>18</v>
      </c>
      <c r="BD938" s="241" t="s">
        <v>17</v>
      </c>
      <c r="BE938" s="242" t="s">
        <v>18</v>
      </c>
      <c r="BF938" s="243" t="s">
        <v>17</v>
      </c>
      <c r="BG938" s="244" t="s">
        <v>18</v>
      </c>
      <c r="BI938" s="315"/>
      <c r="BJ938" s="112" t="s">
        <v>17</v>
      </c>
      <c r="BK938" s="113" t="s">
        <v>18</v>
      </c>
      <c r="BL938" s="114" t="s">
        <v>17</v>
      </c>
      <c r="BM938" s="115" t="s">
        <v>18</v>
      </c>
      <c r="BN938" s="112" t="s">
        <v>17</v>
      </c>
      <c r="BO938" s="113" t="s">
        <v>18</v>
      </c>
      <c r="BP938" s="114" t="s">
        <v>17</v>
      </c>
      <c r="BQ938" s="115" t="s">
        <v>18</v>
      </c>
      <c r="BR938" s="112" t="s">
        <v>17</v>
      </c>
      <c r="BS938" s="113" t="s">
        <v>18</v>
      </c>
      <c r="BT938" s="114" t="s">
        <v>17</v>
      </c>
      <c r="BU938" s="112" t="s">
        <v>18</v>
      </c>
      <c r="BV938" s="116" t="s">
        <v>17</v>
      </c>
      <c r="BW938" s="117" t="s">
        <v>18</v>
      </c>
      <c r="BX938" s="112" t="s">
        <v>17</v>
      </c>
      <c r="BY938" s="113" t="s">
        <v>18</v>
      </c>
      <c r="BZ938" s="114" t="s">
        <v>17</v>
      </c>
      <c r="CA938" s="115" t="s">
        <v>18</v>
      </c>
      <c r="CB938" s="112" t="s">
        <v>17</v>
      </c>
      <c r="CC938" s="113" t="s">
        <v>18</v>
      </c>
      <c r="CD938" s="114" t="s">
        <v>17</v>
      </c>
      <c r="CE938" s="115" t="s">
        <v>18</v>
      </c>
      <c r="CF938" s="112" t="s">
        <v>17</v>
      </c>
      <c r="CG938" s="113" t="s">
        <v>18</v>
      </c>
      <c r="CH938" s="25" t="s">
        <v>17</v>
      </c>
      <c r="CI938" s="118" t="s">
        <v>18</v>
      </c>
      <c r="CJ938" s="116" t="s">
        <v>17</v>
      </c>
      <c r="CK938" s="117" t="s">
        <v>18</v>
      </c>
    </row>
    <row r="939" spans="1:89" ht="14.1" thickTop="1">
      <c r="A939" s="121" t="s">
        <v>19</v>
      </c>
      <c r="B939" s="122"/>
      <c r="C939" s="182"/>
      <c r="D939" s="123"/>
      <c r="E939" s="176"/>
      <c r="F939" s="122"/>
      <c r="G939" s="124"/>
      <c r="H939" s="123"/>
      <c r="I939" s="176"/>
      <c r="J939" s="122"/>
      <c r="K939" s="124"/>
      <c r="L939" s="123"/>
      <c r="M939" s="122"/>
      <c r="N939" s="175"/>
      <c r="O939" s="177"/>
      <c r="P939" s="122"/>
      <c r="Q939" s="124"/>
      <c r="R939" s="123"/>
      <c r="S939" s="176"/>
      <c r="T939" s="122"/>
      <c r="U939" s="124"/>
      <c r="V939" s="123"/>
      <c r="W939" s="176"/>
      <c r="X939" s="122"/>
      <c r="Y939" s="124"/>
      <c r="Z939" s="180"/>
      <c r="AA939" s="181"/>
      <c r="AB939" s="166">
        <f>B939+D939+F939+H939+J939+L939+N939+P939+R939+T939+V939+X939+Z939</f>
        <v>0</v>
      </c>
      <c r="AC939" s="167">
        <f>C939+E939+G939+I939+K939+M939+O939+Q939+S939+U939+W939+Y939+AA939</f>
        <v>0</v>
      </c>
      <c r="AE939" s="246" t="str">
        <f>$AE$9</f>
        <v>07:00 - 07:59</v>
      </c>
      <c r="AF939" s="247">
        <f>SUMIF($A$9:$A$32,$AE939,B$939:B$962)</f>
        <v>5896</v>
      </c>
      <c r="AG939" s="248">
        <f t="shared" ref="AG939:AV941" si="18305">SUMIF($A$9:$A$32,$AE939,C$939:C$962)</f>
        <v>669</v>
      </c>
      <c r="AH939" s="249">
        <f t="shared" si="18305"/>
        <v>1138</v>
      </c>
      <c r="AI939" s="250">
        <f t="shared" si="18305"/>
        <v>850</v>
      </c>
      <c r="AJ939" s="247">
        <f t="shared" si="18305"/>
        <v>537</v>
      </c>
      <c r="AK939" s="251">
        <f t="shared" si="18305"/>
        <v>501</v>
      </c>
      <c r="AL939" s="249">
        <f t="shared" si="18305"/>
        <v>978</v>
      </c>
      <c r="AM939" s="250">
        <f t="shared" si="18305"/>
        <v>1441</v>
      </c>
      <c r="AN939" s="247">
        <f t="shared" si="18305"/>
        <v>340</v>
      </c>
      <c r="AO939" s="251">
        <f t="shared" si="18305"/>
        <v>804</v>
      </c>
      <c r="AP939" s="249">
        <f t="shared" si="18305"/>
        <v>426</v>
      </c>
      <c r="AQ939" s="247">
        <f t="shared" si="18305"/>
        <v>1713</v>
      </c>
      <c r="AR939" s="252">
        <f t="shared" si="18305"/>
        <v>1545</v>
      </c>
      <c r="AS939" s="253">
        <f t="shared" si="18305"/>
        <v>2107</v>
      </c>
      <c r="AT939" s="247">
        <f t="shared" si="18305"/>
        <v>1374</v>
      </c>
      <c r="AU939" s="251">
        <f t="shared" si="18305"/>
        <v>1199</v>
      </c>
      <c r="AV939" s="249">
        <f t="shared" si="18305"/>
        <v>1730</v>
      </c>
      <c r="AW939" s="250">
        <f t="shared" ref="AW939:BE941" si="18306">SUMIF($A$9:$A$32,$AE939,S$939:S$962)</f>
        <v>1277</v>
      </c>
      <c r="AX939" s="247">
        <f t="shared" si="18306"/>
        <v>313</v>
      </c>
      <c r="AY939" s="251">
        <f t="shared" si="18306"/>
        <v>1505</v>
      </c>
      <c r="AZ939" s="249">
        <f t="shared" si="18306"/>
        <v>925</v>
      </c>
      <c r="BA939" s="250">
        <f t="shared" si="18306"/>
        <v>2455</v>
      </c>
      <c r="BB939" s="247">
        <f t="shared" si="18306"/>
        <v>1351</v>
      </c>
      <c r="BC939" s="251">
        <f t="shared" si="18306"/>
        <v>1477</v>
      </c>
      <c r="BD939" s="20">
        <f t="shared" si="18306"/>
        <v>4531</v>
      </c>
      <c r="BE939" s="254">
        <f t="shared" si="18306"/>
        <v>2188</v>
      </c>
      <c r="BF939" s="255">
        <f t="shared" ref="BF939:BG941" si="18307">SUMIF($A$9:$A$32,$AE939,AB$908:AB$931)</f>
        <v>23225</v>
      </c>
      <c r="BG939" s="256">
        <f t="shared" si="18307"/>
        <v>21297</v>
      </c>
      <c r="BI939" s="121" t="s">
        <v>19</v>
      </c>
      <c r="BJ939" s="125">
        <f>B939/B963</f>
        <v>0</v>
      </c>
      <c r="BK939" s="126">
        <f t="shared" ref="BK939" si="18308">C939/C963</f>
        <v>0</v>
      </c>
      <c r="BL939" s="127">
        <f t="shared" ref="BL939" si="18309">D939/D963</f>
        <v>0</v>
      </c>
      <c r="BM939" s="128">
        <f t="shared" ref="BM939" si="18310">E939/E963</f>
        <v>0</v>
      </c>
      <c r="BN939" s="125">
        <f t="shared" ref="BN939" si="18311">F939/F963</f>
        <v>0</v>
      </c>
      <c r="BO939" s="126">
        <f t="shared" ref="BO939" si="18312">G939/G963</f>
        <v>0</v>
      </c>
      <c r="BP939" s="127">
        <f t="shared" ref="BP939" si="18313">H939/H963</f>
        <v>0</v>
      </c>
      <c r="BQ939" s="128">
        <f t="shared" ref="BQ939" si="18314">I939/I963</f>
        <v>0</v>
      </c>
      <c r="BR939" s="125">
        <f t="shared" ref="BR939" si="18315">J939/J963</f>
        <v>0</v>
      </c>
      <c r="BS939" s="126">
        <f t="shared" ref="BS939" si="18316">K939/K963</f>
        <v>0</v>
      </c>
      <c r="BT939" s="127">
        <f t="shared" ref="BT939" si="18317">L939/L963</f>
        <v>0</v>
      </c>
      <c r="BU939" s="125">
        <f t="shared" ref="BU939" si="18318">M939/M963</f>
        <v>0</v>
      </c>
      <c r="BV939" s="129">
        <f t="shared" ref="BV939" si="18319">N939/N963</f>
        <v>0</v>
      </c>
      <c r="BW939" s="130">
        <f t="shared" ref="BW939" si="18320">O939/O963</f>
        <v>0</v>
      </c>
      <c r="BX939" s="125">
        <f t="shared" ref="BX939" si="18321">P939/P963</f>
        <v>0</v>
      </c>
      <c r="BY939" s="126">
        <f t="shared" ref="BY939" si="18322">Q939/Q963</f>
        <v>0</v>
      </c>
      <c r="BZ939" s="127">
        <f t="shared" ref="BZ939" si="18323">R939/R963</f>
        <v>0</v>
      </c>
      <c r="CA939" s="128">
        <f t="shared" ref="CA939" si="18324">S939/S963</f>
        <v>0</v>
      </c>
      <c r="CB939" s="125">
        <f t="shared" ref="CB939" si="18325">T939/T963</f>
        <v>0</v>
      </c>
      <c r="CC939" s="126">
        <f t="shared" ref="CC939" si="18326">U939/U963</f>
        <v>0</v>
      </c>
      <c r="CD939" s="127">
        <f t="shared" ref="CD939" si="18327">V939/V963</f>
        <v>0</v>
      </c>
      <c r="CE939" s="128">
        <f t="shared" ref="CE939" si="18328">W939/W963</f>
        <v>0</v>
      </c>
      <c r="CF939" s="125">
        <f t="shared" ref="CF939" si="18329">X939/X963</f>
        <v>0</v>
      </c>
      <c r="CG939" s="126">
        <f t="shared" ref="CG939" si="18330">Y939/Y963</f>
        <v>0</v>
      </c>
      <c r="CH939" s="127">
        <f t="shared" ref="CH939" si="18331">Z939/Z963</f>
        <v>0</v>
      </c>
      <c r="CI939" s="125">
        <f t="shared" ref="CI939" si="18332">AA939/AA963</f>
        <v>0</v>
      </c>
      <c r="CJ939" s="131">
        <f t="shared" ref="CJ939" si="18333">AB939/AB963</f>
        <v>0</v>
      </c>
      <c r="CK939" s="132">
        <f t="shared" ref="CK939" si="18334">AC939/AC963</f>
        <v>0</v>
      </c>
    </row>
    <row r="940" spans="1:89">
      <c r="A940" s="133" t="s">
        <v>20</v>
      </c>
      <c r="B940" s="185">
        <v>492</v>
      </c>
      <c r="C940" s="186">
        <v>0</v>
      </c>
      <c r="D940" s="187">
        <v>179</v>
      </c>
      <c r="E940" s="188">
        <v>0</v>
      </c>
      <c r="F940" s="185">
        <v>38</v>
      </c>
      <c r="G940" s="189">
        <v>0</v>
      </c>
      <c r="H940" s="187">
        <v>215</v>
      </c>
      <c r="I940" s="188">
        <v>9</v>
      </c>
      <c r="J940" s="185">
        <v>6</v>
      </c>
      <c r="K940" s="189">
        <v>2</v>
      </c>
      <c r="L940" s="187">
        <v>3</v>
      </c>
      <c r="M940" s="185">
        <v>14</v>
      </c>
      <c r="N940" s="190">
        <v>20</v>
      </c>
      <c r="O940" s="191">
        <v>0</v>
      </c>
      <c r="P940" s="185">
        <v>5</v>
      </c>
      <c r="Q940" s="189">
        <v>0</v>
      </c>
      <c r="R940" s="187">
        <v>0</v>
      </c>
      <c r="S940" s="188">
        <v>0</v>
      </c>
      <c r="T940" s="185">
        <v>0</v>
      </c>
      <c r="U940" s="189">
        <v>0</v>
      </c>
      <c r="V940" s="187">
        <v>0</v>
      </c>
      <c r="W940" s="188">
        <v>0</v>
      </c>
      <c r="X940" s="185">
        <v>0</v>
      </c>
      <c r="Y940" s="189">
        <v>0</v>
      </c>
      <c r="Z940" s="187">
        <v>0</v>
      </c>
      <c r="AA940" s="185">
        <v>0</v>
      </c>
      <c r="AB940" s="168">
        <f t="shared" ref="AB940:AB941" si="18335">B940+D940+F940+H940+J940+L940+N940+P940+R940+T940+V940+X940+Z940</f>
        <v>958</v>
      </c>
      <c r="AC940" s="169">
        <f t="shared" ref="AC940:AC959" si="18336">C940+E940+G940+I940+K940+M940+O940+Q940+S940+U940+W940+Y940+AA940</f>
        <v>25</v>
      </c>
      <c r="AE940" s="258" t="str">
        <f>$AE$10</f>
        <v>08:00 - 08:59</v>
      </c>
      <c r="AF940" s="247">
        <f>SUMIF($A$9:$A$32,$AE940,B$939:B$962)</f>
        <v>5717</v>
      </c>
      <c r="AG940" s="259">
        <f t="shared" si="18305"/>
        <v>1000</v>
      </c>
      <c r="AH940" s="260">
        <f t="shared" si="18305"/>
        <v>1195</v>
      </c>
      <c r="AI940" s="261">
        <f t="shared" si="18305"/>
        <v>1202</v>
      </c>
      <c r="AJ940" s="262">
        <f t="shared" si="18305"/>
        <v>610</v>
      </c>
      <c r="AK940" s="263">
        <f t="shared" si="18305"/>
        <v>549</v>
      </c>
      <c r="AL940" s="260">
        <f t="shared" si="18305"/>
        <v>913</v>
      </c>
      <c r="AM940" s="261">
        <f t="shared" si="18305"/>
        <v>1593</v>
      </c>
      <c r="AN940" s="262">
        <f t="shared" si="18305"/>
        <v>358</v>
      </c>
      <c r="AO940" s="263">
        <f t="shared" si="18305"/>
        <v>1025</v>
      </c>
      <c r="AP940" s="260">
        <f t="shared" si="18305"/>
        <v>420</v>
      </c>
      <c r="AQ940" s="262">
        <f t="shared" si="18305"/>
        <v>2365</v>
      </c>
      <c r="AR940" s="264">
        <f t="shared" si="18305"/>
        <v>1563</v>
      </c>
      <c r="AS940" s="265">
        <f t="shared" si="18305"/>
        <v>2721</v>
      </c>
      <c r="AT940" s="262">
        <f t="shared" si="18305"/>
        <v>1014</v>
      </c>
      <c r="AU940" s="263">
        <f t="shared" si="18305"/>
        <v>1215</v>
      </c>
      <c r="AV940" s="260">
        <f t="shared" si="18305"/>
        <v>1301</v>
      </c>
      <c r="AW940" s="261">
        <f t="shared" si="18306"/>
        <v>1147</v>
      </c>
      <c r="AX940" s="262">
        <f t="shared" si="18306"/>
        <v>269</v>
      </c>
      <c r="AY940" s="263">
        <f t="shared" si="18306"/>
        <v>1187</v>
      </c>
      <c r="AZ940" s="260">
        <f t="shared" si="18306"/>
        <v>819</v>
      </c>
      <c r="BA940" s="261">
        <f t="shared" si="18306"/>
        <v>1949</v>
      </c>
      <c r="BB940" s="262">
        <f t="shared" si="18306"/>
        <v>1012</v>
      </c>
      <c r="BC940" s="263">
        <f t="shared" si="18306"/>
        <v>1332</v>
      </c>
      <c r="BD940" s="260">
        <f t="shared" si="18306"/>
        <v>3057</v>
      </c>
      <c r="BE940" s="262">
        <f t="shared" si="18306"/>
        <v>1837</v>
      </c>
      <c r="BF940" s="266">
        <f t="shared" si="18307"/>
        <v>20856</v>
      </c>
      <c r="BG940" s="16">
        <f t="shared" si="18307"/>
        <v>22163</v>
      </c>
      <c r="BI940" s="133" t="s">
        <v>20</v>
      </c>
      <c r="BJ940" s="125">
        <f>B940/B963</f>
        <v>8.9648512235564227E-3</v>
      </c>
      <c r="BK940" s="126">
        <f t="shared" ref="BK940" si="18337">C940/C963</f>
        <v>0</v>
      </c>
      <c r="BL940" s="127">
        <f t="shared" ref="BL940" si="18338">D940/D963</f>
        <v>8.1234399818470616E-3</v>
      </c>
      <c r="BM940" s="128">
        <f t="shared" ref="BM940" si="18339">E940/E963</f>
        <v>0</v>
      </c>
      <c r="BN940" s="125">
        <f t="shared" ref="BN940" si="18340">F940/F963</f>
        <v>3.6489341271365469E-3</v>
      </c>
      <c r="BO940" s="126">
        <f t="shared" ref="BO940" si="18341">G940/G963</f>
        <v>0</v>
      </c>
      <c r="BP940" s="127">
        <f t="shared" ref="BP940" si="18342">H940/H963</f>
        <v>8.6044743266498573E-3</v>
      </c>
      <c r="BQ940" s="128">
        <f t="shared" ref="BQ940" si="18343">I940/I963</f>
        <v>2.3469893342373588E-4</v>
      </c>
      <c r="BR940" s="125">
        <f t="shared" ref="BR940" si="18344">J940/J963</f>
        <v>9.3066542577943234E-4</v>
      </c>
      <c r="BS940" s="126">
        <f t="shared" ref="BS940" si="18345">K940/K963</f>
        <v>2.5644313373509426E-4</v>
      </c>
      <c r="BT940" s="127">
        <f t="shared" ref="BT940" si="18346">L940/L963</f>
        <v>2.6483050847457627E-4</v>
      </c>
      <c r="BU940" s="125">
        <f t="shared" ref="BU940" si="18347">M940/M963</f>
        <v>6.3909431206062267E-4</v>
      </c>
      <c r="BV940" s="129">
        <f t="shared" ref="BV940" si="18348">N940/N963</f>
        <v>7.8520670566526634E-4</v>
      </c>
      <c r="BW940" s="130">
        <f t="shared" ref="BW940" si="18349">O940/O963</f>
        <v>0</v>
      </c>
      <c r="BX940" s="125">
        <f t="shared" ref="BX940" si="18350">P940/P963</f>
        <v>3.2170891777120059E-4</v>
      </c>
      <c r="BY940" s="126">
        <f t="shared" ref="BY940" si="18351">Q940/Q963</f>
        <v>0</v>
      </c>
      <c r="BZ940" s="127">
        <f t="shared" ref="BZ940" si="18352">R940/R963</f>
        <v>0</v>
      </c>
      <c r="CA940" s="128">
        <f t="shared" ref="CA940" si="18353">S940/S963</f>
        <v>0</v>
      </c>
      <c r="CB940" s="125">
        <f t="shared" ref="CB940" si="18354">T940/T963</f>
        <v>0</v>
      </c>
      <c r="CC940" s="126">
        <f t="shared" ref="CC940" si="18355">U940/U963</f>
        <v>0</v>
      </c>
      <c r="CD940" s="127">
        <f t="shared" ref="CD940" si="18356">V940/V963</f>
        <v>0</v>
      </c>
      <c r="CE940" s="128">
        <f t="shared" ref="CE940" si="18357">W940/W963</f>
        <v>0</v>
      </c>
      <c r="CF940" s="125">
        <f t="shared" ref="CF940" si="18358">X940/X963</f>
        <v>0</v>
      </c>
      <c r="CG940" s="126">
        <f t="shared" ref="CG940" si="18359">Y940/Y963</f>
        <v>0</v>
      </c>
      <c r="CH940" s="127">
        <f t="shared" ref="CH940" si="18360">Z940/Z963</f>
        <v>0</v>
      </c>
      <c r="CI940" s="125">
        <f t="shared" ref="CI940" si="18361">AA940/AA963</f>
        <v>0</v>
      </c>
      <c r="CJ940" s="131">
        <f t="shared" ref="CJ940" si="18362">AB940/AB963</f>
        <v>3.1640239250410366E-3</v>
      </c>
      <c r="CK940" s="132">
        <f t="shared" ref="CK940" si="18363">AC940/AC963</f>
        <v>8.2741456117241334E-5</v>
      </c>
    </row>
    <row r="941" spans="1:89" ht="14.1" thickBot="1">
      <c r="A941" s="142" t="s">
        <v>21</v>
      </c>
      <c r="B941" s="192">
        <v>2826</v>
      </c>
      <c r="C941" s="193">
        <v>0</v>
      </c>
      <c r="D941" s="194">
        <v>920</v>
      </c>
      <c r="E941" s="195">
        <v>1</v>
      </c>
      <c r="F941" s="192">
        <v>301</v>
      </c>
      <c r="G941" s="196">
        <v>5</v>
      </c>
      <c r="H941" s="194">
        <v>1038</v>
      </c>
      <c r="I941" s="195">
        <v>86</v>
      </c>
      <c r="J941" s="192">
        <v>67</v>
      </c>
      <c r="K941" s="196">
        <v>23</v>
      </c>
      <c r="L941" s="194">
        <v>63</v>
      </c>
      <c r="M941" s="192">
        <v>294</v>
      </c>
      <c r="N941" s="197">
        <v>381</v>
      </c>
      <c r="O941" s="198">
        <v>462</v>
      </c>
      <c r="P941" s="192">
        <v>216</v>
      </c>
      <c r="Q941" s="196">
        <v>288</v>
      </c>
      <c r="R941" s="194">
        <v>267</v>
      </c>
      <c r="S941" s="195">
        <v>287</v>
      </c>
      <c r="T941" s="192">
        <v>40</v>
      </c>
      <c r="U941" s="196">
        <v>234</v>
      </c>
      <c r="V941" s="194">
        <v>139</v>
      </c>
      <c r="W941" s="195">
        <v>451</v>
      </c>
      <c r="X941" s="192">
        <v>262</v>
      </c>
      <c r="Y941" s="196">
        <v>336</v>
      </c>
      <c r="Z941" s="194">
        <v>828</v>
      </c>
      <c r="AA941" s="192">
        <v>356</v>
      </c>
      <c r="AB941" s="168">
        <f t="shared" si="18335"/>
        <v>7348</v>
      </c>
      <c r="AC941" s="169">
        <f t="shared" si="18336"/>
        <v>2823</v>
      </c>
      <c r="AE941" s="246" t="str">
        <f>$AE$11</f>
        <v>-</v>
      </c>
      <c r="AF941" s="247">
        <f>SUMIF($A$9:$A$32,$AE941,B$939:B$962)</f>
        <v>0</v>
      </c>
      <c r="AG941" s="267">
        <f t="shared" si="18305"/>
        <v>0</v>
      </c>
      <c r="AH941" s="268">
        <f t="shared" si="18305"/>
        <v>0</v>
      </c>
      <c r="AI941" s="269">
        <f t="shared" si="18305"/>
        <v>0</v>
      </c>
      <c r="AJ941" s="270">
        <f t="shared" si="18305"/>
        <v>0</v>
      </c>
      <c r="AK941" s="271">
        <f t="shared" si="18305"/>
        <v>0</v>
      </c>
      <c r="AL941" s="268">
        <f t="shared" si="18305"/>
        <v>0</v>
      </c>
      <c r="AM941" s="269">
        <f t="shared" si="18305"/>
        <v>0</v>
      </c>
      <c r="AN941" s="270">
        <f t="shared" si="18305"/>
        <v>0</v>
      </c>
      <c r="AO941" s="271">
        <f t="shared" si="18305"/>
        <v>0</v>
      </c>
      <c r="AP941" s="268">
        <f t="shared" si="18305"/>
        <v>0</v>
      </c>
      <c r="AQ941" s="270">
        <f t="shared" si="18305"/>
        <v>0</v>
      </c>
      <c r="AR941" s="272">
        <f t="shared" si="18305"/>
        <v>0</v>
      </c>
      <c r="AS941" s="273">
        <f t="shared" si="18305"/>
        <v>0</v>
      </c>
      <c r="AT941" s="270">
        <f t="shared" si="18305"/>
        <v>0</v>
      </c>
      <c r="AU941" s="271">
        <f t="shared" si="18305"/>
        <v>0</v>
      </c>
      <c r="AV941" s="268">
        <f t="shared" si="18305"/>
        <v>0</v>
      </c>
      <c r="AW941" s="269">
        <f t="shared" si="18306"/>
        <v>0</v>
      </c>
      <c r="AX941" s="270">
        <f t="shared" si="18306"/>
        <v>0</v>
      </c>
      <c r="AY941" s="271">
        <f t="shared" si="18306"/>
        <v>0</v>
      </c>
      <c r="AZ941" s="268">
        <f t="shared" si="18306"/>
        <v>0</v>
      </c>
      <c r="BA941" s="269">
        <f t="shared" si="18306"/>
        <v>0</v>
      </c>
      <c r="BB941" s="270">
        <f t="shared" si="18306"/>
        <v>0</v>
      </c>
      <c r="BC941" s="271">
        <f t="shared" si="18306"/>
        <v>0</v>
      </c>
      <c r="BD941" s="268">
        <f t="shared" si="18306"/>
        <v>0</v>
      </c>
      <c r="BE941" s="270">
        <f t="shared" si="18306"/>
        <v>0</v>
      </c>
      <c r="BF941" s="266">
        <f t="shared" si="18307"/>
        <v>0</v>
      </c>
      <c r="BG941" s="16">
        <f t="shared" si="18307"/>
        <v>0</v>
      </c>
      <c r="BI941" s="142" t="s">
        <v>21</v>
      </c>
      <c r="BJ941" s="125">
        <f>B941/B963</f>
        <v>5.1493230808476523E-2</v>
      </c>
      <c r="BK941" s="126">
        <f t="shared" ref="BK941" si="18364">C941/C963</f>
        <v>0</v>
      </c>
      <c r="BL941" s="127">
        <f t="shared" ref="BL941" si="18365">D941/D963</f>
        <v>4.1751758565917861E-2</v>
      </c>
      <c r="BM941" s="128">
        <f t="shared" ref="BM941" si="18366">E941/E963</f>
        <v>5.3607805296451163E-5</v>
      </c>
      <c r="BN941" s="125">
        <f t="shared" ref="BN941" si="18367">F941/F963</f>
        <v>2.8903399270213175E-2</v>
      </c>
      <c r="BO941" s="126">
        <f t="shared" ref="BO941" si="18368">G941/G963</f>
        <v>6.4699792960662525E-4</v>
      </c>
      <c r="BP941" s="127">
        <f t="shared" ref="BP941" si="18369">H941/H963</f>
        <v>4.1541601632849083E-2</v>
      </c>
      <c r="BQ941" s="128">
        <f t="shared" ref="BQ941" si="18370">I941/I963</f>
        <v>2.2426786971601431E-3</v>
      </c>
      <c r="BR941" s="125">
        <f t="shared" ref="BR941" si="18371">J941/J963</f>
        <v>1.0392430587870326E-2</v>
      </c>
      <c r="BS941" s="126">
        <f t="shared" ref="BS941" si="18372">K941/K963</f>
        <v>2.9490960379535839E-3</v>
      </c>
      <c r="BT941" s="127">
        <f t="shared" ref="BT941" si="18373">L941/L963</f>
        <v>5.5614406779661016E-3</v>
      </c>
      <c r="BU941" s="125">
        <f t="shared" ref="BU941" si="18374">M941/M963</f>
        <v>1.3420980553273076E-2</v>
      </c>
      <c r="BV941" s="129">
        <f t="shared" ref="BV941" si="18375">N941/N963</f>
        <v>1.4958187742923325E-2</v>
      </c>
      <c r="BW941" s="130">
        <f t="shared" ref="BW941" si="18376">O941/O963</f>
        <v>1.3128729752770673E-2</v>
      </c>
      <c r="BX941" s="125">
        <f t="shared" ref="BX941" si="18377">P941/P963</f>
        <v>1.3897825247715866E-2</v>
      </c>
      <c r="BY941" s="126">
        <f t="shared" ref="BY941" si="18378">Q941/Q963</f>
        <v>1.5032099796440315E-2</v>
      </c>
      <c r="BZ941" s="127">
        <f t="shared" ref="BZ941" si="18379">R941/R963</f>
        <v>1.3276316443737259E-2</v>
      </c>
      <c r="CA941" s="128">
        <f t="shared" ref="CA941" si="18380">S941/S963</f>
        <v>1.2861304055568004E-2</v>
      </c>
      <c r="CB941" s="125">
        <f t="shared" ref="CB941" si="18381">T941/T963</f>
        <v>4.7186504659667335E-3</v>
      </c>
      <c r="CC941" s="126">
        <f t="shared" ref="CC941" si="18382">U941/U963</f>
        <v>2.2571621491270379E-2</v>
      </c>
      <c r="CD941" s="127">
        <f t="shared" ref="CD941" si="18383">V941/V963</f>
        <v>5.9993957443135225E-3</v>
      </c>
      <c r="CE941" s="128">
        <f t="shared" ref="CE941" si="18384">W941/W963</f>
        <v>1.6640224329410029E-2</v>
      </c>
      <c r="CF941" s="125">
        <f t="shared" ref="CF941" si="18385">X941/X963</f>
        <v>1.0918486414402401E-2</v>
      </c>
      <c r="CG941" s="126">
        <f t="shared" ref="CG941" si="18386">Y941/Y963</f>
        <v>2.3360912187999721E-2</v>
      </c>
      <c r="CH941" s="127">
        <f t="shared" ref="CH941" si="18387">Z941/Z963</f>
        <v>1.480660217091969E-2</v>
      </c>
      <c r="CI941" s="125">
        <f t="shared" ref="CI941" si="18388">AA941/AA963</f>
        <v>7.9030324557119395E-3</v>
      </c>
      <c r="CJ941" s="131">
        <f t="shared" ref="CJ941" si="18389">AB941/AB963</f>
        <v>2.4268525888519347E-2</v>
      </c>
      <c r="CK941" s="132">
        <f t="shared" ref="CK941" si="18390">AC941/AC963</f>
        <v>9.3431652247588908E-3</v>
      </c>
    </row>
    <row r="942" spans="1:89" ht="15" thickTop="1" thickBot="1">
      <c r="A942" s="133" t="s">
        <v>22</v>
      </c>
      <c r="B942" s="185">
        <v>5684</v>
      </c>
      <c r="C942" s="186">
        <v>306</v>
      </c>
      <c r="D942" s="187">
        <v>1993</v>
      </c>
      <c r="E942" s="188">
        <v>507</v>
      </c>
      <c r="F942" s="185">
        <v>622</v>
      </c>
      <c r="G942" s="189">
        <v>253</v>
      </c>
      <c r="H942" s="187">
        <v>952</v>
      </c>
      <c r="I942" s="188">
        <v>791</v>
      </c>
      <c r="J942" s="185">
        <v>198</v>
      </c>
      <c r="K942" s="189">
        <v>399</v>
      </c>
      <c r="L942" s="187">
        <v>268</v>
      </c>
      <c r="M942" s="185">
        <v>1096</v>
      </c>
      <c r="N942" s="190">
        <v>1027</v>
      </c>
      <c r="O942" s="191">
        <v>1732</v>
      </c>
      <c r="P942" s="185">
        <v>837</v>
      </c>
      <c r="Q942" s="189">
        <v>818</v>
      </c>
      <c r="R942" s="187">
        <v>1129</v>
      </c>
      <c r="S942" s="188">
        <v>1002</v>
      </c>
      <c r="T942" s="185">
        <v>210</v>
      </c>
      <c r="U942" s="189">
        <v>768</v>
      </c>
      <c r="V942" s="187">
        <v>701</v>
      </c>
      <c r="W942" s="188">
        <v>1463</v>
      </c>
      <c r="X942" s="185">
        <v>988</v>
      </c>
      <c r="Y942" s="189">
        <v>955</v>
      </c>
      <c r="Z942" s="187">
        <v>2976</v>
      </c>
      <c r="AA942" s="185">
        <v>1491</v>
      </c>
      <c r="AB942" s="168">
        <f>B942+D942+F942+H942+J942+L942+N942+P942+R942+T942+V942+X942+Z942</f>
        <v>17585</v>
      </c>
      <c r="AC942" s="169">
        <f t="shared" si="18336"/>
        <v>11581</v>
      </c>
      <c r="AE942" s="295" t="s">
        <v>42</v>
      </c>
      <c r="AF942" s="12">
        <f t="shared" ref="AF942:BG942" si="18391">SUM(AF939:AF941)</f>
        <v>11613</v>
      </c>
      <c r="AG942" s="1">
        <f t="shared" si="18391"/>
        <v>1669</v>
      </c>
      <c r="AH942" s="12">
        <f t="shared" si="18391"/>
        <v>2333</v>
      </c>
      <c r="AI942" s="1">
        <f t="shared" si="18391"/>
        <v>2052</v>
      </c>
      <c r="AJ942" s="12">
        <f t="shared" si="18391"/>
        <v>1147</v>
      </c>
      <c r="AK942" s="1">
        <f t="shared" si="18391"/>
        <v>1050</v>
      </c>
      <c r="AL942" s="12">
        <f t="shared" si="18391"/>
        <v>1891</v>
      </c>
      <c r="AM942" s="1">
        <f t="shared" si="18391"/>
        <v>3034</v>
      </c>
      <c r="AN942" s="12">
        <f t="shared" si="18391"/>
        <v>698</v>
      </c>
      <c r="AO942" s="1">
        <f t="shared" si="18391"/>
        <v>1829</v>
      </c>
      <c r="AP942" s="12">
        <f t="shared" si="18391"/>
        <v>846</v>
      </c>
      <c r="AQ942" s="1">
        <f t="shared" si="18391"/>
        <v>4078</v>
      </c>
      <c r="AR942" s="12">
        <f t="shared" si="18391"/>
        <v>3108</v>
      </c>
      <c r="AS942" s="1">
        <f t="shared" si="18391"/>
        <v>4828</v>
      </c>
      <c r="AT942" s="12">
        <f t="shared" si="18391"/>
        <v>2388</v>
      </c>
      <c r="AU942" s="1">
        <f t="shared" si="18391"/>
        <v>2414</v>
      </c>
      <c r="AV942" s="12">
        <f t="shared" si="18391"/>
        <v>3031</v>
      </c>
      <c r="AW942" s="1">
        <f t="shared" si="18391"/>
        <v>2424</v>
      </c>
      <c r="AX942" s="12">
        <f t="shared" si="18391"/>
        <v>582</v>
      </c>
      <c r="AY942" s="1">
        <f t="shared" si="18391"/>
        <v>2692</v>
      </c>
      <c r="AZ942" s="12">
        <f t="shared" si="18391"/>
        <v>1744</v>
      </c>
      <c r="BA942" s="1">
        <f t="shared" si="18391"/>
        <v>4404</v>
      </c>
      <c r="BB942" s="12">
        <f t="shared" si="18391"/>
        <v>2363</v>
      </c>
      <c r="BC942" s="1">
        <f t="shared" si="18391"/>
        <v>2809</v>
      </c>
      <c r="BD942" s="12">
        <f t="shared" si="18391"/>
        <v>7588</v>
      </c>
      <c r="BE942" s="1">
        <f t="shared" si="18391"/>
        <v>4025</v>
      </c>
      <c r="BF942" s="51">
        <f t="shared" si="18391"/>
        <v>44081</v>
      </c>
      <c r="BG942" s="47">
        <f t="shared" si="18391"/>
        <v>43460</v>
      </c>
      <c r="BI942" s="133" t="s">
        <v>22</v>
      </c>
      <c r="BJ942" s="125">
        <f>B942/B963</f>
        <v>0.1035695413713307</v>
      </c>
      <c r="BK942" s="126">
        <f t="shared" ref="BK942" si="18392">C942/C963</f>
        <v>8.9607309145216547E-3</v>
      </c>
      <c r="BL942" s="127">
        <f t="shared" ref="BL942" si="18393">D942/D963</f>
        <v>9.0447016110732928E-2</v>
      </c>
      <c r="BM942" s="128">
        <f t="shared" ref="BM942" si="18394">E942/E963</f>
        <v>2.717915728530074E-2</v>
      </c>
      <c r="BN942" s="125">
        <f t="shared" ref="BN942" si="18395">F942/F963</f>
        <v>5.9727290186287689E-2</v>
      </c>
      <c r="BO942" s="126">
        <f t="shared" ref="BO942" si="18396">G942/G963</f>
        <v>3.273809523809524E-2</v>
      </c>
      <c r="BP942" s="127">
        <f t="shared" ref="BP942" si="18397">H942/H963</f>
        <v>3.809981190218914E-2</v>
      </c>
      <c r="BQ942" s="128">
        <f t="shared" ref="BQ942" si="18398">I942/I963</f>
        <v>2.0627428482019455E-2</v>
      </c>
      <c r="BR942" s="125">
        <f t="shared" ref="BR942" si="18399">J942/J963</f>
        <v>3.0711959050721264E-2</v>
      </c>
      <c r="BS942" s="126">
        <f t="shared" ref="BS942" si="18400">K942/K963</f>
        <v>5.1160405180151303E-2</v>
      </c>
      <c r="BT942" s="127">
        <f t="shared" ref="BT942" si="18401">L942/L963</f>
        <v>2.3658192090395481E-2</v>
      </c>
      <c r="BU942" s="125">
        <f t="shared" ref="BU942" si="18402">M942/M963</f>
        <v>5.0031954715603032E-2</v>
      </c>
      <c r="BV942" s="129">
        <f t="shared" ref="BV942" si="18403">N942/N963</f>
        <v>4.0320364335911428E-2</v>
      </c>
      <c r="BW942" s="130">
        <f t="shared" ref="BW942" si="18404">O942/O963</f>
        <v>4.9218527990906508E-2</v>
      </c>
      <c r="BX942" s="125">
        <f t="shared" ref="BX942" si="18405">P942/P963</f>
        <v>5.3854072834898986E-2</v>
      </c>
      <c r="BY942" s="126">
        <f t="shared" ref="BY942" si="18406">Q942/Q963</f>
        <v>4.2695339005167282E-2</v>
      </c>
      <c r="BZ942" s="127">
        <f t="shared" ref="BZ942" si="18407">R942/R963</f>
        <v>5.6138431704042563E-2</v>
      </c>
      <c r="CA942" s="128">
        <f t="shared" ref="CA942" si="18408">S942/S963</f>
        <v>4.4902531929195605E-2</v>
      </c>
      <c r="CB942" s="125">
        <f t="shared" ref="CB942" si="18409">T942/T963</f>
        <v>2.4772914946325351E-2</v>
      </c>
      <c r="CC942" s="126">
        <f t="shared" ref="CC942" si="18410">U942/U963</f>
        <v>7.4081219253400207E-2</v>
      </c>
      <c r="CD942" s="127">
        <f t="shared" ref="CD942" si="18411">V942/V963</f>
        <v>3.0255945444343735E-2</v>
      </c>
      <c r="CE942" s="128">
        <f t="shared" ref="CE942" si="18412">W942/W963</f>
        <v>5.3979264288086193E-2</v>
      </c>
      <c r="CF942" s="125">
        <f t="shared" ref="CF942" si="18413">X942/X963</f>
        <v>4.1173528921486915E-2</v>
      </c>
      <c r="CG942" s="126">
        <f t="shared" ref="CG942" si="18414">Y942/Y963</f>
        <v>6.6397830772439687E-2</v>
      </c>
      <c r="CH942" s="127">
        <f t="shared" ref="CH942" si="18415">Z942/Z963</f>
        <v>5.3217932440407005E-2</v>
      </c>
      <c r="CI942" s="125">
        <f t="shared" ref="CI942" si="18416">AA942/AA963</f>
        <v>3.3099498290636235E-2</v>
      </c>
      <c r="CJ942" s="131">
        <f t="shared" ref="CJ942" si="18417">AB942/AB963</f>
        <v>5.8078664636583122E-2</v>
      </c>
      <c r="CK942" s="132">
        <f t="shared" ref="CK942" si="18418">AC942/AC963</f>
        <v>3.8329152131750872E-2</v>
      </c>
    </row>
    <row r="943" spans="1:89" ht="14.1" thickTop="1">
      <c r="A943" s="142" t="s">
        <v>23</v>
      </c>
      <c r="B943" s="192">
        <v>5896</v>
      </c>
      <c r="C943" s="193">
        <v>669</v>
      </c>
      <c r="D943" s="194">
        <v>1138</v>
      </c>
      <c r="E943" s="195">
        <v>850</v>
      </c>
      <c r="F943" s="192">
        <v>537</v>
      </c>
      <c r="G943" s="196">
        <v>501</v>
      </c>
      <c r="H943" s="194">
        <v>978</v>
      </c>
      <c r="I943" s="195">
        <v>1441</v>
      </c>
      <c r="J943" s="192">
        <v>340</v>
      </c>
      <c r="K943" s="196">
        <v>804</v>
      </c>
      <c r="L943" s="194">
        <v>426</v>
      </c>
      <c r="M943" s="192">
        <v>1713</v>
      </c>
      <c r="N943" s="197">
        <v>1545</v>
      </c>
      <c r="O943" s="198">
        <v>2107</v>
      </c>
      <c r="P943" s="192">
        <v>1374</v>
      </c>
      <c r="Q943" s="196">
        <v>1199</v>
      </c>
      <c r="R943" s="194">
        <v>1730</v>
      </c>
      <c r="S943" s="195">
        <v>1277</v>
      </c>
      <c r="T943" s="192">
        <v>313</v>
      </c>
      <c r="U943" s="196">
        <v>1505</v>
      </c>
      <c r="V943" s="194">
        <v>925</v>
      </c>
      <c r="W943" s="195">
        <v>2455</v>
      </c>
      <c r="X943" s="192">
        <v>1351</v>
      </c>
      <c r="Y943" s="196">
        <v>1477</v>
      </c>
      <c r="Z943" s="194">
        <v>4531</v>
      </c>
      <c r="AA943" s="192">
        <v>2188</v>
      </c>
      <c r="AB943" s="168">
        <f t="shared" ref="AB943:AB959" si="18419">B943+D943+F943+H943+J943+L943+N943+P943+R943+T943+V943+X943+Z943</f>
        <v>21084</v>
      </c>
      <c r="AC943" s="169">
        <f t="shared" si="18336"/>
        <v>18186</v>
      </c>
      <c r="BI943" s="142" t="s">
        <v>23</v>
      </c>
      <c r="BJ943" s="125">
        <f>B943/B963</f>
        <v>0.10743244474408264</v>
      </c>
      <c r="BK943" s="126">
        <f t="shared" ref="BK943" si="18420">C943/C963</f>
        <v>1.9590617587630678E-2</v>
      </c>
      <c r="BL943" s="127">
        <f t="shared" ref="BL943" si="18421">D943/D963</f>
        <v>5.1645110052189698E-2</v>
      </c>
      <c r="BM943" s="128">
        <f t="shared" ref="BM943" si="18422">E943/E963</f>
        <v>4.5566634501983491E-2</v>
      </c>
      <c r="BN943" s="125">
        <f t="shared" ref="BN943" si="18423">F943/F963</f>
        <v>5.1565200691376996E-2</v>
      </c>
      <c r="BO943" s="126">
        <f t="shared" ref="BO943" si="18424">G943/G963</f>
        <v>6.4829192546583855E-2</v>
      </c>
      <c r="BP943" s="127">
        <f t="shared" ref="BP943" si="18425">H943/H963</f>
        <v>3.9140352983551445E-2</v>
      </c>
      <c r="BQ943" s="128">
        <f t="shared" ref="BQ943" si="18426">I943/I963</f>
        <v>3.7577907007067049E-2</v>
      </c>
      <c r="BR943" s="125">
        <f t="shared" ref="BR943" si="18427">J943/J963</f>
        <v>5.2737707460834497E-2</v>
      </c>
      <c r="BS943" s="126">
        <f t="shared" ref="BS943" si="18428">K943/K963</f>
        <v>0.10309013976150788</v>
      </c>
      <c r="BT943" s="127">
        <f t="shared" ref="BT943" si="18429">L943/L963</f>
        <v>3.7605932203389827E-2</v>
      </c>
      <c r="BU943" s="125">
        <f t="shared" ref="BU943" si="18430">M943/M963</f>
        <v>7.8197754039989048E-2</v>
      </c>
      <c r="BV943" s="129">
        <f t="shared" ref="BV943" si="18431">N943/N963</f>
        <v>6.0657218012641831E-2</v>
      </c>
      <c r="BW943" s="130">
        <f t="shared" ref="BW943" si="18432">O943/O963</f>
        <v>5.987496447854504E-2</v>
      </c>
      <c r="BX943" s="125">
        <f t="shared" ref="BX943" si="18433">P943/P963</f>
        <v>8.8405610603525933E-2</v>
      </c>
      <c r="BY943" s="126">
        <f t="shared" ref="BY943" si="18434">Q943/Q963</f>
        <v>6.2581554360874786E-2</v>
      </c>
      <c r="BZ943" s="127">
        <f t="shared" ref="BZ943" si="18435">R943/R963</f>
        <v>8.6022574710357513E-2</v>
      </c>
      <c r="CA943" s="128">
        <f t="shared" ref="CA943" si="18436">S943/S963</f>
        <v>5.7226081111360072E-2</v>
      </c>
      <c r="CB943" s="125">
        <f t="shared" ref="CB943" si="18437">T943/T963</f>
        <v>3.6923439896189687E-2</v>
      </c>
      <c r="CC943" s="126">
        <f t="shared" ref="CC943" si="18438">U943/U963</f>
        <v>0.14517218095881163</v>
      </c>
      <c r="CD943" s="127">
        <f t="shared" ref="CD943" si="18439">V943/V963</f>
        <v>3.9924036427985671E-2</v>
      </c>
      <c r="CE943" s="128">
        <f t="shared" ref="CE943" si="18440">W943/W963</f>
        <v>9.0580378555879429E-2</v>
      </c>
      <c r="CF943" s="125">
        <f t="shared" ref="CF943" si="18441">X943/X963</f>
        <v>5.630105017502917E-2</v>
      </c>
      <c r="CG943" s="126">
        <f t="shared" ref="CG943" si="18442">Y943/Y963</f>
        <v>0.10269067649308211</v>
      </c>
      <c r="CH943" s="127">
        <f t="shared" ref="CH943" si="18443">Z943/Z963</f>
        <v>8.1025017435310528E-2</v>
      </c>
      <c r="CI943" s="125">
        <f t="shared" ref="CI943" si="18444">AA943/AA963</f>
        <v>4.8572570261510455E-2</v>
      </c>
      <c r="CJ943" s="131">
        <f t="shared" ref="CJ943" si="18445">AB943/AB963</f>
        <v>6.9634948262594171E-2</v>
      </c>
      <c r="CK943" s="132">
        <f t="shared" ref="CK943" si="18446">AC943/AC963</f>
        <v>6.0189444837926036E-2</v>
      </c>
    </row>
    <row r="944" spans="1:89" ht="14.1" thickBot="1">
      <c r="A944" s="133" t="s">
        <v>24</v>
      </c>
      <c r="B944" s="185">
        <v>5717</v>
      </c>
      <c r="C944" s="186">
        <v>1000</v>
      </c>
      <c r="D944" s="187">
        <v>1195</v>
      </c>
      <c r="E944" s="188">
        <v>1202</v>
      </c>
      <c r="F944" s="185">
        <v>610</v>
      </c>
      <c r="G944" s="189">
        <v>549</v>
      </c>
      <c r="H944" s="187">
        <v>913</v>
      </c>
      <c r="I944" s="188">
        <v>1593</v>
      </c>
      <c r="J944" s="185">
        <v>358</v>
      </c>
      <c r="K944" s="189">
        <v>1025</v>
      </c>
      <c r="L944" s="187">
        <v>420</v>
      </c>
      <c r="M944" s="185">
        <v>2365</v>
      </c>
      <c r="N944" s="190">
        <v>1563</v>
      </c>
      <c r="O944" s="191">
        <v>2721</v>
      </c>
      <c r="P944" s="185">
        <v>1014</v>
      </c>
      <c r="Q944" s="189">
        <v>1215</v>
      </c>
      <c r="R944" s="187">
        <v>1301</v>
      </c>
      <c r="S944" s="188">
        <v>1147</v>
      </c>
      <c r="T944" s="185">
        <v>269</v>
      </c>
      <c r="U944" s="189">
        <v>1187</v>
      </c>
      <c r="V944" s="187">
        <v>819</v>
      </c>
      <c r="W944" s="188">
        <v>1949</v>
      </c>
      <c r="X944" s="185">
        <v>1012</v>
      </c>
      <c r="Y944" s="189">
        <v>1332</v>
      </c>
      <c r="Z944" s="187">
        <v>3057</v>
      </c>
      <c r="AA944" s="185">
        <v>1837</v>
      </c>
      <c r="AB944" s="168">
        <f t="shared" si="18419"/>
        <v>18248</v>
      </c>
      <c r="AC944" s="169">
        <f t="shared" si="18336"/>
        <v>19122</v>
      </c>
      <c r="AE944" t="s">
        <v>51</v>
      </c>
      <c r="BI944" s="133" t="s">
        <v>24</v>
      </c>
      <c r="BJ944" s="125">
        <f>B944/B963</f>
        <v>0.10417084236803265</v>
      </c>
      <c r="BK944" s="126">
        <f t="shared" ref="BK944" si="18447">C944/C963</f>
        <v>2.928343436118188E-2</v>
      </c>
      <c r="BL944" s="127">
        <f t="shared" ref="BL944" si="18448">D944/D963</f>
        <v>5.4231903789425911E-2</v>
      </c>
      <c r="BM944" s="128">
        <f t="shared" ref="BM944" si="18449">E944/E963</f>
        <v>6.4436581966334297E-2</v>
      </c>
      <c r="BN944" s="125">
        <f t="shared" ref="BN944" si="18450">F944/F963</f>
        <v>5.8574995198770886E-2</v>
      </c>
      <c r="BO944" s="126">
        <f t="shared" ref="BO944" si="18451">G944/G963</f>
        <v>7.1040372670807456E-2</v>
      </c>
      <c r="BP944" s="127">
        <f t="shared" ref="BP944" si="18452">H944/H963</f>
        <v>3.6539000280145673E-2</v>
      </c>
      <c r="BQ944" s="128">
        <f t="shared" ref="BQ944" si="18453">I944/I963</f>
        <v>4.1541711216001254E-2</v>
      </c>
      <c r="BR944" s="125">
        <f t="shared" ref="BR944" si="18454">J944/J963</f>
        <v>5.5529703738172793E-2</v>
      </c>
      <c r="BS944" s="126">
        <f t="shared" ref="BS944" si="18455">K944/K963</f>
        <v>0.1314271060392358</v>
      </c>
      <c r="BT944" s="127">
        <f t="shared" ref="BT944" si="18456">L944/L963</f>
        <v>3.7076271186440676E-2</v>
      </c>
      <c r="BU944" s="125">
        <f t="shared" ref="BU944" si="18457">M944/M963</f>
        <v>0.10796128914452661</v>
      </c>
      <c r="BV944" s="129">
        <f t="shared" ref="BV944" si="18458">N944/N963</f>
        <v>6.1363904047740565E-2</v>
      </c>
      <c r="BW944" s="130">
        <f t="shared" ref="BW944" si="18459">O944/O963</f>
        <v>7.7323103154305198E-2</v>
      </c>
      <c r="BX944" s="125">
        <f t="shared" ref="BX944" si="18460">P944/P963</f>
        <v>6.5242568523999483E-2</v>
      </c>
      <c r="BY944" s="126">
        <f t="shared" ref="BY944" si="18461">Q944/Q963</f>
        <v>6.3416671016232579E-2</v>
      </c>
      <c r="BZ944" s="127">
        <f t="shared" ref="BZ944" si="18462">R944/R963</f>
        <v>6.4690965143453835E-2</v>
      </c>
      <c r="CA944" s="128">
        <f t="shared" ref="CA944" si="18463">S944/S963</f>
        <v>5.1400403316155051E-2</v>
      </c>
      <c r="CB944" s="125">
        <f t="shared" ref="CB944" si="18464">T944/T963</f>
        <v>3.1732924383626286E-2</v>
      </c>
      <c r="CC944" s="126">
        <f t="shared" ref="CC944" si="18465">U944/U963</f>
        <v>0.11449792611170059</v>
      </c>
      <c r="CD944" s="127">
        <f t="shared" ref="CD944" si="18466">V944/V963</f>
        <v>3.5348957658940826E-2</v>
      </c>
      <c r="CE944" s="128">
        <f t="shared" ref="CE944" si="18467">W944/W963</f>
        <v>7.1910858576541337E-2</v>
      </c>
      <c r="CF944" s="125">
        <f t="shared" ref="CF944" si="18468">X944/X963</f>
        <v>4.2173695615935987E-2</v>
      </c>
      <c r="CG944" s="126">
        <f t="shared" ref="CG944" si="18469">Y944/Y963</f>
        <v>9.260933045957033E-2</v>
      </c>
      <c r="CH944" s="127">
        <f t="shared" ref="CH944" si="18470">Z944/Z963</f>
        <v>5.4666404391910013E-2</v>
      </c>
      <c r="CI944" s="125">
        <f t="shared" ref="CI944" si="18471">AA944/AA963</f>
        <v>4.0780535452648405E-2</v>
      </c>
      <c r="CJ944" s="131">
        <f t="shared" ref="CJ944" si="18472">AB944/AB963</f>
        <v>6.0268380568005049E-2</v>
      </c>
      <c r="CK944" s="132">
        <f t="shared" ref="CK944" si="18473">AC944/AC963</f>
        <v>6.3287284954955544E-2</v>
      </c>
    </row>
    <row r="945" spans="1:89" ht="15" thickTop="1" thickBot="1">
      <c r="A945" s="142" t="s">
        <v>25</v>
      </c>
      <c r="B945" s="192">
        <v>4154</v>
      </c>
      <c r="C945" s="193">
        <v>1310</v>
      </c>
      <c r="D945" s="194">
        <v>1459</v>
      </c>
      <c r="E945" s="195">
        <v>1236</v>
      </c>
      <c r="F945" s="192">
        <v>579</v>
      </c>
      <c r="G945" s="196">
        <v>577</v>
      </c>
      <c r="H945" s="194">
        <v>945</v>
      </c>
      <c r="I945" s="195">
        <v>1551</v>
      </c>
      <c r="J945" s="192">
        <v>314</v>
      </c>
      <c r="K945" s="196">
        <v>918</v>
      </c>
      <c r="L945" s="194">
        <v>394</v>
      </c>
      <c r="M945" s="192">
        <v>2384</v>
      </c>
      <c r="N945" s="197">
        <v>1378</v>
      </c>
      <c r="O945" s="198">
        <v>3276</v>
      </c>
      <c r="P945" s="192">
        <v>1007</v>
      </c>
      <c r="Q945" s="196">
        <v>1489</v>
      </c>
      <c r="R945" s="194">
        <v>1392</v>
      </c>
      <c r="S945" s="195">
        <v>1449</v>
      </c>
      <c r="T945" s="192">
        <v>289</v>
      </c>
      <c r="U945" s="196">
        <v>1160</v>
      </c>
      <c r="V945" s="194">
        <v>757</v>
      </c>
      <c r="W945" s="195">
        <v>2488</v>
      </c>
      <c r="X945" s="192">
        <v>1005</v>
      </c>
      <c r="Y945" s="196">
        <v>1351</v>
      </c>
      <c r="Z945" s="194">
        <v>3834</v>
      </c>
      <c r="AA945" s="192">
        <v>1877</v>
      </c>
      <c r="AB945" s="168">
        <f t="shared" si="18419"/>
        <v>17507</v>
      </c>
      <c r="AC945" s="169">
        <f t="shared" si="18336"/>
        <v>21066</v>
      </c>
      <c r="AE945" s="309" t="s">
        <v>2</v>
      </c>
      <c r="AF945" s="303" t="s">
        <v>3</v>
      </c>
      <c r="AG945" s="304"/>
      <c r="AH945" s="303" t="s">
        <v>4</v>
      </c>
      <c r="AI945" s="304"/>
      <c r="AJ945" s="303" t="s">
        <v>5</v>
      </c>
      <c r="AK945" s="304"/>
      <c r="AL945" s="303" t="s">
        <v>6</v>
      </c>
      <c r="AM945" s="304"/>
      <c r="AN945" s="303" t="s">
        <v>7</v>
      </c>
      <c r="AO945" s="304"/>
      <c r="AP945" s="303" t="s">
        <v>8</v>
      </c>
      <c r="AQ945" s="304"/>
      <c r="AR945" s="303" t="s">
        <v>9</v>
      </c>
      <c r="AS945" s="304"/>
      <c r="AT945" s="303" t="s">
        <v>10</v>
      </c>
      <c r="AU945" s="304"/>
      <c r="AV945" s="303" t="s">
        <v>11</v>
      </c>
      <c r="AW945" s="304"/>
      <c r="AX945" s="303" t="s">
        <v>12</v>
      </c>
      <c r="AY945" s="304"/>
      <c r="AZ945" s="303" t="s">
        <v>13</v>
      </c>
      <c r="BA945" s="304"/>
      <c r="BB945" s="303" t="s">
        <v>14</v>
      </c>
      <c r="BC945" s="304"/>
      <c r="BD945" s="305" t="s">
        <v>15</v>
      </c>
      <c r="BE945" s="306"/>
      <c r="BF945" s="307" t="s">
        <v>16</v>
      </c>
      <c r="BG945" s="308"/>
      <c r="BI945" s="142" t="s">
        <v>25</v>
      </c>
      <c r="BJ945" s="125">
        <f>B945/B963</f>
        <v>7.5691040615149141E-2</v>
      </c>
      <c r="BK945" s="126">
        <f t="shared" ref="BK945" si="18474">C945/C963</f>
        <v>3.8361299013148262E-2</v>
      </c>
      <c r="BL945" s="127">
        <f t="shared" ref="BL945" si="18475">D945/D963</f>
        <v>6.6212843203993649E-2</v>
      </c>
      <c r="BM945" s="128">
        <f t="shared" ref="BM945" si="18476">E945/E963</f>
        <v>6.6259247346413641E-2</v>
      </c>
      <c r="BN945" s="125">
        <f t="shared" ref="BN945" si="18477">F945/F963</f>
        <v>5.5598233147685805E-2</v>
      </c>
      <c r="BO945" s="126">
        <f t="shared" ref="BO945" si="18478">G945/G963</f>
        <v>7.4663561076604559E-2</v>
      </c>
      <c r="BP945" s="127">
        <f t="shared" ref="BP945" si="18479">H945/H963</f>
        <v>3.7819666226437745E-2</v>
      </c>
      <c r="BQ945" s="128">
        <f t="shared" ref="BQ945" si="18480">I945/I963</f>
        <v>4.0446449526690485E-2</v>
      </c>
      <c r="BR945" s="125">
        <f t="shared" ref="BR945" si="18481">J945/J963</f>
        <v>4.8704823949123621E-2</v>
      </c>
      <c r="BS945" s="126">
        <f t="shared" ref="BS945" si="18482">K945/K963</f>
        <v>0.11770739838440826</v>
      </c>
      <c r="BT945" s="127">
        <f t="shared" ref="BT945" si="18483">L945/L963</f>
        <v>3.4781073446327686E-2</v>
      </c>
      <c r="BU945" s="125">
        <f t="shared" ref="BU945" si="18484">M945/M963</f>
        <v>0.10882863142518032</v>
      </c>
      <c r="BV945" s="129">
        <f t="shared" ref="BV945" si="18485">N945/N963</f>
        <v>5.4100742020336851E-2</v>
      </c>
      <c r="BW945" s="130">
        <f t="shared" ref="BW945" si="18486">O945/O963</f>
        <v>9.3094629156010231E-2</v>
      </c>
      <c r="BX945" s="125">
        <f t="shared" ref="BX945" si="18487">P945/P963</f>
        <v>6.4792176039119798E-2</v>
      </c>
      <c r="BY945" s="126">
        <f t="shared" ref="BY945" si="18488">Q945/Q963</f>
        <v>7.7718043739234827E-2</v>
      </c>
      <c r="BZ945" s="127">
        <f t="shared" ref="BZ945" si="18489">R945/R963</f>
        <v>6.9215852021281887E-2</v>
      </c>
      <c r="CA945" s="128">
        <f t="shared" ref="CA945" si="18490">S945/S963</f>
        <v>6.4933900963477481E-2</v>
      </c>
      <c r="CB945" s="125">
        <f t="shared" ref="CB945" si="18491">T945/T963</f>
        <v>3.409224961660965E-2</v>
      </c>
      <c r="CC945" s="126">
        <f t="shared" ref="CC945" si="18492">U945/U963</f>
        <v>0.11189350824732323</v>
      </c>
      <c r="CD945" s="127">
        <f t="shared" ref="CD945" si="18493">V945/V963</f>
        <v>3.2672968190254219E-2</v>
      </c>
      <c r="CE945" s="128">
        <f t="shared" ref="CE945" si="18494">W945/W963</f>
        <v>9.1797955945836257E-2</v>
      </c>
      <c r="CF945" s="125">
        <f t="shared" ref="CF945" si="18495">X945/X963</f>
        <v>4.188198033005501E-2</v>
      </c>
      <c r="CG945" s="126">
        <f t="shared" ref="CG945" si="18496">Y945/Y963</f>
        <v>9.393033442258221E-2</v>
      </c>
      <c r="CH945" s="127">
        <f t="shared" ref="CH945" si="18497">Z945/Z963</f>
        <v>6.8561005704475958E-2</v>
      </c>
      <c r="CI945" s="125">
        <f t="shared" ref="CI945" si="18498">AA945/AA963</f>
        <v>4.1668516627447499E-2</v>
      </c>
      <c r="CJ945" s="131">
        <f t="shared" ref="CJ945" si="18499">AB945/AB963</f>
        <v>5.7821050997592306E-2</v>
      </c>
      <c r="CK945" s="132">
        <f t="shared" ref="CK945" si="18500">AC945/AC963</f>
        <v>6.9721260582632241E-2</v>
      </c>
    </row>
    <row r="946" spans="1:89" ht="15" thickTop="1" thickBot="1">
      <c r="A946" s="133" t="s">
        <v>26</v>
      </c>
      <c r="B946" s="185">
        <v>3396</v>
      </c>
      <c r="C946" s="186">
        <v>1187</v>
      </c>
      <c r="D946" s="187">
        <v>1195</v>
      </c>
      <c r="E946" s="188">
        <v>755</v>
      </c>
      <c r="F946" s="185">
        <v>601</v>
      </c>
      <c r="G946" s="189">
        <v>426</v>
      </c>
      <c r="H946" s="187">
        <v>1370</v>
      </c>
      <c r="I946" s="188">
        <v>1513</v>
      </c>
      <c r="J946" s="185">
        <v>365</v>
      </c>
      <c r="K946" s="189">
        <v>697</v>
      </c>
      <c r="L946" s="187">
        <v>401</v>
      </c>
      <c r="M946" s="185">
        <v>1545</v>
      </c>
      <c r="N946" s="190">
        <v>1174</v>
      </c>
      <c r="O946" s="191">
        <v>2292</v>
      </c>
      <c r="P946" s="185">
        <v>747</v>
      </c>
      <c r="Q946" s="189">
        <v>1109</v>
      </c>
      <c r="R946" s="187">
        <v>1374</v>
      </c>
      <c r="S946" s="188">
        <v>1288</v>
      </c>
      <c r="T946" s="185">
        <v>305</v>
      </c>
      <c r="U946" s="189">
        <v>675</v>
      </c>
      <c r="V946" s="187">
        <v>730</v>
      </c>
      <c r="W946" s="188">
        <v>1827</v>
      </c>
      <c r="X946" s="185">
        <v>897</v>
      </c>
      <c r="Y946" s="189">
        <v>1006</v>
      </c>
      <c r="Z946" s="187">
        <v>3056</v>
      </c>
      <c r="AA946" s="185">
        <v>2212</v>
      </c>
      <c r="AB946" s="168">
        <f t="shared" si="18419"/>
        <v>15611</v>
      </c>
      <c r="AC946" s="169">
        <f t="shared" si="18336"/>
        <v>16532</v>
      </c>
      <c r="AE946" s="310"/>
      <c r="AF946" s="235" t="s">
        <v>17</v>
      </c>
      <c r="AG946" s="236" t="s">
        <v>18</v>
      </c>
      <c r="AH946" s="237" t="s">
        <v>17</v>
      </c>
      <c r="AI946" s="238" t="s">
        <v>18</v>
      </c>
      <c r="AJ946" s="235" t="s">
        <v>17</v>
      </c>
      <c r="AK946" s="236" t="s">
        <v>18</v>
      </c>
      <c r="AL946" s="237" t="s">
        <v>17</v>
      </c>
      <c r="AM946" s="238" t="s">
        <v>18</v>
      </c>
      <c r="AN946" s="235" t="s">
        <v>17</v>
      </c>
      <c r="AO946" s="236" t="s">
        <v>18</v>
      </c>
      <c r="AP946" s="237" t="s">
        <v>17</v>
      </c>
      <c r="AQ946" s="235" t="s">
        <v>18</v>
      </c>
      <c r="AR946" s="239" t="s">
        <v>17</v>
      </c>
      <c r="AS946" s="240" t="s">
        <v>18</v>
      </c>
      <c r="AT946" s="235" t="s">
        <v>17</v>
      </c>
      <c r="AU946" s="236" t="s">
        <v>18</v>
      </c>
      <c r="AV946" s="237" t="s">
        <v>17</v>
      </c>
      <c r="AW946" s="238" t="s">
        <v>18</v>
      </c>
      <c r="AX946" s="235" t="s">
        <v>17</v>
      </c>
      <c r="AY946" s="236" t="s">
        <v>18</v>
      </c>
      <c r="AZ946" s="237" t="s">
        <v>17</v>
      </c>
      <c r="BA946" s="238" t="s">
        <v>18</v>
      </c>
      <c r="BB946" s="235" t="s">
        <v>17</v>
      </c>
      <c r="BC946" s="236" t="s">
        <v>18</v>
      </c>
      <c r="BD946" s="241" t="s">
        <v>17</v>
      </c>
      <c r="BE946" s="242" t="s">
        <v>18</v>
      </c>
      <c r="BF946" s="243" t="s">
        <v>17</v>
      </c>
      <c r="BG946" s="244" t="s">
        <v>18</v>
      </c>
      <c r="BI946" s="133" t="s">
        <v>26</v>
      </c>
      <c r="BJ946" s="125">
        <f>B946/B963</f>
        <v>6.1879338933328476E-2</v>
      </c>
      <c r="BK946" s="126">
        <f t="shared" ref="BK946" si="18501">C946/C963</f>
        <v>3.475943658672289E-2</v>
      </c>
      <c r="BL946" s="127">
        <f t="shared" ref="BL946" si="18502">D946/D963</f>
        <v>5.4231903789425911E-2</v>
      </c>
      <c r="BM946" s="128">
        <f t="shared" ref="BM946" si="18503">E946/E963</f>
        <v>4.0473892998820628E-2</v>
      </c>
      <c r="BN946" s="125">
        <f t="shared" ref="BN946" si="18504">F946/F963</f>
        <v>5.7710773958133281E-2</v>
      </c>
      <c r="BO946" s="126">
        <f t="shared" ref="BO946" si="18505">G946/G963</f>
        <v>5.5124223602484472E-2</v>
      </c>
      <c r="BP946" s="127">
        <f t="shared" ref="BP946" si="18506">H946/H963</f>
        <v>5.4828510825629326E-2</v>
      </c>
      <c r="BQ946" s="128">
        <f t="shared" ref="BQ946" si="18507">I946/I963</f>
        <v>3.9455498474456931E-2</v>
      </c>
      <c r="BR946" s="125">
        <f t="shared" ref="BR946" si="18508">J946/J963</f>
        <v>5.6615480068248798E-2</v>
      </c>
      <c r="BS946" s="126">
        <f t="shared" ref="BS946" si="18509">K946/K963</f>
        <v>8.9370432106680345E-2</v>
      </c>
      <c r="BT946" s="127">
        <f t="shared" ref="BT946" si="18510">L946/L963</f>
        <v>3.5399011299435026E-2</v>
      </c>
      <c r="BU946" s="125">
        <f t="shared" ref="BU946" si="18511">M946/M963</f>
        <v>7.0528622295261578E-2</v>
      </c>
      <c r="BV946" s="129">
        <f t="shared" ref="BV946" si="18512">N946/N963</f>
        <v>4.6091633622551136E-2</v>
      </c>
      <c r="BW946" s="130">
        <f t="shared" ref="BW946" si="18513">O946/O963</f>
        <v>6.5132139812446713E-2</v>
      </c>
      <c r="BX946" s="125">
        <f t="shared" ref="BX946" si="18514">P946/P963</f>
        <v>4.806331231501737E-2</v>
      </c>
      <c r="BY946" s="126">
        <f t="shared" ref="BY946" si="18515">Q946/Q963</f>
        <v>5.7884023174487188E-2</v>
      </c>
      <c r="BZ946" s="127">
        <f t="shared" ref="BZ946" si="18516">R946/R963</f>
        <v>6.8320819452041173E-2</v>
      </c>
      <c r="CA946" s="128">
        <f t="shared" ref="CA946" si="18517">S946/S963</f>
        <v>5.7719023078646653E-2</v>
      </c>
      <c r="CB946" s="125">
        <f t="shared" ref="CB946" si="18518">T946/T963</f>
        <v>3.5979709802996342E-2</v>
      </c>
      <c r="CC946" s="126">
        <f t="shared" ref="CC946" si="18519">U946/U963</f>
        <v>6.5110446609433784E-2</v>
      </c>
      <c r="CD946" s="127">
        <f t="shared" ref="CD946" si="18520">V946/V963</f>
        <v>3.1507617937761662E-2</v>
      </c>
      <c r="CE946" s="128">
        <f t="shared" ref="CE946" si="18521">W946/W963</f>
        <v>6.7409511862155477E-2</v>
      </c>
      <c r="CF946" s="125">
        <f t="shared" ref="CF946" si="18522">X946/X963</f>
        <v>3.7381230205034172E-2</v>
      </c>
      <c r="CG946" s="126">
        <f t="shared" ref="CG946" si="18523">Y946/Y963</f>
        <v>6.9943683515261076E-2</v>
      </c>
      <c r="CH946" s="127">
        <f t="shared" ref="CH946" si="18524">Z946/Z963</f>
        <v>5.4648522022138372E-2</v>
      </c>
      <c r="CI946" s="125">
        <f t="shared" ref="CI946" si="18525">AA946/AA963</f>
        <v>4.9105358966389914E-2</v>
      </c>
      <c r="CJ946" s="131">
        <f t="shared" ref="CJ946" si="18526">AB946/AB963</f>
        <v>5.1559057926738643E-2</v>
      </c>
      <c r="CK946" s="132">
        <f t="shared" ref="CK946" si="18527">AC946/AC963</f>
        <v>5.471527010120935E-2</v>
      </c>
    </row>
    <row r="947" spans="1:89" ht="14.1" thickTop="1">
      <c r="A947" s="142" t="s">
        <v>27</v>
      </c>
      <c r="B947" s="199">
        <v>3257</v>
      </c>
      <c r="C947" s="193">
        <v>1342</v>
      </c>
      <c r="D947" s="194">
        <v>1348</v>
      </c>
      <c r="E947" s="195">
        <v>916</v>
      </c>
      <c r="F947" s="192">
        <v>613</v>
      </c>
      <c r="G947" s="196">
        <v>416</v>
      </c>
      <c r="H947" s="194">
        <v>1354</v>
      </c>
      <c r="I947" s="195">
        <v>1885</v>
      </c>
      <c r="J947" s="192">
        <v>321</v>
      </c>
      <c r="K947" s="196">
        <v>624</v>
      </c>
      <c r="L947" s="194">
        <v>399</v>
      </c>
      <c r="M947" s="192">
        <v>1307</v>
      </c>
      <c r="N947" s="197">
        <v>1293</v>
      </c>
      <c r="O947" s="200">
        <v>2108</v>
      </c>
      <c r="P947" s="192">
        <v>720</v>
      </c>
      <c r="Q947" s="196">
        <v>759</v>
      </c>
      <c r="R947" s="194">
        <v>1185</v>
      </c>
      <c r="S947" s="195">
        <v>1052</v>
      </c>
      <c r="T947" s="192">
        <v>347</v>
      </c>
      <c r="U947" s="196">
        <v>541</v>
      </c>
      <c r="V947" s="194">
        <v>784</v>
      </c>
      <c r="W947" s="201">
        <v>1921</v>
      </c>
      <c r="X947" s="192">
        <v>927</v>
      </c>
      <c r="Y947" s="196">
        <v>835</v>
      </c>
      <c r="Z947" s="194">
        <v>3029</v>
      </c>
      <c r="AA947" s="192">
        <v>2288</v>
      </c>
      <c r="AB947" s="168">
        <f t="shared" si="18419"/>
        <v>15577</v>
      </c>
      <c r="AC947" s="169">
        <f t="shared" si="18336"/>
        <v>15994</v>
      </c>
      <c r="AE947" s="246" t="str">
        <f>$AE$17</f>
        <v>17:00 - 17:59</v>
      </c>
      <c r="AF947" s="247">
        <f t="shared" ref="AF947:AU949" si="18528">SUMIF($A$9:$A$32,$AE947,B$939:B$962)</f>
        <v>2529</v>
      </c>
      <c r="AG947" s="248">
        <f t="shared" si="18528"/>
        <v>3127</v>
      </c>
      <c r="AH947" s="249">
        <f t="shared" si="18528"/>
        <v>1843</v>
      </c>
      <c r="AI947" s="250">
        <f t="shared" si="18528"/>
        <v>1336</v>
      </c>
      <c r="AJ947" s="247">
        <f t="shared" si="18528"/>
        <v>1101</v>
      </c>
      <c r="AK947" s="251">
        <f t="shared" si="18528"/>
        <v>437</v>
      </c>
      <c r="AL947" s="249">
        <f t="shared" si="18528"/>
        <v>2161</v>
      </c>
      <c r="AM947" s="250">
        <f t="shared" si="18528"/>
        <v>2896</v>
      </c>
      <c r="AN947" s="247">
        <f t="shared" si="18528"/>
        <v>741</v>
      </c>
      <c r="AO947" s="251">
        <f t="shared" si="18528"/>
        <v>232</v>
      </c>
      <c r="AP947" s="249">
        <f t="shared" si="18528"/>
        <v>1521</v>
      </c>
      <c r="AQ947" s="247">
        <f t="shared" si="18528"/>
        <v>996</v>
      </c>
      <c r="AR947" s="252">
        <f t="shared" si="18528"/>
        <v>2172</v>
      </c>
      <c r="AS947" s="253">
        <f t="shared" si="18528"/>
        <v>1973</v>
      </c>
      <c r="AT947" s="247">
        <f t="shared" si="18528"/>
        <v>1140</v>
      </c>
      <c r="AU947" s="251">
        <f t="shared" si="18528"/>
        <v>1150</v>
      </c>
      <c r="AV947" s="249">
        <f t="shared" ref="AP947:BE949" si="18529">SUMIF($A$9:$A$32,$AE947,R$939:R$962)</f>
        <v>1434</v>
      </c>
      <c r="AW947" s="250">
        <f t="shared" si="18529"/>
        <v>1624</v>
      </c>
      <c r="AX947" s="247">
        <f t="shared" si="18529"/>
        <v>796</v>
      </c>
      <c r="AY947" s="251">
        <f t="shared" si="18529"/>
        <v>468</v>
      </c>
      <c r="AZ947" s="249">
        <f t="shared" si="18529"/>
        <v>1586</v>
      </c>
      <c r="BA947" s="250">
        <f t="shared" si="18529"/>
        <v>1461</v>
      </c>
      <c r="BB947" s="247">
        <f t="shared" si="18529"/>
        <v>2308</v>
      </c>
      <c r="BC947" s="251">
        <f t="shared" si="18529"/>
        <v>624</v>
      </c>
      <c r="BD947" s="20">
        <f t="shared" si="18529"/>
        <v>4219</v>
      </c>
      <c r="BE947" s="254">
        <f t="shared" si="18529"/>
        <v>3442</v>
      </c>
      <c r="BF947" s="255">
        <f>AF947+AH947+AJ947+AL947+AN947+AP947+AR947+AT947+AV947+AX947+AZ947+BB947+BD947</f>
        <v>23551</v>
      </c>
      <c r="BG947" s="256">
        <f>AG947+AI947+AK947+AM947+AO947+AQ947+AS947+AU947+AW947+AY947+BA947+BC947+BE947</f>
        <v>19766</v>
      </c>
      <c r="BI947" s="142" t="s">
        <v>27</v>
      </c>
      <c r="BJ947" s="125">
        <f>B947/B963</f>
        <v>5.9346586250250542E-2</v>
      </c>
      <c r="BK947" s="126">
        <f t="shared" ref="BK947" si="18530">C947/C963</f>
        <v>3.9298368912706085E-2</v>
      </c>
      <c r="BL947" s="127">
        <f t="shared" ref="BL947" si="18531">D947/D963</f>
        <v>6.1175402768323124E-2</v>
      </c>
      <c r="BM947" s="128">
        <f t="shared" ref="BM947" si="18532">E947/E963</f>
        <v>4.9104749651549269E-2</v>
      </c>
      <c r="BN947" s="125">
        <f t="shared" ref="BN947" si="18533">F947/F963</f>
        <v>5.8863068945650084E-2</v>
      </c>
      <c r="BO947" s="126">
        <f t="shared" ref="BO947" si="18534">G947/G963</f>
        <v>5.3830227743271224E-2</v>
      </c>
      <c r="BP947" s="127">
        <f t="shared" ref="BP947" si="18535">H947/H963</f>
        <v>5.4188177852483289E-2</v>
      </c>
      <c r="BQ947" s="128">
        <f t="shared" ref="BQ947" si="18536">I947/I963</f>
        <v>4.9156387722638015E-2</v>
      </c>
      <c r="BR947" s="125">
        <f t="shared" ref="BR947" si="18537">J947/J963</f>
        <v>4.9790600279199626E-2</v>
      </c>
      <c r="BS947" s="126">
        <f t="shared" ref="BS947" si="18538">K947/K963</f>
        <v>8.0010257725349407E-2</v>
      </c>
      <c r="BT947" s="127">
        <f t="shared" ref="BT947" si="18539">L947/L963</f>
        <v>3.5222457627118647E-2</v>
      </c>
      <c r="BU947" s="125">
        <f t="shared" ref="BU947" si="18540">M947/M963</f>
        <v>5.9664018990230987E-2</v>
      </c>
      <c r="BV947" s="129">
        <f t="shared" ref="BV947" si="18541">N947/N963</f>
        <v>5.0763613521259472E-2</v>
      </c>
      <c r="BW947" s="130">
        <f t="shared" ref="BW947" si="18542">O947/O963</f>
        <v>5.9903381642512077E-2</v>
      </c>
      <c r="BX947" s="125">
        <f t="shared" ref="BX947" si="18543">P947/P963</f>
        <v>4.6326084159052892E-2</v>
      </c>
      <c r="BY947" s="126">
        <f t="shared" ref="BY947" si="18544">Q947/Q963</f>
        <v>3.9615846338535411E-2</v>
      </c>
      <c r="BZ947" s="127">
        <f t="shared" ref="BZ947" si="18545">R947/R963</f>
        <v>5.8922977475013676E-2</v>
      </c>
      <c r="CA947" s="128">
        <f t="shared" ref="CA947" si="18546">S947/S963</f>
        <v>4.7143177235043694E-2</v>
      </c>
      <c r="CB947" s="125">
        <f t="shared" ref="CB947" si="18547">T947/T963</f>
        <v>4.0934292792261413E-2</v>
      </c>
      <c r="CC947" s="126">
        <f t="shared" ref="CC947" si="18548">U947/U963</f>
        <v>5.2184817208449891E-2</v>
      </c>
      <c r="CD947" s="127">
        <f t="shared" ref="CD947" si="18549">V947/V963</f>
        <v>3.3838318442746776E-2</v>
      </c>
      <c r="CE947" s="128">
        <f t="shared" ref="CE947" si="18550">W947/W963</f>
        <v>7.0877762609305242E-2</v>
      </c>
      <c r="CF947" s="125">
        <f t="shared" ref="CF947" si="18551">X947/X963</f>
        <v>3.8631438573095513E-2</v>
      </c>
      <c r="CG947" s="126">
        <f t="shared" ref="CG947" si="18552">Y947/Y963</f>
        <v>5.8054647848154069E-2</v>
      </c>
      <c r="CH947" s="127">
        <f t="shared" ref="CH947" si="18553">Z947/Z963</f>
        <v>5.4165698038304039E-2</v>
      </c>
      <c r="CI947" s="125">
        <f t="shared" ref="CI947" si="18554">AA947/AA963</f>
        <v>5.0792523198508188E-2</v>
      </c>
      <c r="CJ947" s="131">
        <f t="shared" ref="CJ947" si="18555">AB947/AB963</f>
        <v>5.1446764802050342E-2</v>
      </c>
      <c r="CK947" s="132">
        <f t="shared" ref="CK947" si="18556">AC947/AC963</f>
        <v>5.2934673965566316E-2</v>
      </c>
    </row>
    <row r="948" spans="1:89">
      <c r="A948" s="133" t="s">
        <v>28</v>
      </c>
      <c r="B948" s="202">
        <v>3560</v>
      </c>
      <c r="C948" s="186">
        <v>1375</v>
      </c>
      <c r="D948" s="187">
        <v>1456</v>
      </c>
      <c r="E948" s="188">
        <v>703</v>
      </c>
      <c r="F948" s="185">
        <v>667</v>
      </c>
      <c r="G948" s="189">
        <v>403</v>
      </c>
      <c r="H948" s="187">
        <v>1656</v>
      </c>
      <c r="I948" s="188">
        <v>1584</v>
      </c>
      <c r="J948" s="185">
        <v>279</v>
      </c>
      <c r="K948" s="186">
        <v>445</v>
      </c>
      <c r="L948" s="187">
        <v>475</v>
      </c>
      <c r="M948" s="185">
        <v>1573</v>
      </c>
      <c r="N948" s="190">
        <v>1417</v>
      </c>
      <c r="O948" s="203">
        <v>2379</v>
      </c>
      <c r="P948" s="185">
        <v>833</v>
      </c>
      <c r="Q948" s="186">
        <v>983</v>
      </c>
      <c r="R948" s="187">
        <v>1231</v>
      </c>
      <c r="S948" s="188">
        <v>1242</v>
      </c>
      <c r="T948" s="194">
        <v>467</v>
      </c>
      <c r="U948" s="185">
        <v>508</v>
      </c>
      <c r="V948" s="187">
        <v>1012</v>
      </c>
      <c r="W948" s="204">
        <v>1823</v>
      </c>
      <c r="X948" s="185">
        <v>991</v>
      </c>
      <c r="Y948" s="189">
        <v>663</v>
      </c>
      <c r="Z948" s="187">
        <v>3211</v>
      </c>
      <c r="AA948" s="185">
        <v>2334</v>
      </c>
      <c r="AB948" s="168">
        <f t="shared" si="18419"/>
        <v>17255</v>
      </c>
      <c r="AC948" s="169">
        <f t="shared" si="18336"/>
        <v>16015</v>
      </c>
      <c r="AE948" s="258" t="str">
        <f>$AE$18</f>
        <v>18:00 - 18:59</v>
      </c>
      <c r="AF948" s="247">
        <f t="shared" si="18528"/>
        <v>2414</v>
      </c>
      <c r="AG948" s="259">
        <f t="shared" si="18528"/>
        <v>4502</v>
      </c>
      <c r="AH948" s="260">
        <f t="shared" si="18528"/>
        <v>1740</v>
      </c>
      <c r="AI948" s="261">
        <f t="shared" si="18528"/>
        <v>1756</v>
      </c>
      <c r="AJ948" s="262">
        <f t="shared" si="18528"/>
        <v>836</v>
      </c>
      <c r="AK948" s="263">
        <f t="shared" si="18528"/>
        <v>617</v>
      </c>
      <c r="AL948" s="260">
        <f t="shared" si="18528"/>
        <v>2238</v>
      </c>
      <c r="AM948" s="261">
        <f t="shared" si="18528"/>
        <v>3823</v>
      </c>
      <c r="AN948" s="262">
        <f t="shared" si="18528"/>
        <v>721</v>
      </c>
      <c r="AO948" s="263">
        <f t="shared" si="18528"/>
        <v>296</v>
      </c>
      <c r="AP948" s="260">
        <f t="shared" si="18529"/>
        <v>1466</v>
      </c>
      <c r="AQ948" s="262">
        <f t="shared" si="18529"/>
        <v>1094</v>
      </c>
      <c r="AR948" s="264">
        <f t="shared" si="18529"/>
        <v>2330</v>
      </c>
      <c r="AS948" s="265">
        <f t="shared" si="18529"/>
        <v>2284</v>
      </c>
      <c r="AT948" s="262">
        <f t="shared" si="18529"/>
        <v>1367</v>
      </c>
      <c r="AU948" s="263">
        <f t="shared" si="18529"/>
        <v>1493</v>
      </c>
      <c r="AV948" s="260">
        <f t="shared" si="18529"/>
        <v>1294</v>
      </c>
      <c r="AW948" s="261">
        <f t="shared" si="18529"/>
        <v>1871</v>
      </c>
      <c r="AX948" s="262">
        <f t="shared" si="18529"/>
        <v>964</v>
      </c>
      <c r="AY948" s="263">
        <f t="shared" si="18529"/>
        <v>379</v>
      </c>
      <c r="AZ948" s="260">
        <f t="shared" si="18529"/>
        <v>2123</v>
      </c>
      <c r="BA948" s="261">
        <f t="shared" si="18529"/>
        <v>1492</v>
      </c>
      <c r="BB948" s="262">
        <f t="shared" si="18529"/>
        <v>2706</v>
      </c>
      <c r="BC948" s="263">
        <f t="shared" si="18529"/>
        <v>778</v>
      </c>
      <c r="BD948" s="260">
        <f t="shared" si="18529"/>
        <v>4073</v>
      </c>
      <c r="BE948" s="262">
        <f t="shared" si="18529"/>
        <v>4511</v>
      </c>
      <c r="BF948" s="266">
        <f>SUM(AF948,AH948,AJ948,AL948,AN948,AP948,AR948,AT948,AV948,AX948,AZ948,BB948,BD948)</f>
        <v>24272</v>
      </c>
      <c r="BG948" s="16">
        <f>SUM(AG948,AI948,AK948,AM948,AO948,AQ948,AS948,AU948,AW948,AY948,BA948,BC948,BE948)</f>
        <v>24896</v>
      </c>
      <c r="BI948" s="133" t="s">
        <v>28</v>
      </c>
      <c r="BJ948" s="125">
        <f>B948/B963</f>
        <v>6.4867622674513944E-2</v>
      </c>
      <c r="BK948" s="126">
        <f t="shared" ref="BK948" si="18557">C948/C963</f>
        <v>4.0264722246625084E-2</v>
      </c>
      <c r="BL948" s="127">
        <f t="shared" ref="BL948" si="18558">D948/D963</f>
        <v>6.6076696165191739E-2</v>
      </c>
      <c r="BM948" s="128">
        <f t="shared" ref="BM948" si="18559">E948/E963</f>
        <v>3.7686287123405167E-2</v>
      </c>
      <c r="BN948" s="125">
        <f t="shared" ref="BN948" si="18560">F948/F963</f>
        <v>6.4048396389475709E-2</v>
      </c>
      <c r="BO948" s="126">
        <f t="shared" ref="BO948" si="18561">G948/G963</f>
        <v>5.2148033126293993E-2</v>
      </c>
      <c r="BP948" s="127">
        <f t="shared" ref="BP948" si="18562">H948/H963</f>
        <v>6.6274462720614713E-2</v>
      </c>
      <c r="BQ948" s="128">
        <f t="shared" ref="BQ948" si="18563">I948/I963</f>
        <v>4.1307012282577514E-2</v>
      </c>
      <c r="BR948" s="125">
        <f t="shared" ref="BR948" si="18564">J948/J963</f>
        <v>4.3275942298743604E-2</v>
      </c>
      <c r="BS948" s="126">
        <f t="shared" ref="BS948" si="18565">K948/K963</f>
        <v>5.7058597256058469E-2</v>
      </c>
      <c r="BT948" s="127">
        <f t="shared" ref="BT948" si="18566">L948/L963</f>
        <v>4.193149717514124E-2</v>
      </c>
      <c r="BU948" s="125">
        <f t="shared" ref="BU948" si="18567">M948/M963</f>
        <v>7.1806810919382819E-2</v>
      </c>
      <c r="BV948" s="129">
        <f t="shared" ref="BV948" si="18568">N948/N963</f>
        <v>5.5631895096384124E-2</v>
      </c>
      <c r="BW948" s="130">
        <f t="shared" ref="BW948" si="18569">O948/O963</f>
        <v>6.7604433077578852E-2</v>
      </c>
      <c r="BX948" s="125">
        <f t="shared" ref="BX948" si="18570">P948/P963</f>
        <v>5.3596705700682021E-2</v>
      </c>
      <c r="BY948" s="126">
        <f t="shared" ref="BY948" si="18571">Q948/Q963</f>
        <v>5.130747951354455E-2</v>
      </c>
      <c r="BZ948" s="127">
        <f t="shared" ref="BZ948" si="18572">R948/R963</f>
        <v>6.1210282929739943E-2</v>
      </c>
      <c r="CA948" s="128">
        <f t="shared" ref="CA948" si="18573">S948/S963</f>
        <v>5.5657629397266414E-2</v>
      </c>
      <c r="CB948" s="125">
        <f t="shared" ref="CB948" si="18574">T948/T963</f>
        <v>5.5090244190161612E-2</v>
      </c>
      <c r="CC948" s="126">
        <f t="shared" ref="CC948" si="18575">U948/U963</f>
        <v>4.9001639818655351E-2</v>
      </c>
      <c r="CD948" s="127">
        <f t="shared" ref="CD948" si="18576">V948/V963</f>
        <v>4.3679053908239458E-2</v>
      </c>
      <c r="CE948" s="128">
        <f t="shared" ref="CE948" si="18577">W948/W963</f>
        <v>6.726192672397889E-2</v>
      </c>
      <c r="CF948" s="125">
        <f t="shared" ref="CF948" si="18578">X948/X963</f>
        <v>4.129854975829305E-2</v>
      </c>
      <c r="CG948" s="126">
        <f t="shared" ref="CG948" si="18579">Y948/Y963</f>
        <v>4.6096085656678019E-2</v>
      </c>
      <c r="CH948" s="127">
        <f t="shared" ref="CH948" si="18580">Z948/Z963</f>
        <v>5.7420289336742904E-2</v>
      </c>
      <c r="CI948" s="125">
        <f t="shared" ref="CI948" si="18581">AA948/AA963</f>
        <v>5.181370154952715E-2</v>
      </c>
      <c r="CJ948" s="131">
        <f t="shared" ref="CJ948" si="18582">AB948/AB963</f>
        <v>5.6988760779314286E-2</v>
      </c>
      <c r="CK948" s="132">
        <f t="shared" ref="CK948" si="18583">AC948/AC963</f>
        <v>5.3004176788704796E-2</v>
      </c>
    </row>
    <row r="949" spans="1:89" ht="14.1" thickBot="1">
      <c r="A949" s="142" t="s">
        <v>29</v>
      </c>
      <c r="B949" s="199">
        <v>2855</v>
      </c>
      <c r="C949" s="193">
        <v>1378</v>
      </c>
      <c r="D949" s="194">
        <v>1180</v>
      </c>
      <c r="E949" s="195">
        <v>858</v>
      </c>
      <c r="F949" s="192">
        <v>626</v>
      </c>
      <c r="G949" s="196">
        <v>465</v>
      </c>
      <c r="H949" s="194">
        <v>1647</v>
      </c>
      <c r="I949" s="195">
        <v>2030</v>
      </c>
      <c r="J949" s="192">
        <v>371</v>
      </c>
      <c r="K949" s="193">
        <v>565</v>
      </c>
      <c r="L949" s="194">
        <v>522</v>
      </c>
      <c r="M949" s="192">
        <v>1409</v>
      </c>
      <c r="N949" s="197">
        <v>1412</v>
      </c>
      <c r="O949" s="200">
        <v>2076</v>
      </c>
      <c r="P949" s="192">
        <v>878</v>
      </c>
      <c r="Q949" s="193">
        <v>992</v>
      </c>
      <c r="R949" s="194">
        <v>1163</v>
      </c>
      <c r="S949" s="195">
        <v>1021</v>
      </c>
      <c r="T949" s="192">
        <v>443</v>
      </c>
      <c r="U949" s="196">
        <v>426</v>
      </c>
      <c r="V949" s="194">
        <v>1137</v>
      </c>
      <c r="W949" s="201">
        <v>1500</v>
      </c>
      <c r="X949" s="192">
        <v>1066</v>
      </c>
      <c r="Y949" s="196">
        <v>748</v>
      </c>
      <c r="Z949" s="194">
        <v>3068</v>
      </c>
      <c r="AA949" s="192">
        <v>2234</v>
      </c>
      <c r="AB949" s="168">
        <f t="shared" si="18419"/>
        <v>16368</v>
      </c>
      <c r="AC949" s="169">
        <f t="shared" si="18336"/>
        <v>15702</v>
      </c>
      <c r="AE949" s="246" t="str">
        <f>$AE$19</f>
        <v>-</v>
      </c>
      <c r="AF949" s="247">
        <f t="shared" si="18528"/>
        <v>0</v>
      </c>
      <c r="AG949" s="267">
        <f t="shared" si="18528"/>
        <v>0</v>
      </c>
      <c r="AH949" s="268">
        <f t="shared" si="18528"/>
        <v>0</v>
      </c>
      <c r="AI949" s="269">
        <f t="shared" si="18528"/>
        <v>0</v>
      </c>
      <c r="AJ949" s="270">
        <f t="shared" si="18528"/>
        <v>0</v>
      </c>
      <c r="AK949" s="271">
        <f t="shared" si="18528"/>
        <v>0</v>
      </c>
      <c r="AL949" s="268">
        <f t="shared" si="18528"/>
        <v>0</v>
      </c>
      <c r="AM949" s="269">
        <f t="shared" si="18528"/>
        <v>0</v>
      </c>
      <c r="AN949" s="270">
        <f t="shared" si="18528"/>
        <v>0</v>
      </c>
      <c r="AO949" s="271">
        <f t="shared" si="18528"/>
        <v>0</v>
      </c>
      <c r="AP949" s="268">
        <f t="shared" si="18529"/>
        <v>0</v>
      </c>
      <c r="AQ949" s="270">
        <f t="shared" si="18529"/>
        <v>0</v>
      </c>
      <c r="AR949" s="272">
        <f t="shared" si="18529"/>
        <v>0</v>
      </c>
      <c r="AS949" s="273">
        <f t="shared" si="18529"/>
        <v>0</v>
      </c>
      <c r="AT949" s="270">
        <f t="shared" si="18529"/>
        <v>0</v>
      </c>
      <c r="AU949" s="271">
        <f t="shared" si="18529"/>
        <v>0</v>
      </c>
      <c r="AV949" s="268">
        <f t="shared" si="18529"/>
        <v>0</v>
      </c>
      <c r="AW949" s="269">
        <f t="shared" si="18529"/>
        <v>0</v>
      </c>
      <c r="AX949" s="270">
        <f t="shared" si="18529"/>
        <v>0</v>
      </c>
      <c r="AY949" s="271">
        <f t="shared" si="18529"/>
        <v>0</v>
      </c>
      <c r="AZ949" s="268">
        <f t="shared" si="18529"/>
        <v>0</v>
      </c>
      <c r="BA949" s="269">
        <f t="shared" si="18529"/>
        <v>0</v>
      </c>
      <c r="BB949" s="270">
        <f t="shared" si="18529"/>
        <v>0</v>
      </c>
      <c r="BC949" s="271">
        <f t="shared" si="18529"/>
        <v>0</v>
      </c>
      <c r="BD949" s="268">
        <f t="shared" si="18529"/>
        <v>0</v>
      </c>
      <c r="BE949" s="270">
        <f t="shared" si="18529"/>
        <v>0</v>
      </c>
      <c r="BF949" s="266">
        <f>SUM(AF949,AH949,AJ949,AL949,AN949,AP949,AR949,AT949,AV949,AX949,AZ949,BB949,BD949)</f>
        <v>0</v>
      </c>
      <c r="BG949" s="16">
        <f>SUM(AG949,AI949,AK949,AM949,AO949,AQ949,AS949,AU949,AW949,AY949,BA949,BC949,BE949)</f>
        <v>0</v>
      </c>
      <c r="BI949" s="142" t="s">
        <v>29</v>
      </c>
      <c r="BJ949" s="125">
        <f>B949/B963</f>
        <v>5.2021646835881272E-2</v>
      </c>
      <c r="BK949" s="126">
        <f t="shared" ref="BK949" si="18584">C949/C963</f>
        <v>4.0352572549708629E-2</v>
      </c>
      <c r="BL949" s="127">
        <f t="shared" ref="BL949" si="18585">D949/D963</f>
        <v>5.3551168595416386E-2</v>
      </c>
      <c r="BM949" s="128">
        <f t="shared" ref="BM949" si="18586">E949/E963</f>
        <v>4.5995496944355098E-2</v>
      </c>
      <c r="BN949" s="125">
        <f t="shared" ref="BN949" si="18587">F949/F963</f>
        <v>6.0111388515459961E-2</v>
      </c>
      <c r="BO949" s="126">
        <f t="shared" ref="BO949" si="18588">G949/G963</f>
        <v>6.0170807453416152E-2</v>
      </c>
      <c r="BP949" s="127">
        <f t="shared" ref="BP949" si="18589">H949/H963</f>
        <v>6.5914275423220078E-2</v>
      </c>
      <c r="BQ949" s="128">
        <f t="shared" ref="BQ949" si="18590">I949/I963</f>
        <v>5.2937648316687097E-2</v>
      </c>
      <c r="BR949" s="125">
        <f t="shared" ref="BR949" si="18591">J949/J963</f>
        <v>5.7546145494028228E-2</v>
      </c>
      <c r="BS949" s="126">
        <f t="shared" ref="BS949" si="18592">K949/K963</f>
        <v>7.2445185280164123E-2</v>
      </c>
      <c r="BT949" s="127">
        <f t="shared" ref="BT949" si="18593">L949/L963</f>
        <v>4.6080508474576273E-2</v>
      </c>
      <c r="BU949" s="125">
        <f t="shared" ref="BU949" si="18594">M949/M963</f>
        <v>6.4320277549529806E-2</v>
      </c>
      <c r="BV949" s="129">
        <f t="shared" ref="BV949" si="18595">N949/N963</f>
        <v>5.5435593419967809E-2</v>
      </c>
      <c r="BW949" s="130">
        <f t="shared" ref="BW949" si="18596">O949/O963</f>
        <v>5.8994032395566921E-2</v>
      </c>
      <c r="BX949" s="125">
        <f t="shared" ref="BX949" si="18597">P949/P963</f>
        <v>5.6492085960622829E-2</v>
      </c>
      <c r="BY949" s="126">
        <f t="shared" ref="BY949" si="18598">Q949/Q963</f>
        <v>5.1777232632183305E-2</v>
      </c>
      <c r="BZ949" s="127">
        <f t="shared" ref="BZ949" si="18599">R949/R963</f>
        <v>5.782904877927502E-2</v>
      </c>
      <c r="CA949" s="128">
        <f t="shared" ref="CA949" si="18600">S949/S963</f>
        <v>4.575397714541788E-2</v>
      </c>
      <c r="CB949" s="125">
        <f t="shared" ref="CB949" si="18601">T949/T963</f>
        <v>5.2259053910581575E-2</v>
      </c>
      <c r="CC949" s="126">
        <f t="shared" ref="CC949" si="18602">U949/U963</f>
        <v>4.1091926304620427E-2</v>
      </c>
      <c r="CD949" s="127">
        <f t="shared" ref="CD949" si="18603">V949/V963</f>
        <v>4.9074193966075361E-2</v>
      </c>
      <c r="CE949" s="128">
        <f t="shared" ref="CE949" si="18604">W949/W963</f>
        <v>5.5344426816219608E-2</v>
      </c>
      <c r="CF949" s="125">
        <f t="shared" ref="CF949" si="18605">X949/X963</f>
        <v>4.4424070678446406E-2</v>
      </c>
      <c r="CG949" s="126">
        <f t="shared" ref="CG949" si="18606">Y949/Y963</f>
        <v>5.2005840228047003E-2</v>
      </c>
      <c r="CH949" s="127">
        <f t="shared" ref="CH949" si="18607">Z949/Z963</f>
        <v>5.4863110459398082E-2</v>
      </c>
      <c r="CI949" s="125">
        <f t="shared" ref="CI949" si="18608">AA949/AA963</f>
        <v>4.9593748612529416E-2</v>
      </c>
      <c r="CJ949" s="131">
        <f t="shared" ref="CJ949" si="18609">AB949/AB963</f>
        <v>5.4059231320534119E-2</v>
      </c>
      <c r="CK949" s="132">
        <f t="shared" ref="CK949" si="18610">AC949/AC963</f>
        <v>5.1968253758116936E-2</v>
      </c>
    </row>
    <row r="950" spans="1:89" ht="15" thickTop="1" thickBot="1">
      <c r="A950" s="133" t="s">
        <v>30</v>
      </c>
      <c r="B950" s="202">
        <v>2669</v>
      </c>
      <c r="C950" s="186">
        <v>1637</v>
      </c>
      <c r="D950" s="187">
        <v>1227</v>
      </c>
      <c r="E950" s="188">
        <v>903</v>
      </c>
      <c r="F950" s="185">
        <v>640</v>
      </c>
      <c r="G950" s="189">
        <v>526</v>
      </c>
      <c r="H950" s="187">
        <v>1817</v>
      </c>
      <c r="I950" s="188">
        <v>2077</v>
      </c>
      <c r="J950" s="185">
        <v>383</v>
      </c>
      <c r="K950" s="186">
        <v>350</v>
      </c>
      <c r="L950" s="187">
        <v>679</v>
      </c>
      <c r="M950" s="185">
        <v>1414</v>
      </c>
      <c r="N950" s="190">
        <v>1489</v>
      </c>
      <c r="O950" s="203">
        <v>1936</v>
      </c>
      <c r="P950" s="185">
        <v>871</v>
      </c>
      <c r="Q950" s="186">
        <v>1050</v>
      </c>
      <c r="R950" s="187">
        <v>1126</v>
      </c>
      <c r="S950" s="188">
        <v>1347</v>
      </c>
      <c r="T950" s="185">
        <v>562</v>
      </c>
      <c r="U950" s="189">
        <v>662</v>
      </c>
      <c r="V950" s="187">
        <v>1346</v>
      </c>
      <c r="W950" s="204">
        <v>1857</v>
      </c>
      <c r="X950" s="185">
        <v>1293</v>
      </c>
      <c r="Y950" s="189">
        <v>733</v>
      </c>
      <c r="Z950" s="187">
        <v>3185</v>
      </c>
      <c r="AA950" s="185">
        <v>2177</v>
      </c>
      <c r="AB950" s="168">
        <f t="shared" si="18419"/>
        <v>17287</v>
      </c>
      <c r="AC950" s="169">
        <f t="shared" si="18336"/>
        <v>16669</v>
      </c>
      <c r="AE950" s="295" t="s">
        <v>42</v>
      </c>
      <c r="AF950" s="12">
        <f t="shared" ref="AF950:BG950" si="18611">SUM(AF947:AF949)</f>
        <v>4943</v>
      </c>
      <c r="AG950" s="1">
        <f t="shared" si="18611"/>
        <v>7629</v>
      </c>
      <c r="AH950" s="12">
        <f t="shared" si="18611"/>
        <v>3583</v>
      </c>
      <c r="AI950" s="1">
        <f t="shared" si="18611"/>
        <v>3092</v>
      </c>
      <c r="AJ950" s="12">
        <f t="shared" si="18611"/>
        <v>1937</v>
      </c>
      <c r="AK950" s="1">
        <f t="shared" si="18611"/>
        <v>1054</v>
      </c>
      <c r="AL950" s="12">
        <f t="shared" si="18611"/>
        <v>4399</v>
      </c>
      <c r="AM950" s="1">
        <f t="shared" si="18611"/>
        <v>6719</v>
      </c>
      <c r="AN950" s="12">
        <f t="shared" si="18611"/>
        <v>1462</v>
      </c>
      <c r="AO950" s="1">
        <f t="shared" si="18611"/>
        <v>528</v>
      </c>
      <c r="AP950" s="12">
        <f t="shared" si="18611"/>
        <v>2987</v>
      </c>
      <c r="AQ950" s="1">
        <f t="shared" si="18611"/>
        <v>2090</v>
      </c>
      <c r="AR950" s="12">
        <f t="shared" si="18611"/>
        <v>4502</v>
      </c>
      <c r="AS950" s="1">
        <f t="shared" si="18611"/>
        <v>4257</v>
      </c>
      <c r="AT950" s="12">
        <f t="shared" si="18611"/>
        <v>2507</v>
      </c>
      <c r="AU950" s="1">
        <f t="shared" si="18611"/>
        <v>2643</v>
      </c>
      <c r="AV950" s="12">
        <f t="shared" si="18611"/>
        <v>2728</v>
      </c>
      <c r="AW950" s="1">
        <f t="shared" si="18611"/>
        <v>3495</v>
      </c>
      <c r="AX950" s="12">
        <f t="shared" si="18611"/>
        <v>1760</v>
      </c>
      <c r="AY950" s="1">
        <f t="shared" si="18611"/>
        <v>847</v>
      </c>
      <c r="AZ950" s="12">
        <f t="shared" si="18611"/>
        <v>3709</v>
      </c>
      <c r="BA950" s="1">
        <f t="shared" si="18611"/>
        <v>2953</v>
      </c>
      <c r="BB950" s="12">
        <f t="shared" si="18611"/>
        <v>5014</v>
      </c>
      <c r="BC950" s="1">
        <f t="shared" si="18611"/>
        <v>1402</v>
      </c>
      <c r="BD950" s="12">
        <f t="shared" si="18611"/>
        <v>8292</v>
      </c>
      <c r="BE950" s="1">
        <f t="shared" si="18611"/>
        <v>7953</v>
      </c>
      <c r="BF950" s="51">
        <f t="shared" si="18611"/>
        <v>47823</v>
      </c>
      <c r="BG950" s="47">
        <f t="shared" si="18611"/>
        <v>44662</v>
      </c>
      <c r="BI950" s="133" t="s">
        <v>30</v>
      </c>
      <c r="BJ950" s="125">
        <f>B950/B963</f>
        <v>4.8632495763561157E-2</v>
      </c>
      <c r="BK950" s="126">
        <f t="shared" ref="BK950" si="18612">C950/C963</f>
        <v>4.7936982049254735E-2</v>
      </c>
      <c r="BL950" s="127">
        <f t="shared" ref="BL950" si="18613">D950/D963</f>
        <v>5.5684138869979576E-2</v>
      </c>
      <c r="BM950" s="128">
        <f t="shared" ref="BM950" si="18614">E950/E963</f>
        <v>4.8407848182695404E-2</v>
      </c>
      <c r="BN950" s="125">
        <f t="shared" ref="BN950" si="18615">F950/F963</f>
        <v>6.1455732667562893E-2</v>
      </c>
      <c r="BO950" s="126">
        <f t="shared" ref="BO950" si="18616">G950/G963</f>
        <v>6.8064182194616976E-2</v>
      </c>
      <c r="BP950" s="127">
        <f t="shared" ref="BP950" si="18617">H950/H963</f>
        <v>7.2717813262896711E-2</v>
      </c>
      <c r="BQ950" s="128">
        <f t="shared" ref="BQ950" si="18618">I950/I963</f>
        <v>5.4163298302344384E-2</v>
      </c>
      <c r="BR950" s="125">
        <f t="shared" ref="BR950" si="18619">J950/J963</f>
        <v>5.9407476345587094E-2</v>
      </c>
      <c r="BS950" s="126">
        <f t="shared" ref="BS950" si="18620">K950/K963</f>
        <v>4.4877548403641492E-2</v>
      </c>
      <c r="BT950" s="127">
        <f t="shared" ref="BT950" si="18621">L950/L963</f>
        <v>5.9939971751412427E-2</v>
      </c>
      <c r="BU950" s="125">
        <f t="shared" ref="BU950" si="18622">M950/M963</f>
        <v>6.4548525518122887E-2</v>
      </c>
      <c r="BV950" s="129">
        <f t="shared" ref="BV950" si="18623">N950/N963</f>
        <v>5.8458639236779082E-2</v>
      </c>
      <c r="BW950" s="130">
        <f t="shared" ref="BW950" si="18624">O950/O963</f>
        <v>5.5015629440181867E-2</v>
      </c>
      <c r="BX950" s="125">
        <f t="shared" ref="BX950" si="18625">P950/P963</f>
        <v>5.604169347574315E-2</v>
      </c>
      <c r="BY950" s="126">
        <f t="shared" ref="BY950" si="18626">Q950/Q963</f>
        <v>5.4804530507855317E-2</v>
      </c>
      <c r="BZ950" s="127">
        <f t="shared" ref="BZ950" si="18627">R950/R963</f>
        <v>5.5989259609169111E-2</v>
      </c>
      <c r="CA950" s="128">
        <f t="shared" ref="CA950" si="18628">S950/S963</f>
        <v>6.0362984539547387E-2</v>
      </c>
      <c r="CB950" s="125">
        <f t="shared" ref="CB950" si="18629">T950/T963</f>
        <v>6.6297039046832609E-2</v>
      </c>
      <c r="CC950" s="126">
        <f t="shared" ref="CC950" si="18630">U950/U963</f>
        <v>6.3856467637696535E-2</v>
      </c>
      <c r="CD950" s="127">
        <f t="shared" ref="CD950" si="18631">V950/V963</f>
        <v>5.8094868142776986E-2</v>
      </c>
      <c r="CE950" s="128">
        <f t="shared" ref="CE950" si="18632">W950/W963</f>
        <v>6.8516400398479879E-2</v>
      </c>
      <c r="CF950" s="125">
        <f t="shared" ref="CF950" si="18633">X950/X963</f>
        <v>5.3883980663443909E-2</v>
      </c>
      <c r="CG950" s="126">
        <f t="shared" ref="CG950" si="18634">Y950/Y963</f>
        <v>5.0962942362511296E-2</v>
      </c>
      <c r="CH950" s="127">
        <f t="shared" ref="CH950" si="18635">Z950/Z963</f>
        <v>5.6955347722680211E-2</v>
      </c>
      <c r="CI950" s="125">
        <f t="shared" ref="CI950" si="18636">AA950/AA963</f>
        <v>4.8328375438440707E-2</v>
      </c>
      <c r="CJ950" s="131">
        <f t="shared" ref="CJ950" si="18637">AB950/AB963</f>
        <v>5.7094448426079747E-2</v>
      </c>
      <c r="CK950" s="132">
        <f t="shared" ref="CK950" si="18638">AC950/AC963</f>
        <v>5.5168693280731831E-2</v>
      </c>
    </row>
    <row r="951" spans="1:89" ht="14.1" thickTop="1">
      <c r="A951" s="142" t="s">
        <v>31</v>
      </c>
      <c r="B951" s="199">
        <v>2172</v>
      </c>
      <c r="C951" s="193">
        <v>1595</v>
      </c>
      <c r="D951" s="194">
        <v>1231</v>
      </c>
      <c r="E951" s="195">
        <v>878</v>
      </c>
      <c r="F951" s="192">
        <v>615</v>
      </c>
      <c r="G951" s="196">
        <v>392</v>
      </c>
      <c r="H951" s="194">
        <v>1846</v>
      </c>
      <c r="I951" s="195">
        <v>1985</v>
      </c>
      <c r="J951" s="192">
        <v>493</v>
      </c>
      <c r="K951" s="193">
        <v>328</v>
      </c>
      <c r="L951" s="194">
        <v>904</v>
      </c>
      <c r="M951" s="192">
        <v>1079</v>
      </c>
      <c r="N951" s="197">
        <v>1672</v>
      </c>
      <c r="O951" s="200">
        <v>1919</v>
      </c>
      <c r="P951" s="192">
        <v>887</v>
      </c>
      <c r="Q951" s="193">
        <v>1093</v>
      </c>
      <c r="R951" s="194">
        <v>1088</v>
      </c>
      <c r="S951" s="195">
        <v>1486</v>
      </c>
      <c r="T951" s="192">
        <v>694</v>
      </c>
      <c r="U951" s="196">
        <v>433</v>
      </c>
      <c r="V951" s="194">
        <v>1668</v>
      </c>
      <c r="W951" s="201">
        <v>1401</v>
      </c>
      <c r="X951" s="192">
        <v>1595</v>
      </c>
      <c r="Y951" s="196">
        <v>675</v>
      </c>
      <c r="Z951" s="194">
        <v>3375</v>
      </c>
      <c r="AA951" s="192">
        <v>3265</v>
      </c>
      <c r="AB951" s="168">
        <f t="shared" si="18419"/>
        <v>18240</v>
      </c>
      <c r="AC951" s="169">
        <f t="shared" si="18336"/>
        <v>16529</v>
      </c>
      <c r="BI951" s="142" t="s">
        <v>31</v>
      </c>
      <c r="BJ951" s="125">
        <f>B951/B963</f>
        <v>3.9576538328383232E-2</v>
      </c>
      <c r="BK951" s="126">
        <f t="shared" ref="BK951" si="18639">C951/C963</f>
        <v>4.6707077806085101E-2</v>
      </c>
      <c r="BL951" s="127">
        <f t="shared" ref="BL951" si="18640">D951/D963</f>
        <v>5.5865668255048788E-2</v>
      </c>
      <c r="BM951" s="128">
        <f t="shared" ref="BM951" si="18641">E951/E963</f>
        <v>4.7067653050284118E-2</v>
      </c>
      <c r="BN951" s="125">
        <f t="shared" ref="BN951" si="18642">F951/F963</f>
        <v>5.905511811023622E-2</v>
      </c>
      <c r="BO951" s="126">
        <f t="shared" ref="BO951" si="18643">G951/G963</f>
        <v>5.0724637681159424E-2</v>
      </c>
      <c r="BP951" s="127">
        <f t="shared" ref="BP951" si="18644">H951/H963</f>
        <v>7.3878416776723896E-2</v>
      </c>
      <c r="BQ951" s="128">
        <f t="shared" ref="BQ951" si="18645">I951/I963</f>
        <v>5.1764153649568413E-2</v>
      </c>
      <c r="BR951" s="125">
        <f t="shared" ref="BR951" si="18646">J951/J963</f>
        <v>7.6469675818210014E-2</v>
      </c>
      <c r="BS951" s="126">
        <f t="shared" ref="BS951" si="18647">K951/K963</f>
        <v>4.2056673932555459E-2</v>
      </c>
      <c r="BT951" s="127">
        <f t="shared" ref="BT951" si="18648">L951/L963</f>
        <v>7.980225988700565E-2</v>
      </c>
      <c r="BU951" s="125">
        <f t="shared" ref="BU951" si="18649">M951/M963</f>
        <v>4.9255911622386558E-2</v>
      </c>
      <c r="BV951" s="129">
        <f t="shared" ref="BV951" si="18650">N951/N963</f>
        <v>6.5643280593616266E-2</v>
      </c>
      <c r="BW951" s="130">
        <f t="shared" ref="BW951" si="18651">O951/O963</f>
        <v>5.4532537652742255E-2</v>
      </c>
      <c r="BX951" s="125">
        <f t="shared" ref="BX951" si="18652">P951/P963</f>
        <v>5.707116201261099E-2</v>
      </c>
      <c r="BY951" s="126">
        <f t="shared" ref="BY951" si="18653">Q951/Q963</f>
        <v>5.7048906519129389E-2</v>
      </c>
      <c r="BZ951" s="127">
        <f t="shared" ref="BZ951" si="18654">R951/R963</f>
        <v>5.4099746407438712E-2</v>
      </c>
      <c r="CA951" s="128">
        <f t="shared" ref="CA951" si="18655">S951/S963</f>
        <v>6.6591978489805068E-2</v>
      </c>
      <c r="CB951" s="125">
        <f t="shared" ref="CB951" si="18656">T951/T963</f>
        <v>8.1868585584522827E-2</v>
      </c>
      <c r="CC951" s="126">
        <f t="shared" ref="CC951" si="18657">U951/U963</f>
        <v>4.1767145750940482E-2</v>
      </c>
      <c r="CD951" s="127">
        <f t="shared" ref="CD951" si="18658">V951/V963</f>
        <v>7.1992748931762274E-2</v>
      </c>
      <c r="CE951" s="128">
        <f t="shared" ref="CE951" si="18659">W951/W963</f>
        <v>5.1691694646349109E-2</v>
      </c>
      <c r="CF951" s="125">
        <f t="shared" ref="CF951" si="18660">X951/X963</f>
        <v>6.6469411568594761E-2</v>
      </c>
      <c r="CG951" s="126">
        <f t="shared" ref="CG951" si="18661">Y951/Y963</f>
        <v>4.6930403949106587E-2</v>
      </c>
      <c r="CH951" s="127">
        <f t="shared" ref="CH951" si="18662">Z951/Z963</f>
        <v>6.0352997979292215E-2</v>
      </c>
      <c r="CI951" s="125">
        <f t="shared" ref="CI951" si="18663">AA951/AA963</f>
        <v>7.2481463392976064E-2</v>
      </c>
      <c r="CJ951" s="131">
        <f t="shared" ref="CJ951" si="18664">AB951/AB963</f>
        <v>6.0241958656313682E-2</v>
      </c>
      <c r="CK951" s="132">
        <f t="shared" ref="CK951" si="18665">AC951/AC963</f>
        <v>5.4705341126475279E-2</v>
      </c>
    </row>
    <row r="952" spans="1:89">
      <c r="A952" s="133" t="s">
        <v>32</v>
      </c>
      <c r="B952" s="202">
        <v>2235</v>
      </c>
      <c r="C952" s="186">
        <v>2993</v>
      </c>
      <c r="D952" s="187">
        <v>1413</v>
      </c>
      <c r="E952" s="188">
        <v>1493</v>
      </c>
      <c r="F952" s="185">
        <v>973</v>
      </c>
      <c r="G952" s="189">
        <v>542</v>
      </c>
      <c r="H952" s="187">
        <v>1861</v>
      </c>
      <c r="I952" s="188">
        <v>3898</v>
      </c>
      <c r="J952" s="185">
        <v>617</v>
      </c>
      <c r="K952" s="186">
        <v>387</v>
      </c>
      <c r="L952" s="187">
        <v>1092</v>
      </c>
      <c r="M952" s="185">
        <v>1116</v>
      </c>
      <c r="N952" s="190">
        <v>2004</v>
      </c>
      <c r="O952" s="203">
        <v>1779</v>
      </c>
      <c r="P952" s="185">
        <v>1033</v>
      </c>
      <c r="Q952" s="186">
        <v>1134</v>
      </c>
      <c r="R952" s="187">
        <v>1274</v>
      </c>
      <c r="S952" s="188">
        <v>1439</v>
      </c>
      <c r="T952" s="185">
        <v>832</v>
      </c>
      <c r="U952" s="189">
        <v>278</v>
      </c>
      <c r="V952" s="187">
        <v>1935</v>
      </c>
      <c r="W952" s="204">
        <v>1011</v>
      </c>
      <c r="X952" s="185">
        <v>2015</v>
      </c>
      <c r="Y952" s="189">
        <v>548</v>
      </c>
      <c r="Z952" s="187">
        <v>3996</v>
      </c>
      <c r="AA952" s="185">
        <v>3427</v>
      </c>
      <c r="AB952" s="168">
        <f t="shared" si="18419"/>
        <v>21280</v>
      </c>
      <c r="AC952" s="169">
        <f t="shared" si="18336"/>
        <v>20045</v>
      </c>
      <c r="BI952" s="133" t="s">
        <v>32</v>
      </c>
      <c r="BJ952" s="125">
        <f>B952/B963</f>
        <v>4.0724476594814235E-2</v>
      </c>
      <c r="BK952" s="126">
        <f t="shared" ref="BK952" si="18666">C952/C963</f>
        <v>8.7645319043017367E-2</v>
      </c>
      <c r="BL952" s="127">
        <f t="shared" ref="BL952" si="18667">D952/D963</f>
        <v>6.4125255275697748E-2</v>
      </c>
      <c r="BM952" s="128">
        <f t="shared" ref="BM952" si="18668">E952/E963</f>
        <v>8.003645330760159E-2</v>
      </c>
      <c r="BN952" s="125">
        <f t="shared" ref="BN952" si="18669">F952/F963</f>
        <v>9.343191857115421E-2</v>
      </c>
      <c r="BO952" s="126">
        <f t="shared" ref="BO952" si="18670">G952/G963</f>
        <v>7.0134575569358176E-2</v>
      </c>
      <c r="BP952" s="127">
        <f t="shared" ref="BP952" si="18671">H952/H963</f>
        <v>7.4478728939048305E-2</v>
      </c>
      <c r="BQ952" s="128">
        <f t="shared" ref="BQ952" si="18672">I952/I963</f>
        <v>0.10165071583174694</v>
      </c>
      <c r="BR952" s="125">
        <f t="shared" ref="BR952" si="18673">J952/J963</f>
        <v>9.5703427950984951E-2</v>
      </c>
      <c r="BS952" s="126">
        <f t="shared" ref="BS952" si="18674">K952/K963</f>
        <v>4.9621746377740736E-2</v>
      </c>
      <c r="BT952" s="127">
        <f t="shared" ref="BT952" si="18675">L952/L963</f>
        <v>9.639830508474577E-2</v>
      </c>
      <c r="BU952" s="125">
        <f t="shared" ref="BU952" si="18676">M952/M963</f>
        <v>5.0944946589975351E-2</v>
      </c>
      <c r="BV952" s="129">
        <f t="shared" ref="BV952" si="18677">N952/N963</f>
        <v>7.8677711907659695E-2</v>
      </c>
      <c r="BW952" s="130">
        <f t="shared" ref="BW952" si="18678">O952/O963</f>
        <v>5.05541346973572E-2</v>
      </c>
      <c r="BX952" s="125">
        <f t="shared" ref="BX952" si="18679">P952/P963</f>
        <v>6.6465062411530051E-2</v>
      </c>
      <c r="BY952" s="126">
        <f t="shared" ref="BY952" si="18680">Q952/Q963</f>
        <v>5.9188892948483743E-2</v>
      </c>
      <c r="BZ952" s="127">
        <f t="shared" ref="BZ952" si="18681">R952/R963</f>
        <v>6.3348416289592757E-2</v>
      </c>
      <c r="CA952" s="128">
        <f t="shared" ref="CA952" si="18682">S952/S963</f>
        <v>6.4485771902307865E-2</v>
      </c>
      <c r="CB952" s="125">
        <f t="shared" ref="CB952" si="18683">T952/T963</f>
        <v>9.814792969210806E-2</v>
      </c>
      <c r="CC952" s="126">
        <f t="shared" ref="CC952" si="18684">U952/U963</f>
        <v>2.6815858010996431E-2</v>
      </c>
      <c r="CD952" s="127">
        <f t="shared" ref="CD952" si="18685">V952/V963</f>
        <v>8.3516768095299759E-2</v>
      </c>
      <c r="CE952" s="128">
        <f t="shared" ref="CE952" si="18686">W952/W963</f>
        <v>3.7302143674132017E-2</v>
      </c>
      <c r="CF952" s="125">
        <f t="shared" ref="CF952" si="18687">X952/X963</f>
        <v>8.3972328721453576E-2</v>
      </c>
      <c r="CG952" s="126">
        <f t="shared" ref="CG952" si="18688">Y952/Y963</f>
        <v>3.8100535354237644E-2</v>
      </c>
      <c r="CH952" s="127">
        <f t="shared" ref="CH952" si="18689">Z952/Z963</f>
        <v>7.1457949607481988E-2</v>
      </c>
      <c r="CI952" s="125">
        <f t="shared" ref="CI952" si="18690">AA952/AA963</f>
        <v>7.6077787150912402E-2</v>
      </c>
      <c r="CJ952" s="131">
        <f t="shared" ref="CJ952" si="18691">AB952/AB963</f>
        <v>7.0282285099032629E-2</v>
      </c>
      <c r="CK952" s="132">
        <f t="shared" ref="CK952" si="18692">AC952/AC963</f>
        <v>6.6342099514804104E-2</v>
      </c>
    </row>
    <row r="953" spans="1:89">
      <c r="A953" s="142" t="s">
        <v>33</v>
      </c>
      <c r="B953" s="199">
        <v>2529</v>
      </c>
      <c r="C953" s="193">
        <v>3127</v>
      </c>
      <c r="D953" s="194">
        <v>1843</v>
      </c>
      <c r="E953" s="195">
        <v>1336</v>
      </c>
      <c r="F953" s="192">
        <v>1101</v>
      </c>
      <c r="G953" s="196">
        <v>437</v>
      </c>
      <c r="H953" s="194">
        <v>2161</v>
      </c>
      <c r="I953" s="195">
        <v>2896</v>
      </c>
      <c r="J953" s="192">
        <v>741</v>
      </c>
      <c r="K953" s="193">
        <v>232</v>
      </c>
      <c r="L953" s="194">
        <v>1521</v>
      </c>
      <c r="M953" s="192">
        <v>996</v>
      </c>
      <c r="N953" s="197">
        <v>2172</v>
      </c>
      <c r="O953" s="200">
        <v>1973</v>
      </c>
      <c r="P953" s="192">
        <v>1140</v>
      </c>
      <c r="Q953" s="193">
        <v>1150</v>
      </c>
      <c r="R953" s="194">
        <v>1434</v>
      </c>
      <c r="S953" s="195">
        <v>1624</v>
      </c>
      <c r="T953" s="192">
        <v>796</v>
      </c>
      <c r="U953" s="196">
        <v>468</v>
      </c>
      <c r="V953" s="194">
        <v>1586</v>
      </c>
      <c r="W953" s="201">
        <v>1461</v>
      </c>
      <c r="X953" s="192">
        <v>2308</v>
      </c>
      <c r="Y953" s="196">
        <v>624</v>
      </c>
      <c r="Z953" s="194">
        <v>4219</v>
      </c>
      <c r="AA953" s="192">
        <v>3442</v>
      </c>
      <c r="AB953" s="168">
        <f t="shared" si="18419"/>
        <v>23551</v>
      </c>
      <c r="AC953" s="169">
        <f t="shared" si="18336"/>
        <v>19766</v>
      </c>
      <c r="BI953" s="142" t="s">
        <v>33</v>
      </c>
      <c r="BJ953" s="125">
        <f>B953/B963</f>
        <v>4.6081521838158924E-2</v>
      </c>
      <c r="BK953" s="126">
        <f t="shared" ref="BK953" si="18693">C953/C963</f>
        <v>9.1569299247415734E-2</v>
      </c>
      <c r="BL953" s="127">
        <f t="shared" ref="BL953" si="18694">D953/D963</f>
        <v>8.3639664170637618E-2</v>
      </c>
      <c r="BM953" s="128">
        <f t="shared" ref="BM953" si="18695">E953/E963</f>
        <v>7.1620027876058756E-2</v>
      </c>
      <c r="BN953" s="125">
        <f t="shared" ref="BN953" si="18696">F953/F963</f>
        <v>0.10572306510466679</v>
      </c>
      <c r="BO953" s="126">
        <f t="shared" ref="BO953" si="18697">G953/G963</f>
        <v>5.6547619047619048E-2</v>
      </c>
      <c r="BP953" s="127">
        <f t="shared" ref="BP953" si="18698">H953/H963</f>
        <v>8.6484972185536482E-2</v>
      </c>
      <c r="BQ953" s="128">
        <f t="shared" ref="BQ953" si="18699">I953/I963</f>
        <v>7.5520901243904343E-2</v>
      </c>
      <c r="BR953" s="125">
        <f t="shared" ref="BR953" si="18700">J953/J963</f>
        <v>0.11493718008375989</v>
      </c>
      <c r="BS953" s="126">
        <f t="shared" ref="BS953" si="18701">K953/K963</f>
        <v>2.9747403513270931E-2</v>
      </c>
      <c r="BT953" s="127">
        <f t="shared" ref="BT953" si="18702">L953/L963</f>
        <v>0.13426906779661016</v>
      </c>
      <c r="BU953" s="125">
        <f t="shared" ref="BU953" si="18703">M953/M963</f>
        <v>4.5466995343741441E-2</v>
      </c>
      <c r="BV953" s="129">
        <f t="shared" ref="BV953" si="18704">N953/N963</f>
        <v>8.5273448235247934E-2</v>
      </c>
      <c r="BW953" s="130">
        <f t="shared" ref="BW953" si="18705">O953/O963</f>
        <v>5.6067064506962208E-2</v>
      </c>
      <c r="BX953" s="125">
        <f t="shared" ref="BX953" si="18706">P953/P963</f>
        <v>7.3349633251833746E-2</v>
      </c>
      <c r="BY953" s="126">
        <f t="shared" ref="BY953" si="18707">Q953/Q963</f>
        <v>6.0024009603841535E-2</v>
      </c>
      <c r="BZ953" s="127">
        <f t="shared" ref="BZ953" si="18708">R953/R963</f>
        <v>7.130426134951022E-2</v>
      </c>
      <c r="CA953" s="128">
        <f t="shared" ref="CA953" si="18709">S953/S963</f>
        <v>7.277615953394577E-2</v>
      </c>
      <c r="CB953" s="125">
        <f t="shared" ref="CB953" si="18710">T953/T963</f>
        <v>9.3901144272737991E-2</v>
      </c>
      <c r="CC953" s="126">
        <f t="shared" ref="CC953" si="18711">U953/U963</f>
        <v>4.5143242982540757E-2</v>
      </c>
      <c r="CD953" s="127">
        <f t="shared" ref="CD953" si="18712">V953/V963</f>
        <v>6.8453537053821914E-2</v>
      </c>
      <c r="CE953" s="128">
        <f t="shared" ref="CE953" si="18713">W953/W963</f>
        <v>5.3905471718997899E-2</v>
      </c>
      <c r="CF953" s="125">
        <f t="shared" ref="CF953" si="18714">X953/X963</f>
        <v>9.6182697116186031E-2</v>
      </c>
      <c r="CG953" s="126">
        <f t="shared" ref="CG953" si="18715">Y953/Y963</f>
        <v>4.3384551206285198E-2</v>
      </c>
      <c r="CH953" s="127">
        <f t="shared" ref="CH953" si="18716">Z953/Z963</f>
        <v>7.5445718066558184E-2</v>
      </c>
      <c r="CI953" s="125">
        <f t="shared" ref="CI953" si="18717">AA953/AA963</f>
        <v>7.6410780091462058E-2</v>
      </c>
      <c r="CJ953" s="131">
        <f t="shared" ref="CJ953" si="18718">AB953/AB963</f>
        <v>7.7782805280419046E-2</v>
      </c>
      <c r="CK953" s="132">
        <f t="shared" ref="CK953" si="18719">AC953/AC963</f>
        <v>6.5418704864535687E-2</v>
      </c>
    </row>
    <row r="954" spans="1:89">
      <c r="A954" s="133" t="s">
        <v>34</v>
      </c>
      <c r="B954" s="202">
        <v>2414</v>
      </c>
      <c r="C954" s="186">
        <v>4502</v>
      </c>
      <c r="D954" s="187">
        <v>1740</v>
      </c>
      <c r="E954" s="188">
        <v>1756</v>
      </c>
      <c r="F954" s="185">
        <v>836</v>
      </c>
      <c r="G954" s="189">
        <v>617</v>
      </c>
      <c r="H954" s="187">
        <v>2238</v>
      </c>
      <c r="I954" s="188">
        <v>3823</v>
      </c>
      <c r="J954" s="185">
        <v>721</v>
      </c>
      <c r="K954" s="186">
        <v>296</v>
      </c>
      <c r="L954" s="187">
        <v>1466</v>
      </c>
      <c r="M954" s="185">
        <v>1094</v>
      </c>
      <c r="N954" s="190">
        <v>2330</v>
      </c>
      <c r="O954" s="203">
        <v>2284</v>
      </c>
      <c r="P954" s="185">
        <v>1367</v>
      </c>
      <c r="Q954" s="186">
        <v>1493</v>
      </c>
      <c r="R954" s="187">
        <v>1294</v>
      </c>
      <c r="S954" s="188">
        <v>1871</v>
      </c>
      <c r="T954" s="185">
        <v>964</v>
      </c>
      <c r="U954" s="189">
        <v>379</v>
      </c>
      <c r="V954" s="187">
        <v>2123</v>
      </c>
      <c r="W954" s="204">
        <v>1492</v>
      </c>
      <c r="X954" s="185">
        <v>2706</v>
      </c>
      <c r="Y954" s="189">
        <v>778</v>
      </c>
      <c r="Z954" s="187">
        <v>4073</v>
      </c>
      <c r="AA954" s="185">
        <v>4511</v>
      </c>
      <c r="AB954" s="168">
        <f t="shared" si="18419"/>
        <v>24272</v>
      </c>
      <c r="AC954" s="169">
        <f t="shared" si="18336"/>
        <v>24896</v>
      </c>
      <c r="BI954" s="133" t="s">
        <v>34</v>
      </c>
      <c r="BJ954" s="125">
        <f>B954/B963</f>
        <v>4.3986078970864234E-2</v>
      </c>
      <c r="BK954" s="126">
        <f t="shared" ref="BK954" si="18720">C954/C963</f>
        <v>0.13183402149404083</v>
      </c>
      <c r="BL954" s="127">
        <f t="shared" ref="BL954" si="18721">D954/D963</f>
        <v>7.8965282505105511E-2</v>
      </c>
      <c r="BM954" s="128">
        <f t="shared" ref="BM954" si="18722">E954/E963</f>
        <v>9.4135306100568236E-2</v>
      </c>
      <c r="BN954" s="125">
        <f t="shared" ref="BN954" si="18723">F954/F963</f>
        <v>8.0276550797004034E-2</v>
      </c>
      <c r="BO954" s="126">
        <f t="shared" ref="BO954" si="18724">G954/G963</f>
        <v>7.9839544513457553E-2</v>
      </c>
      <c r="BP954" s="127">
        <f t="shared" ref="BP954" si="18725">H954/H963</f>
        <v>8.9566574618801784E-2</v>
      </c>
      <c r="BQ954" s="128">
        <f t="shared" ref="BQ954" si="18726">I954/I963</f>
        <v>9.9694891386549148E-2</v>
      </c>
      <c r="BR954" s="125">
        <f t="shared" ref="BR954" si="18727">J954/J963</f>
        <v>0.11183496199782844</v>
      </c>
      <c r="BS954" s="126">
        <f t="shared" ref="BS954" si="18728">K954/K963</f>
        <v>3.7953583792793948E-2</v>
      </c>
      <c r="BT954" s="127">
        <f t="shared" ref="BT954" si="18729">L954/L963</f>
        <v>0.1294138418079096</v>
      </c>
      <c r="BU954" s="125">
        <f t="shared" ref="BU954" si="18730">M954/M963</f>
        <v>4.9940655528165796E-2</v>
      </c>
      <c r="BV954" s="129">
        <f t="shared" ref="BV954" si="18731">N954/N963</f>
        <v>9.147658121000353E-2</v>
      </c>
      <c r="BW954" s="130">
        <f t="shared" ref="BW954" si="18732">O954/O963</f>
        <v>6.4904802500710429E-2</v>
      </c>
      <c r="BX954" s="125">
        <f t="shared" ref="BX954" si="18733">P954/P963</f>
        <v>8.7955218118646247E-2</v>
      </c>
      <c r="BY954" s="126">
        <f t="shared" ref="BY954" si="18734">Q954/Q963</f>
        <v>7.7926822903074275E-2</v>
      </c>
      <c r="BZ954" s="127">
        <f t="shared" ref="BZ954" si="18735">R954/R963</f>
        <v>6.4342896922082449E-2</v>
      </c>
      <c r="CA954" s="128">
        <f t="shared" ref="CA954" si="18736">S954/S963</f>
        <v>8.3844947344835316E-2</v>
      </c>
      <c r="CB954" s="125">
        <f t="shared" ref="CB954" si="18737">T954/T963</f>
        <v>0.11371947622979828</v>
      </c>
      <c r="CC954" s="126">
        <f t="shared" ref="CC954" si="18738">U954/U963</f>
        <v>3.6558310022185785E-2</v>
      </c>
      <c r="CD954" s="127">
        <f t="shared" ref="CD954" si="18739">V954/V963</f>
        <v>9.1631058742284943E-2</v>
      </c>
      <c r="CE954" s="128">
        <f t="shared" ref="CE954" si="18740">W954/W963</f>
        <v>5.5049256539866434E-2</v>
      </c>
      <c r="CF954" s="125">
        <f t="shared" ref="CF954" si="18741">X954/X963</f>
        <v>0.1127687947991332</v>
      </c>
      <c r="CG954" s="126">
        <f t="shared" ref="CG954" si="18742">Y954/Y963</f>
        <v>5.4091635959118402E-2</v>
      </c>
      <c r="CH954" s="127">
        <f t="shared" ref="CH954" si="18743">Z954/Z963</f>
        <v>7.2834892079898433E-2</v>
      </c>
      <c r="CI954" s="125">
        <f t="shared" ref="CI954" si="18744">AA954/AA963</f>
        <v>0.10014207698796786</v>
      </c>
      <c r="CJ954" s="131">
        <f t="shared" ref="CJ954" si="18745">AB954/AB963</f>
        <v>8.0164080071603375E-2</v>
      </c>
      <c r="CK954" s="132">
        <f t="shared" ref="CK954" si="18746">AC954/AC963</f>
        <v>8.2397251659793613E-2</v>
      </c>
    </row>
    <row r="955" spans="1:89">
      <c r="A955" s="142" t="s">
        <v>35</v>
      </c>
      <c r="B955" s="199">
        <v>2602</v>
      </c>
      <c r="C955" s="193">
        <v>4613</v>
      </c>
      <c r="D955" s="194">
        <v>1312</v>
      </c>
      <c r="E955" s="195">
        <v>1942</v>
      </c>
      <c r="F955" s="192">
        <v>612</v>
      </c>
      <c r="G955" s="196">
        <v>557</v>
      </c>
      <c r="H955" s="194">
        <v>1963</v>
      </c>
      <c r="I955" s="195">
        <v>4094</v>
      </c>
      <c r="J955" s="192">
        <v>418</v>
      </c>
      <c r="K955" s="193">
        <v>272</v>
      </c>
      <c r="L955" s="194">
        <v>1125</v>
      </c>
      <c r="M955" s="192">
        <v>891</v>
      </c>
      <c r="N955" s="197">
        <v>1942</v>
      </c>
      <c r="O955" s="200">
        <v>2100</v>
      </c>
      <c r="P955" s="192">
        <v>1073</v>
      </c>
      <c r="Q955" s="193">
        <v>1569</v>
      </c>
      <c r="R955" s="194">
        <v>1287</v>
      </c>
      <c r="S955" s="195">
        <v>1964</v>
      </c>
      <c r="T955" s="192">
        <v>793</v>
      </c>
      <c r="U955" s="196">
        <v>428</v>
      </c>
      <c r="V955" s="194">
        <v>2666</v>
      </c>
      <c r="W955" s="201">
        <v>1599</v>
      </c>
      <c r="X955" s="192">
        <v>2389</v>
      </c>
      <c r="Y955" s="196">
        <v>922</v>
      </c>
      <c r="Z955" s="194">
        <v>3990</v>
      </c>
      <c r="AA955" s="192">
        <v>5503</v>
      </c>
      <c r="AB955" s="168">
        <f t="shared" si="18419"/>
        <v>22172</v>
      </c>
      <c r="AC955" s="169">
        <f t="shared" si="18336"/>
        <v>26454</v>
      </c>
      <c r="BI955" s="142" t="s">
        <v>35</v>
      </c>
      <c r="BJ955" s="125">
        <f>B955/B963</f>
        <v>4.7411672527832946E-2</v>
      </c>
      <c r="BK955" s="126">
        <f t="shared" ref="BK955" si="18747">C955/C963</f>
        <v>0.135084482708132</v>
      </c>
      <c r="BL955" s="127">
        <f t="shared" ref="BL955" si="18748">D955/D963</f>
        <v>5.9541638302700248E-2</v>
      </c>
      <c r="BM955" s="128">
        <f t="shared" ref="BM955" si="18749">E955/E963</f>
        <v>0.10410635788570816</v>
      </c>
      <c r="BN955" s="125">
        <f t="shared" ref="BN955" si="18750">F955/F963</f>
        <v>5.8767044363357022E-2</v>
      </c>
      <c r="BO955" s="126">
        <f t="shared" ref="BO955" si="18751">G955/G963</f>
        <v>7.2075569358178049E-2</v>
      </c>
      <c r="BP955" s="127">
        <f t="shared" ref="BP955" si="18752">H955/H963</f>
        <v>7.8560851642854285E-2</v>
      </c>
      <c r="BQ955" s="128">
        <f t="shared" ref="BQ955" si="18753">I955/I963</f>
        <v>0.10676193704853053</v>
      </c>
      <c r="BR955" s="125">
        <f t="shared" ref="BR955" si="18754">J955/J963</f>
        <v>6.4836357995967112E-2</v>
      </c>
      <c r="BS955" s="126">
        <f t="shared" ref="BS955" si="18755">K955/K963</f>
        <v>3.4876266187972814E-2</v>
      </c>
      <c r="BT955" s="127">
        <f t="shared" ref="BT955" si="18756">L955/L963</f>
        <v>9.9311440677966101E-2</v>
      </c>
      <c r="BU955" s="125">
        <f t="shared" ref="BU955" si="18757">M955/M963</f>
        <v>4.0673788003286769E-2</v>
      </c>
      <c r="BV955" s="129">
        <f t="shared" ref="BV955" si="18758">N955/N963</f>
        <v>7.6243571120097359E-2</v>
      </c>
      <c r="BW955" s="130">
        <f t="shared" ref="BW955" si="18759">O955/O963</f>
        <v>5.9676044330775786E-2</v>
      </c>
      <c r="BX955" s="125">
        <f t="shared" ref="BX955" si="18760">P955/P963</f>
        <v>6.9038733753699649E-2</v>
      </c>
      <c r="BY955" s="126">
        <f t="shared" ref="BY955" si="18761">Q955/Q963</f>
        <v>8.1893627016023804E-2</v>
      </c>
      <c r="BZ955" s="127">
        <f t="shared" ref="BZ955" si="18762">R955/R963</f>
        <v>6.3994828700711048E-2</v>
      </c>
      <c r="CA955" s="128">
        <f t="shared" ref="CA955" si="18763">S955/S963</f>
        <v>8.8012547613712744E-2</v>
      </c>
      <c r="CB955" s="125">
        <f t="shared" ref="CB955" si="18764">T955/T963</f>
        <v>9.354724548779049E-2</v>
      </c>
      <c r="CC955" s="126">
        <f t="shared" ref="CC955" si="18765">U955/U963</f>
        <v>4.1284846146426163E-2</v>
      </c>
      <c r="CD955" s="127">
        <f t="shared" ref="CD955" si="18766">V955/V963</f>
        <v>0.1150675471535241</v>
      </c>
      <c r="CE955" s="128">
        <f t="shared" ref="CE955" si="18767">W955/W963</f>
        <v>5.8997158986090099E-2</v>
      </c>
      <c r="CF955" s="125">
        <f t="shared" ref="CF955" si="18768">X955/X963</f>
        <v>9.9558259709951663E-2</v>
      </c>
      <c r="CG955" s="126">
        <f t="shared" ref="CG955" si="18769">Y955/Y963</f>
        <v>6.4103455468261142E-2</v>
      </c>
      <c r="CH955" s="127">
        <f t="shared" ref="CH955" si="18770">Z955/Z963</f>
        <v>7.135065538885213E-2</v>
      </c>
      <c r="CI955" s="125">
        <f t="shared" ref="CI955" si="18771">AA955/AA963</f>
        <v>0.12216401012298539</v>
      </c>
      <c r="CJ955" s="131">
        <f t="shared" ref="CJ955" si="18772">AB955/AB963</f>
        <v>7.3228328252619893E-2</v>
      </c>
      <c r="CK955" s="132">
        <f t="shared" ref="CK955" si="18773">AC955/AC963</f>
        <v>8.7553699205020083E-2</v>
      </c>
    </row>
    <row r="956" spans="1:89">
      <c r="A956" s="133" t="s">
        <v>36</v>
      </c>
      <c r="B956" s="202">
        <v>2257</v>
      </c>
      <c r="C956" s="186">
        <v>3227</v>
      </c>
      <c r="D956" s="187">
        <v>981</v>
      </c>
      <c r="E956" s="188">
        <v>1488</v>
      </c>
      <c r="F956" s="185">
        <v>332</v>
      </c>
      <c r="G956" s="189">
        <v>491</v>
      </c>
      <c r="H956" s="187">
        <v>1503</v>
      </c>
      <c r="I956" s="188">
        <v>3499</v>
      </c>
      <c r="J956" s="185">
        <v>269</v>
      </c>
      <c r="K956" s="186">
        <v>191</v>
      </c>
      <c r="L956" s="187">
        <v>683</v>
      </c>
      <c r="M956" s="185">
        <v>906</v>
      </c>
      <c r="N956" s="190">
        <v>1529</v>
      </c>
      <c r="O956" s="203">
        <v>2116</v>
      </c>
      <c r="P956" s="185">
        <v>803</v>
      </c>
      <c r="Q956" s="186">
        <v>1572</v>
      </c>
      <c r="R956" s="187">
        <v>931</v>
      </c>
      <c r="S956" s="188">
        <v>1527</v>
      </c>
      <c r="T956" s="185">
        <v>575</v>
      </c>
      <c r="U956" s="189">
        <v>400</v>
      </c>
      <c r="V956" s="187">
        <v>2228</v>
      </c>
      <c r="W956" s="204">
        <v>1325</v>
      </c>
      <c r="X956" s="185">
        <v>1799</v>
      </c>
      <c r="Y956" s="189">
        <v>705</v>
      </c>
      <c r="Z956" s="187">
        <v>3181</v>
      </c>
      <c r="AA956" s="185">
        <v>3130</v>
      </c>
      <c r="AB956" s="168">
        <f t="shared" si="18419"/>
        <v>17071</v>
      </c>
      <c r="AC956" s="169">
        <f t="shared" si="18336"/>
        <v>20577</v>
      </c>
      <c r="BI956" s="133" t="s">
        <v>36</v>
      </c>
      <c r="BJ956" s="125">
        <f>B956/B963</f>
        <v>4.1125343925948868E-2</v>
      </c>
      <c r="BK956" s="126">
        <f t="shared" ref="BK956" si="18774">C956/C963</f>
        <v>9.4497642683533931E-2</v>
      </c>
      <c r="BL956" s="127">
        <f t="shared" ref="BL956" si="18775">D956/D963</f>
        <v>4.452008168822328E-2</v>
      </c>
      <c r="BM956" s="128">
        <f t="shared" ref="BM956" si="18776">E956/E963</f>
        <v>7.9768414281119332E-2</v>
      </c>
      <c r="BN956" s="125">
        <f t="shared" ref="BN956" si="18777">F956/F963</f>
        <v>3.1880161321298249E-2</v>
      </c>
      <c r="BO956" s="126">
        <f t="shared" ref="BO956" si="18778">G956/G963</f>
        <v>6.3535196687370607E-2</v>
      </c>
      <c r="BP956" s="127">
        <f t="shared" ref="BP956" si="18779">H956/H963</f>
        <v>6.0151278664905751E-2</v>
      </c>
      <c r="BQ956" s="128">
        <f t="shared" ref="BQ956" si="18780">I956/I963</f>
        <v>9.1245729783294649E-2</v>
      </c>
      <c r="BR956" s="125">
        <f t="shared" ref="BR956" si="18781">J956/J963</f>
        <v>4.1724833255777881E-2</v>
      </c>
      <c r="BS956" s="126">
        <f t="shared" ref="BS956" si="18782">K956/K963</f>
        <v>2.4490319271701502E-2</v>
      </c>
      <c r="BT956" s="127">
        <f t="shared" ref="BT956" si="18783">L956/L963</f>
        <v>6.0293079096045199E-2</v>
      </c>
      <c r="BU956" s="125">
        <f t="shared" ref="BU956" si="18784">M956/M963</f>
        <v>4.1358531909066007E-2</v>
      </c>
      <c r="BV956" s="129">
        <f t="shared" ref="BV956" si="18785">N956/N963</f>
        <v>6.0029052648109614E-2</v>
      </c>
      <c r="BW956" s="130">
        <f t="shared" ref="BW956" si="18786">O956/O963</f>
        <v>6.0130718954248367E-2</v>
      </c>
      <c r="BX956" s="125">
        <f t="shared" ref="BX956" si="18787">P956/P963</f>
        <v>5.1666452194054822E-2</v>
      </c>
      <c r="BY956" s="126">
        <f t="shared" ref="BY956" si="18788">Q956/Q963</f>
        <v>8.2050211388903393E-2</v>
      </c>
      <c r="BZ956" s="127">
        <f t="shared" ref="BZ956" si="18789">R956/R963</f>
        <v>4.6293073442394708E-2</v>
      </c>
      <c r="CA956" s="128">
        <f t="shared" ref="CA956" si="18790">S956/S963</f>
        <v>6.8429307640600498E-2</v>
      </c>
      <c r="CB956" s="125">
        <f t="shared" ref="CB956" si="18791">T956/T963</f>
        <v>6.7830600448271799E-2</v>
      </c>
      <c r="CC956" s="126">
        <f t="shared" ref="CC956" si="18792">U956/U963</f>
        <v>3.8583968361145943E-2</v>
      </c>
      <c r="CD956" s="127">
        <f t="shared" ref="CD956" si="18793">V956/V963</f>
        <v>9.6162976390867114E-2</v>
      </c>
      <c r="CE956" s="128">
        <f t="shared" ref="CE956" si="18794">W956/W963</f>
        <v>4.8887577020993986E-2</v>
      </c>
      <c r="CF956" s="125">
        <f t="shared" ref="CF956" si="18795">X956/X963</f>
        <v>7.4970828471411899E-2</v>
      </c>
      <c r="CG956" s="126">
        <f t="shared" ref="CG956" si="18796">Y956/Y963</f>
        <v>4.9016199680177987E-2</v>
      </c>
      <c r="CH956" s="127">
        <f t="shared" ref="CH956" si="18797">Z956/Z963</f>
        <v>5.6883818243593641E-2</v>
      </c>
      <c r="CI956" s="125">
        <f t="shared" ref="CI956" si="18798">AA956/AA963</f>
        <v>6.9484526928029131E-2</v>
      </c>
      <c r="CJ956" s="131">
        <f t="shared" ref="CJ956" si="18799">AB956/AB963</f>
        <v>5.6381056810412875E-2</v>
      </c>
      <c r="CK956" s="132">
        <f t="shared" ref="CK956" si="18800">AC956/AC963</f>
        <v>6.8102837700978996E-2</v>
      </c>
    </row>
    <row r="957" spans="1:89">
      <c r="A957" s="142" t="s">
        <v>37</v>
      </c>
      <c r="B957" s="199">
        <v>166</v>
      </c>
      <c r="C957" s="193">
        <v>2282</v>
      </c>
      <c r="D957" s="194">
        <v>218</v>
      </c>
      <c r="E957" s="195">
        <v>1017</v>
      </c>
      <c r="F957" s="192">
        <v>101</v>
      </c>
      <c r="G957" s="196">
        <v>321</v>
      </c>
      <c r="H957" s="194">
        <v>492</v>
      </c>
      <c r="I957" s="195">
        <v>2035</v>
      </c>
      <c r="J957" s="192">
        <v>129</v>
      </c>
      <c r="K957" s="193">
        <v>132</v>
      </c>
      <c r="L957" s="194">
        <v>380</v>
      </c>
      <c r="M957" s="192">
        <v>553</v>
      </c>
      <c r="N957" s="197">
        <v>862</v>
      </c>
      <c r="O957" s="200">
        <v>1420</v>
      </c>
      <c r="P957" s="192">
        <v>586</v>
      </c>
      <c r="Q957" s="193">
        <v>1028</v>
      </c>
      <c r="R957" s="194">
        <v>718</v>
      </c>
      <c r="S957" s="195">
        <v>1114</v>
      </c>
      <c r="T957" s="192">
        <v>496</v>
      </c>
      <c r="U957" s="196">
        <v>271</v>
      </c>
      <c r="V957" s="194">
        <v>2202</v>
      </c>
      <c r="W957" s="201">
        <v>1038</v>
      </c>
      <c r="X957" s="192">
        <v>1163</v>
      </c>
      <c r="Y957" s="196">
        <v>663</v>
      </c>
      <c r="Z957" s="194">
        <v>2190</v>
      </c>
      <c r="AA957" s="192">
        <v>2231</v>
      </c>
      <c r="AB957" s="168">
        <f t="shared" si="18419"/>
        <v>9703</v>
      </c>
      <c r="AC957" s="169">
        <f t="shared" si="18336"/>
        <v>14105</v>
      </c>
      <c r="BI957" s="142" t="s">
        <v>37</v>
      </c>
      <c r="BJ957" s="125">
        <f>B957/B963</f>
        <v>3.0247262258340773E-3</v>
      </c>
      <c r="BK957" s="126">
        <f t="shared" ref="BK957" si="18801">C957/C963</f>
        <v>6.6824797212217055E-2</v>
      </c>
      <c r="BL957" s="127">
        <f t="shared" ref="BL957" si="18802">D957/D963</f>
        <v>9.8933514862718404E-3</v>
      </c>
      <c r="BM957" s="128">
        <f t="shared" ref="BM957" si="18803">E957/E963</f>
        <v>5.4519137986490836E-2</v>
      </c>
      <c r="BN957" s="125">
        <f t="shared" ref="BN957" si="18804">F957/F963</f>
        <v>9.6984828115997696E-3</v>
      </c>
      <c r="BO957" s="126">
        <f t="shared" ref="BO957" si="18805">G957/G963</f>
        <v>4.1537267080745344E-2</v>
      </c>
      <c r="BP957" s="127">
        <f t="shared" ref="BP957" si="18806">H957/H963</f>
        <v>1.9690238924240606E-2</v>
      </c>
      <c r="BQ957" s="128">
        <f t="shared" ref="BQ957" si="18807">I957/I963</f>
        <v>5.3068036613033616E-2</v>
      </c>
      <c r="BR957" s="125">
        <f t="shared" ref="BR957" si="18808">J957/J963</f>
        <v>2.0009306654257795E-2</v>
      </c>
      <c r="BS957" s="126">
        <f t="shared" ref="BS957" si="18809">K957/K963</f>
        <v>1.6925246826516221E-2</v>
      </c>
      <c r="BT957" s="127">
        <f t="shared" ref="BT957" si="18810">L957/L963</f>
        <v>3.3545197740112997E-2</v>
      </c>
      <c r="BU957" s="125">
        <f t="shared" ref="BU957" si="18811">M957/M963</f>
        <v>2.5244225326394594E-2</v>
      </c>
      <c r="BV957" s="129">
        <f t="shared" ref="BV957" si="18812">N957/N963</f>
        <v>3.3842409014172979E-2</v>
      </c>
      <c r="BW957" s="130">
        <f t="shared" ref="BW957" si="18813">O957/O963</f>
        <v>4.035237283319125E-2</v>
      </c>
      <c r="BX957" s="125">
        <f t="shared" ref="BX957" si="18814">P957/P963</f>
        <v>3.7704285162784713E-2</v>
      </c>
      <c r="BY957" s="126">
        <f t="shared" ref="BY957" si="18815">Q957/Q963</f>
        <v>5.3656245106738346E-2</v>
      </c>
      <c r="BZ957" s="127">
        <f t="shared" ref="BZ957" si="18816">R957/R963</f>
        <v>3.5701854706379592E-2</v>
      </c>
      <c r="CA957" s="128">
        <f t="shared" ref="CA957" si="18817">S957/S963</f>
        <v>4.9921577414295315E-2</v>
      </c>
      <c r="CB957" s="125">
        <f t="shared" ref="CB957" si="18818">T957/T963</f>
        <v>5.8511265777987494E-2</v>
      </c>
      <c r="CC957" s="126">
        <f t="shared" ref="CC957" si="18819">U957/U963</f>
        <v>2.6140638564676376E-2</v>
      </c>
      <c r="CD957" s="127">
        <f t="shared" ref="CD957" si="18820">V957/V963</f>
        <v>9.5040787258837245E-2</v>
      </c>
      <c r="CE957" s="128">
        <f t="shared" ref="CE957" si="18821">W957/W963</f>
        <v>3.8298343356823965E-2</v>
      </c>
      <c r="CF957" s="125">
        <f t="shared" ref="CF957" si="18822">X957/X963</f>
        <v>4.846641106851142E-2</v>
      </c>
      <c r="CG957" s="126">
        <f t="shared" ref="CG957" si="18823">Y957/Y963</f>
        <v>4.6096085656678019E-2</v>
      </c>
      <c r="CH957" s="127">
        <f t="shared" ref="CH957" si="18824">Z957/Z963</f>
        <v>3.916238979989628E-2</v>
      </c>
      <c r="CI957" s="125">
        <f t="shared" ref="CI957" si="18825">AA957/AA963</f>
        <v>4.9527150024419479E-2</v>
      </c>
      <c r="CJ957" s="131">
        <f t="shared" ref="CJ957" si="18826">AB957/AB963</f>
        <v>3.2046476142665113E-2</v>
      </c>
      <c r="CK957" s="132">
        <f t="shared" ref="CK957" si="18827">AC957/AC963</f>
        <v>4.6682729541347563E-2</v>
      </c>
    </row>
    <row r="958" spans="1:89">
      <c r="A958" s="133" t="s">
        <v>38</v>
      </c>
      <c r="B958" s="202">
        <v>0</v>
      </c>
      <c r="C958" s="186">
        <v>1520</v>
      </c>
      <c r="D958" s="187">
        <v>7</v>
      </c>
      <c r="E958" s="188">
        <v>765</v>
      </c>
      <c r="F958" s="185">
        <v>10</v>
      </c>
      <c r="G958" s="189">
        <v>250</v>
      </c>
      <c r="H958" s="187">
        <v>38</v>
      </c>
      <c r="I958" s="188">
        <v>1557</v>
      </c>
      <c r="J958" s="185">
        <v>57</v>
      </c>
      <c r="K958" s="186">
        <v>109</v>
      </c>
      <c r="L958" s="187">
        <v>107</v>
      </c>
      <c r="M958" s="185">
        <v>157</v>
      </c>
      <c r="N958" s="190">
        <v>261</v>
      </c>
      <c r="O958" s="203">
        <v>510</v>
      </c>
      <c r="P958" s="185">
        <v>151</v>
      </c>
      <c r="Q958" s="186">
        <v>218</v>
      </c>
      <c r="R958" s="187">
        <v>187</v>
      </c>
      <c r="S958" s="188">
        <v>178</v>
      </c>
      <c r="T958" s="185">
        <v>82</v>
      </c>
      <c r="U958" s="189">
        <v>44</v>
      </c>
      <c r="V958" s="187">
        <v>411</v>
      </c>
      <c r="W958" s="204">
        <v>42</v>
      </c>
      <c r="X958" s="185">
        <v>229</v>
      </c>
      <c r="Y958" s="189">
        <v>32</v>
      </c>
      <c r="Z958" s="187">
        <v>122</v>
      </c>
      <c r="AA958" s="185">
        <v>543</v>
      </c>
      <c r="AB958" s="168">
        <f t="shared" si="18419"/>
        <v>1662</v>
      </c>
      <c r="AC958" s="169">
        <f t="shared" si="18336"/>
        <v>5925</v>
      </c>
      <c r="BI958" s="133" t="s">
        <v>38</v>
      </c>
      <c r="BJ958" s="125">
        <f>B958/B963</f>
        <v>0</v>
      </c>
      <c r="BK958" s="126">
        <f t="shared" ref="BK958" si="18828">C958/C963</f>
        <v>4.4510820228996453E-2</v>
      </c>
      <c r="BL958" s="127">
        <f t="shared" ref="BL958" si="18829">D958/D963</f>
        <v>3.1767642387111412E-4</v>
      </c>
      <c r="BM958" s="128">
        <f t="shared" ref="BM958" si="18830">E958/E963</f>
        <v>4.1009971051785138E-2</v>
      </c>
      <c r="BN958" s="125">
        <f t="shared" ref="BN958" si="18831">F958/F963</f>
        <v>9.602458229306702E-4</v>
      </c>
      <c r="BO958" s="126">
        <f t="shared" ref="BO958" si="18832">G958/G963</f>
        <v>3.2349896480331264E-2</v>
      </c>
      <c r="BP958" s="127">
        <f t="shared" ref="BP958" si="18833">H958/H963</f>
        <v>1.5207908112218353E-3</v>
      </c>
      <c r="BQ958" s="128">
        <f t="shared" ref="BQ958" si="18834">I958/I963</f>
        <v>4.0602915482306309E-2</v>
      </c>
      <c r="BR958" s="125">
        <f t="shared" ref="BR958" si="18835">J958/J963</f>
        <v>8.8413215449046068E-3</v>
      </c>
      <c r="BS958" s="126">
        <f t="shared" ref="BS958" si="18836">K958/K963</f>
        <v>1.3976150788562637E-2</v>
      </c>
      <c r="BT958" s="127">
        <f t="shared" ref="BT958" si="18837">L958/L963</f>
        <v>9.4456214689265534E-3</v>
      </c>
      <c r="BU958" s="125">
        <f t="shared" ref="BU958" si="18838">M958/M963</f>
        <v>7.1669862138226967E-3</v>
      </c>
      <c r="BV958" s="129">
        <f t="shared" ref="BV958" si="18839">N958/N963</f>
        <v>1.0246947508931726E-2</v>
      </c>
      <c r="BW958" s="130">
        <f t="shared" ref="BW958" si="18840">O958/O963</f>
        <v>1.4492753623188406E-2</v>
      </c>
      <c r="BX958" s="125">
        <f t="shared" ref="BX958" si="18841">P958/P963</f>
        <v>9.7156093166902591E-3</v>
      </c>
      <c r="BY958" s="126">
        <f t="shared" ref="BY958" si="18842">Q958/Q963</f>
        <v>1.1378464429249962E-2</v>
      </c>
      <c r="BZ958" s="127">
        <f t="shared" ref="BZ958" si="18843">R958/R963</f>
        <v>9.2983939137785288E-3</v>
      </c>
      <c r="CA958" s="128">
        <f t="shared" ref="CA958" si="18844">S958/S963</f>
        <v>7.97669728881918E-3</v>
      </c>
      <c r="CB958" s="125">
        <f t="shared" ref="CB958" si="18845">T958/T963</f>
        <v>9.6732334552318035E-3</v>
      </c>
      <c r="CC958" s="126">
        <f t="shared" ref="CC958" si="18846">U958/U963</f>
        <v>4.244236519726054E-3</v>
      </c>
      <c r="CD958" s="127">
        <f t="shared" ref="CD958" si="18847">V958/V963</f>
        <v>1.7739220510164445E-2</v>
      </c>
      <c r="CE958" s="128">
        <f t="shared" ref="CE958" si="18848">W958/W963</f>
        <v>1.549643950854149E-3</v>
      </c>
      <c r="CF958" s="125">
        <f t="shared" ref="CF958" si="18849">X958/X963</f>
        <v>9.5432572095349218E-3</v>
      </c>
      <c r="CG958" s="126">
        <f t="shared" ref="CG958" si="18850">Y958/Y963</f>
        <v>2.2248487798094971E-3</v>
      </c>
      <c r="CH958" s="127">
        <f t="shared" ref="CH958" si="18851">Z958/Z963</f>
        <v>2.1816491121403408E-3</v>
      </c>
      <c r="CI958" s="125">
        <f t="shared" ref="CI958" si="18852">AA958/AA963</f>
        <v>1.2054344447897705E-2</v>
      </c>
      <c r="CJ958" s="131">
        <f t="shared" ref="CJ958" si="18853">AB958/AB963</f>
        <v>5.4891521538812139E-3</v>
      </c>
      <c r="CK958" s="132">
        <f t="shared" ref="CK958" si="18854">AC958/AC963</f>
        <v>1.9609725099786195E-2</v>
      </c>
    </row>
    <row r="959" spans="1:89">
      <c r="A959" s="142" t="s">
        <v>39</v>
      </c>
      <c r="B959" s="199">
        <v>0</v>
      </c>
      <c r="C959" s="193">
        <v>86</v>
      </c>
      <c r="D959" s="194">
        <v>0</v>
      </c>
      <c r="E959" s="195">
        <v>48</v>
      </c>
      <c r="F959" s="192">
        <v>0</v>
      </c>
      <c r="G959" s="196">
        <v>0</v>
      </c>
      <c r="H959" s="194">
        <v>0</v>
      </c>
      <c r="I959" s="195">
        <v>0</v>
      </c>
      <c r="J959" s="192">
        <v>0</v>
      </c>
      <c r="K959" s="196">
        <v>0</v>
      </c>
      <c r="L959" s="194">
        <v>0</v>
      </c>
      <c r="M959" s="192">
        <v>0</v>
      </c>
      <c r="N959" s="197">
        <v>0</v>
      </c>
      <c r="O959" s="200">
        <v>0</v>
      </c>
      <c r="P959" s="192">
        <v>0</v>
      </c>
      <c r="Q959" s="196">
        <v>0</v>
      </c>
      <c r="R959" s="194">
        <v>0</v>
      </c>
      <c r="S959" s="195">
        <v>0</v>
      </c>
      <c r="T959" s="192">
        <v>0</v>
      </c>
      <c r="U959" s="196">
        <v>0</v>
      </c>
      <c r="V959" s="194">
        <v>0</v>
      </c>
      <c r="W959" s="195">
        <v>0</v>
      </c>
      <c r="X959" s="192">
        <v>0</v>
      </c>
      <c r="Y959" s="196">
        <v>0</v>
      </c>
      <c r="Z959" s="194">
        <v>0</v>
      </c>
      <c r="AA959" s="192">
        <v>0</v>
      </c>
      <c r="AB959" s="168">
        <f t="shared" si="18419"/>
        <v>0</v>
      </c>
      <c r="AC959" s="169">
        <f t="shared" si="18336"/>
        <v>134</v>
      </c>
      <c r="BI959" s="142" t="s">
        <v>39</v>
      </c>
      <c r="BJ959" s="125">
        <f>B959/B963</f>
        <v>0</v>
      </c>
      <c r="BK959" s="126">
        <f t="shared" ref="BK959" si="18855">C959/C963</f>
        <v>2.5183753550616418E-3</v>
      </c>
      <c r="BL959" s="127">
        <f t="shared" ref="BL959" si="18856">D959/D963</f>
        <v>0</v>
      </c>
      <c r="BM959" s="128">
        <f t="shared" ref="BM959" si="18857">E959/E963</f>
        <v>2.5731746542296558E-3</v>
      </c>
      <c r="BN959" s="125">
        <f t="shared" ref="BN959" si="18858">F959/F963</f>
        <v>0</v>
      </c>
      <c r="BO959" s="126">
        <f t="shared" ref="BO959" si="18859">G959/G963</f>
        <v>0</v>
      </c>
      <c r="BP959" s="127">
        <f t="shared" ref="BP959" si="18860">H959/H963</f>
        <v>0</v>
      </c>
      <c r="BQ959" s="128">
        <f t="shared" ref="BQ959" si="18861">I959/I963</f>
        <v>0</v>
      </c>
      <c r="BR959" s="125">
        <f t="shared" ref="BR959" si="18862">J959/J963</f>
        <v>0</v>
      </c>
      <c r="BS959" s="126">
        <f t="shared" ref="BS959" si="18863">K959/K963</f>
        <v>0</v>
      </c>
      <c r="BT959" s="127">
        <f t="shared" ref="BT959" si="18864">L959/L963</f>
        <v>0</v>
      </c>
      <c r="BU959" s="125">
        <f t="shared" ref="BU959" si="18865">M959/M963</f>
        <v>0</v>
      </c>
      <c r="BV959" s="129">
        <f t="shared" ref="BV959" si="18866">N959/N963</f>
        <v>0</v>
      </c>
      <c r="BW959" s="130">
        <f t="shared" ref="BW959" si="18867">O959/O963</f>
        <v>0</v>
      </c>
      <c r="BX959" s="125">
        <f t="shared" ref="BX959" si="18868">P959/P963</f>
        <v>0</v>
      </c>
      <c r="BY959" s="126">
        <f t="shared" ref="BY959" si="18869">Q959/Q963</f>
        <v>0</v>
      </c>
      <c r="BZ959" s="127">
        <f t="shared" ref="BZ959" si="18870">R959/R963</f>
        <v>0</v>
      </c>
      <c r="CA959" s="128">
        <f t="shared" ref="CA959" si="18871">S959/S963</f>
        <v>0</v>
      </c>
      <c r="CB959" s="125">
        <f t="shared" ref="CB959" si="18872">T959/T963</f>
        <v>0</v>
      </c>
      <c r="CC959" s="126">
        <f t="shared" ref="CC959" si="18873">U959/U963</f>
        <v>0</v>
      </c>
      <c r="CD959" s="127">
        <f t="shared" ref="CD959" si="18874">V959/V963</f>
        <v>0</v>
      </c>
      <c r="CE959" s="128">
        <f t="shared" ref="CE959" si="18875">W959/W963</f>
        <v>0</v>
      </c>
      <c r="CF959" s="125">
        <f t="shared" ref="CF959" si="18876">X959/X963</f>
        <v>0</v>
      </c>
      <c r="CG959" s="126">
        <f t="shared" ref="CG959" si="18877">Y959/Y963</f>
        <v>0</v>
      </c>
      <c r="CH959" s="127">
        <f t="shared" ref="CH959" si="18878">Z959/Z963</f>
        <v>0</v>
      </c>
      <c r="CI959" s="125">
        <f t="shared" ref="CI959" si="18879">AA959/AA963</f>
        <v>0</v>
      </c>
      <c r="CJ959" s="131">
        <f t="shared" ref="CJ959" si="18880">AB959/AB963</f>
        <v>0</v>
      </c>
      <c r="CK959" s="132">
        <f t="shared" ref="CK959" si="18881">AC959/AC963</f>
        <v>4.4349420478841356E-4</v>
      </c>
    </row>
    <row r="960" spans="1:89">
      <c r="A960" s="133" t="s">
        <v>40</v>
      </c>
      <c r="B960" s="57"/>
      <c r="C960" s="58"/>
      <c r="D960" s="135"/>
      <c r="E960" s="136"/>
      <c r="F960" s="134"/>
      <c r="G960" s="137"/>
      <c r="H960" s="135"/>
      <c r="I960" s="136"/>
      <c r="J960" s="134"/>
      <c r="K960" s="137"/>
      <c r="L960" s="135"/>
      <c r="M960" s="134"/>
      <c r="N960" s="138"/>
      <c r="O960" s="139"/>
      <c r="P960" s="134"/>
      <c r="Q960" s="137"/>
      <c r="R960" s="135"/>
      <c r="S960" s="136"/>
      <c r="T960" s="134"/>
      <c r="U960" s="137"/>
      <c r="V960" s="135"/>
      <c r="W960" s="136"/>
      <c r="X960" s="134"/>
      <c r="Y960" s="137"/>
      <c r="Z960" s="140"/>
      <c r="AA960" s="141"/>
      <c r="AB960" s="168"/>
      <c r="AC960" s="169"/>
      <c r="BI960" s="133" t="s">
        <v>40</v>
      </c>
      <c r="BJ960" s="125">
        <f>B960/B963</f>
        <v>0</v>
      </c>
      <c r="BK960" s="126">
        <f t="shared" ref="BK960" si="18882">C960/C963</f>
        <v>0</v>
      </c>
      <c r="BL960" s="127">
        <f t="shared" ref="BL960" si="18883">D960/D963</f>
        <v>0</v>
      </c>
      <c r="BM960" s="128">
        <f t="shared" ref="BM960" si="18884">E960/E963</f>
        <v>0</v>
      </c>
      <c r="BN960" s="125">
        <f t="shared" ref="BN960" si="18885">F960/F963</f>
        <v>0</v>
      </c>
      <c r="BO960" s="126">
        <f t="shared" ref="BO960" si="18886">G960/G963</f>
        <v>0</v>
      </c>
      <c r="BP960" s="127">
        <f t="shared" ref="BP960" si="18887">H960/H963</f>
        <v>0</v>
      </c>
      <c r="BQ960" s="128">
        <f t="shared" ref="BQ960" si="18888">I960/I963</f>
        <v>0</v>
      </c>
      <c r="BR960" s="125">
        <f t="shared" ref="BR960" si="18889">J960/J963</f>
        <v>0</v>
      </c>
      <c r="BS960" s="126">
        <f t="shared" ref="BS960" si="18890">K960/K963</f>
        <v>0</v>
      </c>
      <c r="BT960" s="127">
        <f t="shared" ref="BT960" si="18891">L960/L963</f>
        <v>0</v>
      </c>
      <c r="BU960" s="125">
        <f t="shared" ref="BU960" si="18892">M960/M963</f>
        <v>0</v>
      </c>
      <c r="BV960" s="129">
        <f t="shared" ref="BV960" si="18893">N960/N963</f>
        <v>0</v>
      </c>
      <c r="BW960" s="130">
        <f t="shared" ref="BW960" si="18894">O960/O963</f>
        <v>0</v>
      </c>
      <c r="BX960" s="125">
        <f t="shared" ref="BX960" si="18895">P960/P963</f>
        <v>0</v>
      </c>
      <c r="BY960" s="126">
        <f t="shared" ref="BY960" si="18896">Q960/Q963</f>
        <v>0</v>
      </c>
      <c r="BZ960" s="127">
        <f t="shared" ref="BZ960" si="18897">R960/R963</f>
        <v>0</v>
      </c>
      <c r="CA960" s="128">
        <f t="shared" ref="CA960" si="18898">S960/S963</f>
        <v>0</v>
      </c>
      <c r="CB960" s="125">
        <f t="shared" ref="CB960" si="18899">T960/T963</f>
        <v>0</v>
      </c>
      <c r="CC960" s="126">
        <f t="shared" ref="CC960" si="18900">U960/U963</f>
        <v>0</v>
      </c>
      <c r="CD960" s="127">
        <f t="shared" ref="CD960" si="18901">V960/V963</f>
        <v>0</v>
      </c>
      <c r="CE960" s="128">
        <f t="shared" ref="CE960" si="18902">W960/W963</f>
        <v>0</v>
      </c>
      <c r="CF960" s="125">
        <f t="shared" ref="CF960" si="18903">X960/X963</f>
        <v>0</v>
      </c>
      <c r="CG960" s="126">
        <f t="shared" ref="CG960" si="18904">Y960/Y963</f>
        <v>0</v>
      </c>
      <c r="CH960" s="127">
        <f t="shared" ref="CH960" si="18905">Z960/Z963</f>
        <v>0</v>
      </c>
      <c r="CI960" s="125">
        <f t="shared" ref="CI960" si="18906">AA960/AA963</f>
        <v>0</v>
      </c>
      <c r="CJ960" s="131">
        <f t="shared" ref="CJ960" si="18907">AB960/AB963</f>
        <v>0</v>
      </c>
      <c r="CK960" s="132">
        <f t="shared" ref="CK960" si="18908">AC960/AC963</f>
        <v>0</v>
      </c>
    </row>
    <row r="961" spans="1:89">
      <c r="A961" s="142" t="s">
        <v>41</v>
      </c>
      <c r="B961" s="55"/>
      <c r="C961" s="56"/>
      <c r="D961" s="148"/>
      <c r="E961" s="145"/>
      <c r="F961" s="146"/>
      <c r="G961" s="147"/>
      <c r="H961" s="148"/>
      <c r="I961" s="145"/>
      <c r="J961" s="146"/>
      <c r="K961" s="147"/>
      <c r="L961" s="148"/>
      <c r="M961" s="146"/>
      <c r="N961" s="150"/>
      <c r="O961" s="149"/>
      <c r="P961" s="146"/>
      <c r="Q961" s="147"/>
      <c r="R961" s="148"/>
      <c r="S961" s="145"/>
      <c r="T961" s="146"/>
      <c r="U961" s="147"/>
      <c r="V961" s="148"/>
      <c r="W961" s="145"/>
      <c r="X961" s="146"/>
      <c r="Y961" s="147"/>
      <c r="Z961" s="144"/>
      <c r="AA961" s="143"/>
      <c r="AB961" s="168"/>
      <c r="AC961" s="169"/>
      <c r="BI961" s="142" t="s">
        <v>41</v>
      </c>
      <c r="BJ961" s="125">
        <f>B961/B963</f>
        <v>0</v>
      </c>
      <c r="BK961" s="126">
        <f t="shared" ref="BK961" si="18909">C961/C963</f>
        <v>0</v>
      </c>
      <c r="BL961" s="127">
        <f t="shared" ref="BL961" si="18910">D961/D963</f>
        <v>0</v>
      </c>
      <c r="BM961" s="128">
        <f t="shared" ref="BM961" si="18911">E961/E963</f>
        <v>0</v>
      </c>
      <c r="BN961" s="125">
        <f t="shared" ref="BN961" si="18912">F961/F963</f>
        <v>0</v>
      </c>
      <c r="BO961" s="126">
        <f t="shared" ref="BO961" si="18913">G961/G963</f>
        <v>0</v>
      </c>
      <c r="BP961" s="127">
        <f t="shared" ref="BP961" si="18914">H961/H963</f>
        <v>0</v>
      </c>
      <c r="BQ961" s="128">
        <f t="shared" ref="BQ961" si="18915">I961/I963</f>
        <v>0</v>
      </c>
      <c r="BR961" s="125">
        <f t="shared" ref="BR961" si="18916">J961/J963</f>
        <v>0</v>
      </c>
      <c r="BS961" s="126">
        <f t="shared" ref="BS961" si="18917">K961/K963</f>
        <v>0</v>
      </c>
      <c r="BT961" s="127">
        <f t="shared" ref="BT961" si="18918">L961/L963</f>
        <v>0</v>
      </c>
      <c r="BU961" s="125">
        <f t="shared" ref="BU961" si="18919">M961/M963</f>
        <v>0</v>
      </c>
      <c r="BV961" s="129">
        <f t="shared" ref="BV961" si="18920">N961/N963</f>
        <v>0</v>
      </c>
      <c r="BW961" s="130">
        <f t="shared" ref="BW961" si="18921">O961/O963</f>
        <v>0</v>
      </c>
      <c r="BX961" s="125">
        <f t="shared" ref="BX961" si="18922">P961/P963</f>
        <v>0</v>
      </c>
      <c r="BY961" s="126">
        <f t="shared" ref="BY961" si="18923">Q961/Q963</f>
        <v>0</v>
      </c>
      <c r="BZ961" s="127">
        <f t="shared" ref="BZ961" si="18924">R961/R963</f>
        <v>0</v>
      </c>
      <c r="CA961" s="128">
        <f t="shared" ref="CA961" si="18925">S961/S963</f>
        <v>0</v>
      </c>
      <c r="CB961" s="125">
        <f t="shared" ref="CB961" si="18926">T961/T963</f>
        <v>0</v>
      </c>
      <c r="CC961" s="126">
        <f t="shared" ref="CC961" si="18927">U961/U963</f>
        <v>0</v>
      </c>
      <c r="CD961" s="127">
        <f t="shared" ref="CD961" si="18928">V961/V963</f>
        <v>0</v>
      </c>
      <c r="CE961" s="128">
        <f t="shared" ref="CE961" si="18929">W961/W963</f>
        <v>0</v>
      </c>
      <c r="CF961" s="125">
        <f t="shared" ref="CF961" si="18930">X961/X963</f>
        <v>0</v>
      </c>
      <c r="CG961" s="126">
        <f t="shared" ref="CG961" si="18931">Y961/Y963</f>
        <v>0</v>
      </c>
      <c r="CH961" s="127">
        <f t="shared" ref="CH961" si="18932">Z961/Z963</f>
        <v>0</v>
      </c>
      <c r="CI961" s="125">
        <f t="shared" ref="CI961" si="18933">AA961/AA963</f>
        <v>0</v>
      </c>
      <c r="CJ961" s="131">
        <f t="shared" ref="CJ961" si="18934">AB961/AB963</f>
        <v>0</v>
      </c>
      <c r="CK961" s="132">
        <f t="shared" ref="CK961" si="18935">AC961/AC963</f>
        <v>0</v>
      </c>
    </row>
    <row r="962" spans="1:89" ht="14.1" thickBot="1">
      <c r="A962" s="133" t="s">
        <v>45</v>
      </c>
      <c r="B962" s="57"/>
      <c r="C962" s="58"/>
      <c r="D962" s="135"/>
      <c r="E962" s="136"/>
      <c r="F962" s="134"/>
      <c r="G962" s="137"/>
      <c r="H962" s="135"/>
      <c r="I962" s="136"/>
      <c r="J962" s="134"/>
      <c r="K962" s="137"/>
      <c r="L962" s="135"/>
      <c r="M962" s="134"/>
      <c r="N962" s="138"/>
      <c r="O962" s="139"/>
      <c r="P962" s="134"/>
      <c r="Q962" s="137"/>
      <c r="R962" s="135"/>
      <c r="S962" s="136"/>
      <c r="T962" s="134"/>
      <c r="U962" s="137"/>
      <c r="V962" s="135"/>
      <c r="W962" s="136"/>
      <c r="X962" s="134"/>
      <c r="Y962" s="137"/>
      <c r="Z962" s="140"/>
      <c r="AA962" s="141"/>
      <c r="AB962" s="168"/>
      <c r="AC962" s="169"/>
      <c r="BI962" s="133" t="s">
        <v>45</v>
      </c>
      <c r="BJ962" s="125">
        <f>B962/B963</f>
        <v>0</v>
      </c>
      <c r="BK962" s="126">
        <f t="shared" ref="BK962" si="18936">C962/C963</f>
        <v>0</v>
      </c>
      <c r="BL962" s="127">
        <f t="shared" ref="BL962" si="18937">D962/D963</f>
        <v>0</v>
      </c>
      <c r="BM962" s="128">
        <f t="shared" ref="BM962" si="18938">E962/E963</f>
        <v>0</v>
      </c>
      <c r="BN962" s="125">
        <f t="shared" ref="BN962" si="18939">F962/F963</f>
        <v>0</v>
      </c>
      <c r="BO962" s="126">
        <f t="shared" ref="BO962" si="18940">G962/G963</f>
        <v>0</v>
      </c>
      <c r="BP962" s="127">
        <f t="shared" ref="BP962" si="18941">H962/H963</f>
        <v>0</v>
      </c>
      <c r="BQ962" s="128">
        <f t="shared" ref="BQ962" si="18942">I962/I963</f>
        <v>0</v>
      </c>
      <c r="BR962" s="125">
        <f t="shared" ref="BR962" si="18943">J962/J963</f>
        <v>0</v>
      </c>
      <c r="BS962" s="126">
        <f t="shared" ref="BS962" si="18944">K962/K963</f>
        <v>0</v>
      </c>
      <c r="BT962" s="127">
        <f t="shared" ref="BT962" si="18945">L962/L963</f>
        <v>0</v>
      </c>
      <c r="BU962" s="125">
        <f t="shared" ref="BU962" si="18946">M962/M963</f>
        <v>0</v>
      </c>
      <c r="BV962" s="129">
        <f t="shared" ref="BV962" si="18947">N962/N963</f>
        <v>0</v>
      </c>
      <c r="BW962" s="130">
        <f t="shared" ref="BW962" si="18948">O962/O963</f>
        <v>0</v>
      </c>
      <c r="BX962" s="125">
        <f t="shared" ref="BX962" si="18949">P962/P963</f>
        <v>0</v>
      </c>
      <c r="BY962" s="126">
        <f t="shared" ref="BY962" si="18950">Q962/Q963</f>
        <v>0</v>
      </c>
      <c r="BZ962" s="127">
        <f t="shared" ref="BZ962" si="18951">R962/R963</f>
        <v>0</v>
      </c>
      <c r="CA962" s="128">
        <f t="shared" ref="CA962" si="18952">S962/S963</f>
        <v>0</v>
      </c>
      <c r="CB962" s="125">
        <f t="shared" ref="CB962" si="18953">T962/T963</f>
        <v>0</v>
      </c>
      <c r="CC962" s="126">
        <f t="shared" ref="CC962" si="18954">U962/U963</f>
        <v>0</v>
      </c>
      <c r="CD962" s="127">
        <f t="shared" ref="CD962" si="18955">V962/V963</f>
        <v>0</v>
      </c>
      <c r="CE962" s="128">
        <f t="shared" ref="CE962" si="18956">W962/W963</f>
        <v>0</v>
      </c>
      <c r="CF962" s="125">
        <f t="shared" ref="CF962" si="18957">X962/X963</f>
        <v>0</v>
      </c>
      <c r="CG962" s="126">
        <f t="shared" ref="CG962" si="18958">Y962/Y963</f>
        <v>0</v>
      </c>
      <c r="CH962" s="127">
        <f t="shared" ref="CH962" si="18959">Z962/Z963</f>
        <v>0</v>
      </c>
      <c r="CI962" s="125">
        <f t="shared" ref="CI962" si="18960">AA962/AA963</f>
        <v>0</v>
      </c>
      <c r="CJ962" s="131">
        <f t="shared" ref="CJ962" si="18961">AB962/AB963</f>
        <v>0</v>
      </c>
      <c r="CK962" s="132">
        <f t="shared" ref="CK962" si="18962">AC962/AC963</f>
        <v>0</v>
      </c>
    </row>
    <row r="963" spans="1:89" ht="15" thickTop="1" thickBot="1">
      <c r="A963" s="294" t="s">
        <v>42</v>
      </c>
      <c r="B963" s="17">
        <f t="shared" ref="B963:AA963" si="18963">SUM(B940:B962)</f>
        <v>54881</v>
      </c>
      <c r="C963" s="18">
        <f t="shared" si="18963"/>
        <v>34149</v>
      </c>
      <c r="D963" s="17">
        <f t="shared" si="18963"/>
        <v>22035</v>
      </c>
      <c r="E963" s="18">
        <f t="shared" si="18963"/>
        <v>18654</v>
      </c>
      <c r="F963" s="17">
        <f t="shared" si="18963"/>
        <v>10414</v>
      </c>
      <c r="G963" s="18">
        <f t="shared" si="18963"/>
        <v>7728</v>
      </c>
      <c r="H963" s="17">
        <f t="shared" si="18963"/>
        <v>24987</v>
      </c>
      <c r="I963" s="18">
        <f t="shared" si="18963"/>
        <v>38347</v>
      </c>
      <c r="J963" s="17">
        <f t="shared" si="18963"/>
        <v>6447</v>
      </c>
      <c r="K963" s="18">
        <f t="shared" si="18963"/>
        <v>7799</v>
      </c>
      <c r="L963" s="17">
        <f t="shared" si="18963"/>
        <v>11328</v>
      </c>
      <c r="M963" s="18">
        <f t="shared" si="18963"/>
        <v>21906</v>
      </c>
      <c r="N963" s="17">
        <f t="shared" si="18963"/>
        <v>25471</v>
      </c>
      <c r="O963" s="18">
        <f t="shared" si="18963"/>
        <v>35190</v>
      </c>
      <c r="P963" s="17">
        <f t="shared" si="18963"/>
        <v>15542</v>
      </c>
      <c r="Q963" s="18">
        <f t="shared" si="18963"/>
        <v>19159</v>
      </c>
      <c r="R963" s="17">
        <f t="shared" si="18963"/>
        <v>20111</v>
      </c>
      <c r="S963" s="18">
        <f t="shared" si="18963"/>
        <v>22315</v>
      </c>
      <c r="T963" s="17">
        <f t="shared" si="18963"/>
        <v>8477</v>
      </c>
      <c r="U963" s="18">
        <f t="shared" si="18963"/>
        <v>10367</v>
      </c>
      <c r="V963" s="17">
        <f t="shared" si="18963"/>
        <v>23169</v>
      </c>
      <c r="W963" s="18">
        <f t="shared" si="18963"/>
        <v>27103</v>
      </c>
      <c r="X963" s="17">
        <f t="shared" si="18963"/>
        <v>23996</v>
      </c>
      <c r="Y963" s="18">
        <f t="shared" si="18963"/>
        <v>14383</v>
      </c>
      <c r="Z963" s="17">
        <f t="shared" si="18963"/>
        <v>55921</v>
      </c>
      <c r="AA963" s="18">
        <f t="shared" si="18963"/>
        <v>45046</v>
      </c>
      <c r="AB963" s="170">
        <f t="shared" ref="AB963:AC963" si="18964">SUM(AB939:AB962)</f>
        <v>302779</v>
      </c>
      <c r="AC963" s="171">
        <f t="shared" si="18964"/>
        <v>302146</v>
      </c>
      <c r="BI963" s="294" t="s">
        <v>42</v>
      </c>
      <c r="BJ963" s="151">
        <f>SUM(BJ939:BJ962)</f>
        <v>1.0000000000000002</v>
      </c>
      <c r="BK963" s="152">
        <f t="shared" ref="BK963:CK963" si="18965">SUM(BK939:BK962)</f>
        <v>0.99999999999999989</v>
      </c>
      <c r="BL963" s="151">
        <f t="shared" si="18965"/>
        <v>1</v>
      </c>
      <c r="BM963" s="152">
        <f t="shared" si="18965"/>
        <v>1</v>
      </c>
      <c r="BN963" s="151">
        <f t="shared" si="18965"/>
        <v>0.99999999999999989</v>
      </c>
      <c r="BO963" s="152">
        <f t="shared" si="18965"/>
        <v>1</v>
      </c>
      <c r="BP963" s="151">
        <f t="shared" si="18965"/>
        <v>1.0000000000000002</v>
      </c>
      <c r="BQ963" s="152">
        <f t="shared" si="18965"/>
        <v>1</v>
      </c>
      <c r="BR963" s="151">
        <f t="shared" si="18965"/>
        <v>0.99999999999999989</v>
      </c>
      <c r="BS963" s="152">
        <f t="shared" si="18965"/>
        <v>0.99999999999999978</v>
      </c>
      <c r="BT963" s="151">
        <f t="shared" si="18965"/>
        <v>1</v>
      </c>
      <c r="BU963" s="152">
        <f t="shared" si="18965"/>
        <v>1</v>
      </c>
      <c r="BV963" s="151">
        <f t="shared" si="18965"/>
        <v>1</v>
      </c>
      <c r="BW963" s="152">
        <f t="shared" si="18965"/>
        <v>0.99999999999999989</v>
      </c>
      <c r="BX963" s="151">
        <f t="shared" si="18965"/>
        <v>1</v>
      </c>
      <c r="BY963" s="152">
        <f t="shared" si="18965"/>
        <v>1.0000000000000002</v>
      </c>
      <c r="BZ963" s="151">
        <f t="shared" si="18965"/>
        <v>0.99999999999999989</v>
      </c>
      <c r="CA963" s="152">
        <f t="shared" si="18965"/>
        <v>0.99999999999999989</v>
      </c>
      <c r="CB963" s="151">
        <f t="shared" si="18965"/>
        <v>1</v>
      </c>
      <c r="CC963" s="152">
        <f t="shared" si="18965"/>
        <v>1.0000000000000002</v>
      </c>
      <c r="CD963" s="151">
        <f t="shared" si="18965"/>
        <v>1</v>
      </c>
      <c r="CE963" s="152">
        <f t="shared" si="18965"/>
        <v>1</v>
      </c>
      <c r="CF963" s="151">
        <f t="shared" si="18965"/>
        <v>1</v>
      </c>
      <c r="CG963" s="152">
        <f t="shared" si="18965"/>
        <v>1</v>
      </c>
      <c r="CH963" s="151">
        <f t="shared" si="18965"/>
        <v>1</v>
      </c>
      <c r="CI963" s="152">
        <f t="shared" si="18965"/>
        <v>0.99999999999999978</v>
      </c>
      <c r="CJ963" s="151">
        <f t="shared" si="18965"/>
        <v>1</v>
      </c>
      <c r="CK963" s="152">
        <f t="shared" si="18965"/>
        <v>1</v>
      </c>
    </row>
    <row r="964" spans="1:89" ht="14.1" thickTop="1">
      <c r="A964" s="183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tabSelected="1" topLeftCell="A28" zoomScale="90" zoomScaleNormal="90" zoomScalePageLayoutView="90" workbookViewId="0">
      <selection activeCell="B7" sqref="B7:AA30"/>
    </sheetView>
  </sheetViews>
  <sheetFormatPr defaultColWidth="8.85546875" defaultRowHeight="12.95"/>
  <cols>
    <col min="1" max="1" width="15.42578125" style="89" customWidth="1"/>
    <col min="2" max="27" width="7.7109375" customWidth="1"/>
    <col min="28" max="28" width="10.140625" style="89" bestFit="1" customWidth="1"/>
    <col min="29" max="29" width="10" style="89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95">
      <c r="A2" s="301" t="s">
        <v>52</v>
      </c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  <c r="O2" s="301"/>
      <c r="P2" s="301" t="s">
        <v>52</v>
      </c>
      <c r="Q2" s="301"/>
      <c r="R2" s="301"/>
      <c r="S2" s="301"/>
      <c r="T2" s="301"/>
      <c r="U2" s="301"/>
      <c r="V2" s="301"/>
      <c r="W2" s="301"/>
      <c r="X2" s="301"/>
      <c r="Y2" s="301"/>
      <c r="Z2" s="301"/>
      <c r="AA2" s="301"/>
      <c r="AB2" s="301"/>
      <c r="AC2" s="301"/>
    </row>
    <row r="3" spans="1:29" ht="15.95">
      <c r="A3" s="293"/>
      <c r="B3" s="293"/>
      <c r="C3" s="293"/>
      <c r="D3" s="293"/>
      <c r="E3" s="293"/>
      <c r="F3" s="293"/>
      <c r="G3" s="293"/>
      <c r="H3" s="293"/>
      <c r="I3" s="293"/>
      <c r="J3" s="293"/>
      <c r="K3" s="293"/>
      <c r="L3" s="293"/>
      <c r="M3" s="293"/>
      <c r="N3" s="293"/>
      <c r="O3" s="293"/>
      <c r="P3" s="293"/>
      <c r="Q3" s="293"/>
      <c r="R3" s="293"/>
      <c r="S3" s="293"/>
      <c r="T3" s="293"/>
      <c r="U3" s="293"/>
      <c r="V3" s="293"/>
      <c r="W3" s="293"/>
      <c r="X3" s="293"/>
      <c r="Y3" s="293"/>
      <c r="Z3" s="293"/>
      <c r="AA3" s="293"/>
      <c r="AB3" s="293"/>
      <c r="AC3" s="293"/>
    </row>
    <row r="4" spans="1:29" ht="14.1" thickBot="1"/>
    <row r="5" spans="1:29" ht="15" thickTop="1" thickBot="1">
      <c r="A5" s="314" t="s">
        <v>2</v>
      </c>
      <c r="B5" s="311" t="s">
        <v>3</v>
      </c>
      <c r="C5" s="312"/>
      <c r="D5" s="311" t="s">
        <v>4</v>
      </c>
      <c r="E5" s="312"/>
      <c r="F5" s="311" t="s">
        <v>5</v>
      </c>
      <c r="G5" s="312"/>
      <c r="H5" s="311" t="s">
        <v>6</v>
      </c>
      <c r="I5" s="312"/>
      <c r="J5" s="311" t="s">
        <v>7</v>
      </c>
      <c r="K5" s="312"/>
      <c r="L5" s="311" t="s">
        <v>8</v>
      </c>
      <c r="M5" s="312"/>
      <c r="N5" s="311" t="s">
        <v>9</v>
      </c>
      <c r="O5" s="312"/>
      <c r="P5" s="311" t="s">
        <v>10</v>
      </c>
      <c r="Q5" s="312"/>
      <c r="R5" s="311" t="s">
        <v>11</v>
      </c>
      <c r="S5" s="312"/>
      <c r="T5" s="311" t="s">
        <v>12</v>
      </c>
      <c r="U5" s="312"/>
      <c r="V5" s="311" t="s">
        <v>13</v>
      </c>
      <c r="W5" s="312"/>
      <c r="X5" s="311" t="s">
        <v>14</v>
      </c>
      <c r="Y5" s="312"/>
      <c r="Z5" s="311" t="s">
        <v>15</v>
      </c>
      <c r="AA5" s="312"/>
      <c r="AB5" s="311" t="s">
        <v>16</v>
      </c>
      <c r="AC5" s="312"/>
    </row>
    <row r="6" spans="1:29" ht="15" thickTop="1" thickBot="1">
      <c r="A6" s="315"/>
      <c r="B6" s="30" t="s">
        <v>17</v>
      </c>
      <c r="C6" s="31" t="s">
        <v>18</v>
      </c>
      <c r="D6" s="49" t="s">
        <v>17</v>
      </c>
      <c r="E6" s="50" t="s">
        <v>18</v>
      </c>
      <c r="F6" s="30" t="s">
        <v>17</v>
      </c>
      <c r="G6" s="31" t="s">
        <v>18</v>
      </c>
      <c r="H6" s="49" t="s">
        <v>17</v>
      </c>
      <c r="I6" s="50" t="s">
        <v>18</v>
      </c>
      <c r="J6" s="30" t="s">
        <v>17</v>
      </c>
      <c r="K6" s="31" t="s">
        <v>18</v>
      </c>
      <c r="L6" s="49" t="s">
        <v>17</v>
      </c>
      <c r="M6" s="50" t="s">
        <v>18</v>
      </c>
      <c r="N6" s="35" t="s">
        <v>17</v>
      </c>
      <c r="O6" s="38" t="s">
        <v>18</v>
      </c>
      <c r="P6" s="48" t="s">
        <v>17</v>
      </c>
      <c r="Q6" s="36" t="s">
        <v>18</v>
      </c>
      <c r="R6" s="33" t="s">
        <v>17</v>
      </c>
      <c r="S6" s="34" t="s">
        <v>18</v>
      </c>
      <c r="T6" s="48" t="s">
        <v>17</v>
      </c>
      <c r="U6" s="36" t="s">
        <v>18</v>
      </c>
      <c r="V6" s="33" t="s">
        <v>17</v>
      </c>
      <c r="W6" s="34" t="s">
        <v>18</v>
      </c>
      <c r="X6" s="48" t="s">
        <v>17</v>
      </c>
      <c r="Y6" s="36" t="s">
        <v>18</v>
      </c>
      <c r="Z6" s="33" t="s">
        <v>17</v>
      </c>
      <c r="AA6" s="30" t="s">
        <v>18</v>
      </c>
      <c r="AB6" s="35" t="s">
        <v>17</v>
      </c>
      <c r="AC6" s="38" t="s">
        <v>18</v>
      </c>
    </row>
    <row r="7" spans="1:29" ht="15" thickTop="1" thickBot="1">
      <c r="A7" s="90" t="s">
        <v>19</v>
      </c>
      <c r="B7" s="32">
        <f>SUM(Daily!B102,Daily!B319,Daily!B536)</f>
        <v>0</v>
      </c>
      <c r="C7" s="32">
        <f>SUM(Daily!C102,Daily!C319,Daily!C536)</f>
        <v>0</v>
      </c>
      <c r="D7" s="32">
        <f>SUM(Daily!D102,Daily!D319,Daily!D536)</f>
        <v>0</v>
      </c>
      <c r="E7" s="32">
        <f>SUM(Daily!E102,Daily!E319,Daily!E536)</f>
        <v>0</v>
      </c>
      <c r="F7" s="32">
        <f>SUM(Daily!F102,Daily!F319,Daily!F536)</f>
        <v>0</v>
      </c>
      <c r="G7" s="32">
        <f>SUM(Daily!G102,Daily!G319,Daily!G536)</f>
        <v>0</v>
      </c>
      <c r="H7" s="32">
        <f>SUM(Daily!H102,Daily!H319,Daily!H536)</f>
        <v>0</v>
      </c>
      <c r="I7" s="32">
        <f>SUM(Daily!I102,Daily!I319,Daily!I536)</f>
        <v>0</v>
      </c>
      <c r="J7" s="32">
        <f>SUM(Daily!J102,Daily!J319,Daily!J536)</f>
        <v>0</v>
      </c>
      <c r="K7" s="32">
        <f>SUM(Daily!K102,Daily!K319,Daily!K536)</f>
        <v>0</v>
      </c>
      <c r="L7" s="32">
        <f>SUM(Daily!L102,Daily!L319,Daily!L536)</f>
        <v>0</v>
      </c>
      <c r="M7" s="32">
        <f>SUM(Daily!M102,Daily!M319,Daily!M536)</f>
        <v>0</v>
      </c>
      <c r="N7" s="32">
        <f>SUM(Daily!N102,Daily!N319,Daily!N536)</f>
        <v>0</v>
      </c>
      <c r="O7" s="32">
        <f>SUM(Daily!O102,Daily!O319,Daily!O536)</f>
        <v>0</v>
      </c>
      <c r="P7" s="32">
        <f>SUM(Daily!P102,Daily!P319,Daily!P536)</f>
        <v>0</v>
      </c>
      <c r="Q7" s="32">
        <f>SUM(Daily!Q102,Daily!Q319,Daily!Q536)</f>
        <v>0</v>
      </c>
      <c r="R7" s="32">
        <f>SUM(Daily!R102,Daily!R319,Daily!R536)</f>
        <v>0</v>
      </c>
      <c r="S7" s="32">
        <f>SUM(Daily!S102,Daily!S319,Daily!S536)</f>
        <v>0</v>
      </c>
      <c r="T7" s="32">
        <f>SUM(Daily!T102,Daily!T319,Daily!T536)</f>
        <v>0</v>
      </c>
      <c r="U7" s="32">
        <f>SUM(Daily!U102,Daily!U319,Daily!U536)</f>
        <v>0</v>
      </c>
      <c r="V7" s="32">
        <f>SUM(Daily!V102,Daily!V319,Daily!V536)</f>
        <v>0</v>
      </c>
      <c r="W7" s="32">
        <f>SUM(Daily!W102,Daily!W319,Daily!W536)</f>
        <v>0</v>
      </c>
      <c r="X7" s="32">
        <f>SUM(Daily!X102,Daily!X319,Daily!X536)</f>
        <v>0</v>
      </c>
      <c r="Y7" s="32">
        <f>SUM(Daily!Y102,Daily!Y319,Daily!Y536)</f>
        <v>0</v>
      </c>
      <c r="Z7" s="32">
        <f>SUM(Daily!Z102,Daily!Z319,Daily!Z536)</f>
        <v>0</v>
      </c>
      <c r="AA7" s="32">
        <f>SUM(Daily!AA102,Daily!AA319,Daily!AA536)</f>
        <v>0</v>
      </c>
      <c r="AB7" s="97">
        <f>B7+D7+F7+H7+J7+L7+N7+P7+R7+T7+V7+X7+Z7</f>
        <v>0</v>
      </c>
      <c r="AC7" s="98">
        <f>C7+E7+G7+I7+K7+M7+O7+Q7+S7+U7+W7+Y7+AA7</f>
        <v>0</v>
      </c>
    </row>
    <row r="8" spans="1:29" ht="15" thickTop="1" thickBot="1">
      <c r="A8" s="91" t="s">
        <v>20</v>
      </c>
      <c r="B8" s="32">
        <f>SUM(Daily!B103,Daily!B320,Daily!B537)</f>
        <v>635</v>
      </c>
      <c r="C8" s="32">
        <f>SUM(Daily!C103,Daily!C320,Daily!C537)</f>
        <v>0</v>
      </c>
      <c r="D8" s="32">
        <f>SUM(Daily!D103,Daily!D320,Daily!D537)</f>
        <v>219</v>
      </c>
      <c r="E8" s="32">
        <f>SUM(Daily!E103,Daily!E320,Daily!E537)</f>
        <v>0</v>
      </c>
      <c r="F8" s="32">
        <f>SUM(Daily!F103,Daily!F320,Daily!F537)</f>
        <v>72</v>
      </c>
      <c r="G8" s="32">
        <f>SUM(Daily!G103,Daily!G320,Daily!G537)</f>
        <v>0</v>
      </c>
      <c r="H8" s="32">
        <f>SUM(Daily!H103,Daily!H320,Daily!H537)</f>
        <v>382</v>
      </c>
      <c r="I8" s="32">
        <f>SUM(Daily!I103,Daily!I320,Daily!I537)</f>
        <v>9</v>
      </c>
      <c r="J8" s="32">
        <f>SUM(Daily!J103,Daily!J320,Daily!J537)</f>
        <v>21</v>
      </c>
      <c r="K8" s="32">
        <f>SUM(Daily!K103,Daily!K320,Daily!K537)</f>
        <v>5</v>
      </c>
      <c r="L8" s="32">
        <f>SUM(Daily!L103,Daily!L320,Daily!L537)</f>
        <v>7</v>
      </c>
      <c r="M8" s="32">
        <f>SUM(Daily!M103,Daily!M320,Daily!M537)</f>
        <v>0</v>
      </c>
      <c r="N8" s="32">
        <f>SUM(Daily!N103,Daily!N320,Daily!N537)</f>
        <v>75</v>
      </c>
      <c r="O8" s="32">
        <f>SUM(Daily!O103,Daily!O320,Daily!O537)</f>
        <v>0</v>
      </c>
      <c r="P8" s="32">
        <f>SUM(Daily!P103,Daily!P320,Daily!P537)</f>
        <v>22</v>
      </c>
      <c r="Q8" s="32">
        <f>SUM(Daily!Q103,Daily!Q320,Daily!Q537)</f>
        <v>0</v>
      </c>
      <c r="R8" s="32">
        <f>SUM(Daily!R103,Daily!R320,Daily!R537)</f>
        <v>7</v>
      </c>
      <c r="S8" s="32">
        <f>SUM(Daily!S103,Daily!S320,Daily!S537)</f>
        <v>0</v>
      </c>
      <c r="T8" s="32">
        <f>SUM(Daily!T103,Daily!T320,Daily!T537)</f>
        <v>0</v>
      </c>
      <c r="U8" s="32">
        <f>SUM(Daily!U103,Daily!U320,Daily!U537)</f>
        <v>0</v>
      </c>
      <c r="V8" s="32">
        <f>SUM(Daily!V103,Daily!V320,Daily!V537)</f>
        <v>0</v>
      </c>
      <c r="W8" s="32">
        <f>SUM(Daily!W103,Daily!W320,Daily!W537)</f>
        <v>0</v>
      </c>
      <c r="X8" s="32">
        <f>SUM(Daily!X103,Daily!X320,Daily!X537)</f>
        <v>0</v>
      </c>
      <c r="Y8" s="32">
        <f>SUM(Daily!Y103,Daily!Y320,Daily!Y537)</f>
        <v>0</v>
      </c>
      <c r="Z8" s="32">
        <f>SUM(Daily!Z103,Daily!Z320,Daily!Z537)</f>
        <v>0</v>
      </c>
      <c r="AA8" s="32">
        <f>SUM(Daily!AA103,Daily!AA320,Daily!AA537)</f>
        <v>0</v>
      </c>
      <c r="AB8" s="9">
        <f>B8+D8+F8+H8+J8+L8+N8+P8+R8+T8+V8+X8+Z8</f>
        <v>1440</v>
      </c>
      <c r="AC8" s="7">
        <f t="shared" ref="AB8:AC30" si="0">C8+E8+G8+I8+K8+M8+O8+Q8+S8+U8+W8+Y8+AA8</f>
        <v>14</v>
      </c>
    </row>
    <row r="9" spans="1:29" ht="15" thickTop="1" thickBot="1">
      <c r="A9" s="92" t="s">
        <v>21</v>
      </c>
      <c r="B9" s="32">
        <f>SUM(Daily!B104,Daily!B321,Daily!B538)</f>
        <v>3879</v>
      </c>
      <c r="C9" s="32">
        <f>SUM(Daily!C104,Daily!C321,Daily!C538)</f>
        <v>3</v>
      </c>
      <c r="D9" s="32">
        <f>SUM(Daily!D104,Daily!D321,Daily!D538)</f>
        <v>1352</v>
      </c>
      <c r="E9" s="32">
        <f>SUM(Daily!E104,Daily!E321,Daily!E538)</f>
        <v>4</v>
      </c>
      <c r="F9" s="32">
        <f>SUM(Daily!F104,Daily!F321,Daily!F538)</f>
        <v>490</v>
      </c>
      <c r="G9" s="32">
        <f>SUM(Daily!G104,Daily!G321,Daily!G538)</f>
        <v>4</v>
      </c>
      <c r="H9" s="32">
        <f>SUM(Daily!H104,Daily!H321,Daily!H538)</f>
        <v>2073</v>
      </c>
      <c r="I9" s="32">
        <f>SUM(Daily!I104,Daily!I321,Daily!I538)</f>
        <v>192</v>
      </c>
      <c r="J9" s="32">
        <f>SUM(Daily!J104,Daily!J321,Daily!J538)</f>
        <v>89</v>
      </c>
      <c r="K9" s="32">
        <f>SUM(Daily!K104,Daily!K321,Daily!K538)</f>
        <v>67</v>
      </c>
      <c r="L9" s="32">
        <f>SUM(Daily!L104,Daily!L321,Daily!L538)</f>
        <v>93</v>
      </c>
      <c r="M9" s="32">
        <f>SUM(Daily!M104,Daily!M321,Daily!M538)</f>
        <v>443</v>
      </c>
      <c r="N9" s="32">
        <f>SUM(Daily!N104,Daily!N321,Daily!N538)</f>
        <v>721</v>
      </c>
      <c r="O9" s="32">
        <f>SUM(Daily!O104,Daily!O321,Daily!O538)</f>
        <v>692</v>
      </c>
      <c r="P9" s="32">
        <f>SUM(Daily!P104,Daily!P321,Daily!P538)</f>
        <v>362</v>
      </c>
      <c r="Q9" s="32">
        <f>SUM(Daily!Q104,Daily!Q321,Daily!Q538)</f>
        <v>496</v>
      </c>
      <c r="R9" s="32">
        <f>SUM(Daily!R104,Daily!R321,Daily!R538)</f>
        <v>624</v>
      </c>
      <c r="S9" s="32">
        <f>SUM(Daily!S104,Daily!S321,Daily!S538)</f>
        <v>533</v>
      </c>
      <c r="T9" s="32">
        <f>SUM(Daily!T104,Daily!T321,Daily!T538)</f>
        <v>97</v>
      </c>
      <c r="U9" s="32">
        <f>SUM(Daily!U104,Daily!U321,Daily!U538)</f>
        <v>344</v>
      </c>
      <c r="V9" s="32">
        <f>SUM(Daily!V104,Daily!V321,Daily!V538)</f>
        <v>336</v>
      </c>
      <c r="W9" s="32">
        <f>SUM(Daily!W104,Daily!W321,Daily!W538)</f>
        <v>660</v>
      </c>
      <c r="X9" s="32">
        <f>SUM(Daily!X104,Daily!X321,Daily!X538)</f>
        <v>503</v>
      </c>
      <c r="Y9" s="32">
        <f>SUM(Daily!Y104,Daily!Y321,Daily!Y538)</f>
        <v>607</v>
      </c>
      <c r="Z9" s="32">
        <f>SUM(Daily!Z104,Daily!Z321,Daily!Z538)</f>
        <v>1602</v>
      </c>
      <c r="AA9" s="32">
        <f>SUM(Daily!AA104,Daily!AA321,Daily!AA538)</f>
        <v>1018</v>
      </c>
      <c r="AB9" s="9">
        <f t="shared" si="0"/>
        <v>12221</v>
      </c>
      <c r="AC9" s="7">
        <f t="shared" si="0"/>
        <v>5063</v>
      </c>
    </row>
    <row r="10" spans="1:29" ht="15" thickTop="1" thickBot="1">
      <c r="A10" s="91" t="s">
        <v>22</v>
      </c>
      <c r="B10" s="32">
        <f>SUM(Daily!B105,Daily!B322,Daily!B539)</f>
        <v>6244</v>
      </c>
      <c r="C10" s="32">
        <f>SUM(Daily!C105,Daily!C322,Daily!C539)</f>
        <v>901</v>
      </c>
      <c r="D10" s="32">
        <f>SUM(Daily!D105,Daily!D322,Daily!D539)</f>
        <v>2425</v>
      </c>
      <c r="E10" s="32">
        <f>SUM(Daily!E105,Daily!E322,Daily!E539)</f>
        <v>820</v>
      </c>
      <c r="F10" s="32">
        <f>SUM(Daily!F105,Daily!F322,Daily!F539)</f>
        <v>717</v>
      </c>
      <c r="G10" s="32">
        <f>SUM(Daily!G105,Daily!G322,Daily!G539)</f>
        <v>325</v>
      </c>
      <c r="H10" s="32">
        <f>SUM(Daily!H105,Daily!H322,Daily!H539)</f>
        <v>2330</v>
      </c>
      <c r="I10" s="32">
        <f>SUM(Daily!I105,Daily!I322,Daily!I539)</f>
        <v>2295</v>
      </c>
      <c r="J10" s="32">
        <f>SUM(Daily!J105,Daily!J322,Daily!J539)</f>
        <v>205</v>
      </c>
      <c r="K10" s="32">
        <f>SUM(Daily!K105,Daily!K322,Daily!K539)</f>
        <v>495</v>
      </c>
      <c r="L10" s="32">
        <f>SUM(Daily!L105,Daily!L322,Daily!L539)</f>
        <v>380</v>
      </c>
      <c r="M10" s="32">
        <f>SUM(Daily!M105,Daily!M322,Daily!M539)</f>
        <v>1123</v>
      </c>
      <c r="N10" s="32">
        <f>SUM(Daily!N105,Daily!N322,Daily!N539)</f>
        <v>1977</v>
      </c>
      <c r="O10" s="32">
        <f>SUM(Daily!O105,Daily!O322,Daily!O539)</f>
        <v>2403</v>
      </c>
      <c r="P10" s="32">
        <f>SUM(Daily!P105,Daily!P322,Daily!P539)</f>
        <v>1394</v>
      </c>
      <c r="Q10" s="32">
        <f>SUM(Daily!Q105,Daily!Q322,Daily!Q539)</f>
        <v>1053</v>
      </c>
      <c r="R10" s="32">
        <f>SUM(Daily!R105,Daily!R322,Daily!R539)</f>
        <v>2213</v>
      </c>
      <c r="S10" s="32">
        <f>SUM(Daily!S105,Daily!S322,Daily!S539)</f>
        <v>1551</v>
      </c>
      <c r="T10" s="32">
        <f>SUM(Daily!T105,Daily!T322,Daily!T539)</f>
        <v>458</v>
      </c>
      <c r="U10" s="32">
        <f>SUM(Daily!U105,Daily!U322,Daily!U539)</f>
        <v>794</v>
      </c>
      <c r="V10" s="32">
        <f>SUM(Daily!V105,Daily!V322,Daily!V539)</f>
        <v>1459</v>
      </c>
      <c r="W10" s="32">
        <f>SUM(Daily!W105,Daily!W322,Daily!W539)</f>
        <v>1870</v>
      </c>
      <c r="X10" s="32">
        <f>SUM(Daily!X105,Daily!X322,Daily!X539)</f>
        <v>1901</v>
      </c>
      <c r="Y10" s="32">
        <f>SUM(Daily!Y105,Daily!Y322,Daily!Y539)</f>
        <v>1270</v>
      </c>
      <c r="Z10" s="32">
        <f>SUM(Daily!Z105,Daily!Z322,Daily!Z539)</f>
        <v>4531</v>
      </c>
      <c r="AA10" s="32">
        <f>SUM(Daily!AA105,Daily!AA322,Daily!AA539)</f>
        <v>3216</v>
      </c>
      <c r="AB10" s="9">
        <f t="shared" si="0"/>
        <v>26234</v>
      </c>
      <c r="AC10" s="7">
        <f t="shared" si="0"/>
        <v>18116</v>
      </c>
    </row>
    <row r="11" spans="1:29" ht="15" thickTop="1" thickBot="1">
      <c r="A11" s="92" t="s">
        <v>23</v>
      </c>
      <c r="B11" s="32">
        <f>SUM(Daily!B106,Daily!B323,Daily!B540)</f>
        <v>8201</v>
      </c>
      <c r="C11" s="32">
        <f>SUM(Daily!C106,Daily!C323,Daily!C540)</f>
        <v>2265</v>
      </c>
      <c r="D11" s="32">
        <f>SUM(Daily!D106,Daily!D323,Daily!D540)</f>
        <v>2752</v>
      </c>
      <c r="E11" s="32">
        <f>SUM(Daily!E106,Daily!E323,Daily!E540)</f>
        <v>1860</v>
      </c>
      <c r="F11" s="32">
        <f>SUM(Daily!F106,Daily!F323,Daily!F540)</f>
        <v>831</v>
      </c>
      <c r="G11" s="32">
        <f>SUM(Daily!G106,Daily!G323,Daily!G540)</f>
        <v>791</v>
      </c>
      <c r="H11" s="32">
        <f>SUM(Daily!H106,Daily!H323,Daily!H540)</f>
        <v>2804</v>
      </c>
      <c r="I11" s="32">
        <f>SUM(Daily!I106,Daily!I323,Daily!I540)</f>
        <v>4177</v>
      </c>
      <c r="J11" s="32">
        <f>SUM(Daily!J106,Daily!J323,Daily!J540)</f>
        <v>340</v>
      </c>
      <c r="K11" s="32">
        <f>SUM(Daily!K106,Daily!K323,Daily!K540)</f>
        <v>1024</v>
      </c>
      <c r="L11" s="32">
        <f>SUM(Daily!L106,Daily!L323,Daily!L540)</f>
        <v>576</v>
      </c>
      <c r="M11" s="32">
        <f>SUM(Daily!M106,Daily!M323,Daily!M540)</f>
        <v>2257</v>
      </c>
      <c r="N11" s="32">
        <f>SUM(Daily!N106,Daily!N323,Daily!N540)</f>
        <v>2978</v>
      </c>
      <c r="O11" s="32">
        <f>SUM(Daily!O106,Daily!O323,Daily!O540)</f>
        <v>4349</v>
      </c>
      <c r="P11" s="32">
        <f>SUM(Daily!P106,Daily!P323,Daily!P540)</f>
        <v>2031</v>
      </c>
      <c r="Q11" s="32">
        <f>SUM(Daily!Q106,Daily!Q323,Daily!Q540)</f>
        <v>2020</v>
      </c>
      <c r="R11" s="32">
        <f>SUM(Daily!R106,Daily!R323,Daily!R540)</f>
        <v>3147</v>
      </c>
      <c r="S11" s="32">
        <f>SUM(Daily!S106,Daily!S323,Daily!S540)</f>
        <v>2536</v>
      </c>
      <c r="T11" s="32">
        <f>SUM(Daily!T106,Daily!T323,Daily!T540)</f>
        <v>594</v>
      </c>
      <c r="U11" s="32">
        <f>SUM(Daily!U106,Daily!U323,Daily!U540)</f>
        <v>1212</v>
      </c>
      <c r="V11" s="32">
        <f>SUM(Daily!V106,Daily!V323,Daily!V540)</f>
        <v>2194</v>
      </c>
      <c r="W11" s="32">
        <f>SUM(Daily!W106,Daily!W323,Daily!W540)</f>
        <v>2903</v>
      </c>
      <c r="X11" s="32">
        <f>SUM(Daily!X106,Daily!X323,Daily!X540)</f>
        <v>2464</v>
      </c>
      <c r="Y11" s="32">
        <f>SUM(Daily!Y106,Daily!Y323,Daily!Y540)</f>
        <v>2249</v>
      </c>
      <c r="Z11" s="32">
        <f>SUM(Daily!Z106,Daily!Z323,Daily!Z540)</f>
        <v>6583</v>
      </c>
      <c r="AA11" s="32">
        <f>SUM(Daily!AA106,Daily!AA323,Daily!AA540)</f>
        <v>5043</v>
      </c>
      <c r="AB11" s="9">
        <f t="shared" si="0"/>
        <v>35495</v>
      </c>
      <c r="AC11" s="7">
        <f t="shared" si="0"/>
        <v>32686</v>
      </c>
    </row>
    <row r="12" spans="1:29" ht="15" thickTop="1" thickBot="1">
      <c r="A12" s="91" t="s">
        <v>24</v>
      </c>
      <c r="B12" s="32">
        <f>SUM(Daily!B107,Daily!B324,Daily!B541)</f>
        <v>9352</v>
      </c>
      <c r="C12" s="32">
        <f>SUM(Daily!C107,Daily!C324,Daily!C541)</f>
        <v>3061</v>
      </c>
      <c r="D12" s="32">
        <f>SUM(Daily!D107,Daily!D324,Daily!D541)</f>
        <v>3214</v>
      </c>
      <c r="E12" s="32">
        <f>SUM(Daily!E107,Daily!E324,Daily!E541)</f>
        <v>1839</v>
      </c>
      <c r="F12" s="32">
        <f>SUM(Daily!F107,Daily!F324,Daily!F541)</f>
        <v>1023</v>
      </c>
      <c r="G12" s="32">
        <f>SUM(Daily!G107,Daily!G324,Daily!G541)</f>
        <v>879</v>
      </c>
      <c r="H12" s="32">
        <f>SUM(Daily!H107,Daily!H324,Daily!H541)</f>
        <v>3197</v>
      </c>
      <c r="I12" s="32">
        <f>SUM(Daily!I107,Daily!I324,Daily!I541)</f>
        <v>5258</v>
      </c>
      <c r="J12" s="32">
        <f>SUM(Daily!J107,Daily!J324,Daily!J541)</f>
        <v>380</v>
      </c>
      <c r="K12" s="32">
        <f>SUM(Daily!K107,Daily!K324,Daily!K541)</f>
        <v>1204</v>
      </c>
      <c r="L12" s="32">
        <f>SUM(Daily!L107,Daily!L324,Daily!L541)</f>
        <v>514</v>
      </c>
      <c r="M12" s="32">
        <f>SUM(Daily!M107,Daily!M324,Daily!M541)</f>
        <v>3070</v>
      </c>
      <c r="N12" s="32">
        <f>SUM(Daily!N107,Daily!N324,Daily!N541)</f>
        <v>3301</v>
      </c>
      <c r="O12" s="32">
        <f>SUM(Daily!O107,Daily!O324,Daily!O541)</f>
        <v>5163</v>
      </c>
      <c r="P12" s="32">
        <f>SUM(Daily!P107,Daily!P324,Daily!P541)</f>
        <v>2102</v>
      </c>
      <c r="Q12" s="32">
        <f>SUM(Daily!Q107,Daily!Q324,Daily!Q541)</f>
        <v>2100</v>
      </c>
      <c r="R12" s="32">
        <f>SUM(Daily!R107,Daily!R324,Daily!R541)</f>
        <v>3528</v>
      </c>
      <c r="S12" s="32">
        <f>SUM(Daily!S107,Daily!S324,Daily!S541)</f>
        <v>2414</v>
      </c>
      <c r="T12" s="32">
        <f>SUM(Daily!T107,Daily!T324,Daily!T541)</f>
        <v>596</v>
      </c>
      <c r="U12" s="32">
        <f>SUM(Daily!U107,Daily!U324,Daily!U541)</f>
        <v>1458</v>
      </c>
      <c r="V12" s="32">
        <f>SUM(Daily!V107,Daily!V324,Daily!V541)</f>
        <v>1977</v>
      </c>
      <c r="W12" s="32">
        <f>SUM(Daily!W107,Daily!W324,Daily!W541)</f>
        <v>3656</v>
      </c>
      <c r="X12" s="32">
        <f>SUM(Daily!X107,Daily!X324,Daily!X541)</f>
        <v>2368</v>
      </c>
      <c r="Y12" s="32">
        <f>SUM(Daily!Y107,Daily!Y324,Daily!Y541)</f>
        <v>2270</v>
      </c>
      <c r="Z12" s="32">
        <f>SUM(Daily!Z107,Daily!Z324,Daily!Z541)</f>
        <v>7169</v>
      </c>
      <c r="AA12" s="32">
        <f>SUM(Daily!AA107,Daily!AA324,Daily!AA541)</f>
        <v>5163</v>
      </c>
      <c r="AB12" s="9">
        <f t="shared" si="0"/>
        <v>38721</v>
      </c>
      <c r="AC12" s="7">
        <f t="shared" si="0"/>
        <v>37535</v>
      </c>
    </row>
    <row r="13" spans="1:29" ht="15" thickTop="1" thickBot="1">
      <c r="A13" s="92" t="s">
        <v>25</v>
      </c>
      <c r="B13" s="32">
        <f>SUM(Daily!B108,Daily!B325,Daily!B542)</f>
        <v>8094</v>
      </c>
      <c r="C13" s="32">
        <f>SUM(Daily!C108,Daily!C325,Daily!C542)</f>
        <v>3158</v>
      </c>
      <c r="D13" s="32">
        <f>SUM(Daily!D108,Daily!D325,Daily!D542)</f>
        <v>2976</v>
      </c>
      <c r="E13" s="32">
        <f>SUM(Daily!E108,Daily!E325,Daily!E542)</f>
        <v>1856</v>
      </c>
      <c r="F13" s="32">
        <f>SUM(Daily!F108,Daily!F325,Daily!F542)</f>
        <v>963</v>
      </c>
      <c r="G13" s="32">
        <f>SUM(Daily!G108,Daily!G325,Daily!G542)</f>
        <v>860</v>
      </c>
      <c r="H13" s="32">
        <f>SUM(Daily!H108,Daily!H325,Daily!H542)</f>
        <v>3457</v>
      </c>
      <c r="I13" s="32">
        <f>SUM(Daily!I108,Daily!I325,Daily!I542)</f>
        <v>5131</v>
      </c>
      <c r="J13" s="32">
        <f>SUM(Daily!J108,Daily!J325,Daily!J542)</f>
        <v>419</v>
      </c>
      <c r="K13" s="32">
        <f>SUM(Daily!K108,Daily!K325,Daily!K542)</f>
        <v>1410</v>
      </c>
      <c r="L13" s="32">
        <f>SUM(Daily!L108,Daily!L325,Daily!L542)</f>
        <v>552</v>
      </c>
      <c r="M13" s="32">
        <f>SUM(Daily!M108,Daily!M325,Daily!M542)</f>
        <v>3100</v>
      </c>
      <c r="N13" s="32">
        <f>SUM(Daily!N108,Daily!N325,Daily!N542)</f>
        <v>3169</v>
      </c>
      <c r="O13" s="32">
        <f>SUM(Daily!O108,Daily!O325,Daily!O542)</f>
        <v>5756</v>
      </c>
      <c r="P13" s="32">
        <f>SUM(Daily!P108,Daily!P325,Daily!P542)</f>
        <v>2005</v>
      </c>
      <c r="Q13" s="32">
        <f>SUM(Daily!Q108,Daily!Q325,Daily!Q542)</f>
        <v>1954</v>
      </c>
      <c r="R13" s="32">
        <f>SUM(Daily!R108,Daily!R325,Daily!R542)</f>
        <v>3651</v>
      </c>
      <c r="S13" s="32">
        <f>SUM(Daily!S108,Daily!S325,Daily!S542)</f>
        <v>2731</v>
      </c>
      <c r="T13" s="32">
        <f>SUM(Daily!T108,Daily!T325,Daily!T542)</f>
        <v>584</v>
      </c>
      <c r="U13" s="32">
        <f>SUM(Daily!U108,Daily!U325,Daily!U542)</f>
        <v>1080</v>
      </c>
      <c r="V13" s="32">
        <f>SUM(Daily!V108,Daily!V325,Daily!V542)</f>
        <v>1947</v>
      </c>
      <c r="W13" s="32">
        <f>SUM(Daily!W108,Daily!W325,Daily!W542)</f>
        <v>4088</v>
      </c>
      <c r="X13" s="32">
        <f>SUM(Daily!X108,Daily!X325,Daily!X542)</f>
        <v>2240</v>
      </c>
      <c r="Y13" s="32">
        <f>SUM(Daily!Y108,Daily!Y325,Daily!Y542)</f>
        <v>2082</v>
      </c>
      <c r="Z13" s="32">
        <f>SUM(Daily!Z108,Daily!Z325,Daily!Z542)</f>
        <v>7073</v>
      </c>
      <c r="AA13" s="32">
        <f>SUM(Daily!AA108,Daily!AA325,Daily!AA542)</f>
        <v>6100</v>
      </c>
      <c r="AB13" s="9">
        <f t="shared" si="0"/>
        <v>37130</v>
      </c>
      <c r="AC13" s="7">
        <f t="shared" si="0"/>
        <v>39306</v>
      </c>
    </row>
    <row r="14" spans="1:29" ht="15" thickTop="1" thickBot="1">
      <c r="A14" s="91" t="s">
        <v>26</v>
      </c>
      <c r="B14" s="32">
        <f>SUM(Daily!B109,Daily!B326,Daily!B543)</f>
        <v>7449</v>
      </c>
      <c r="C14" s="32">
        <f>SUM(Daily!C109,Daily!C326,Daily!C543)</f>
        <v>3753</v>
      </c>
      <c r="D14" s="32">
        <f>SUM(Daily!D109,Daily!D326,Daily!D543)</f>
        <v>2699</v>
      </c>
      <c r="E14" s="32">
        <f>SUM(Daily!E109,Daily!E326,Daily!E543)</f>
        <v>1797</v>
      </c>
      <c r="F14" s="32">
        <f>SUM(Daily!F109,Daily!F326,Daily!F543)</f>
        <v>1063</v>
      </c>
      <c r="G14" s="32">
        <f>SUM(Daily!G109,Daily!G326,Daily!G543)</f>
        <v>748</v>
      </c>
      <c r="H14" s="32">
        <f>SUM(Daily!H109,Daily!H326,Daily!H543)</f>
        <v>3823</v>
      </c>
      <c r="I14" s="32">
        <f>SUM(Daily!I109,Daily!I326,Daily!I543)</f>
        <v>5221</v>
      </c>
      <c r="J14" s="32">
        <f>SUM(Daily!J109,Daily!J326,Daily!J543)</f>
        <v>437</v>
      </c>
      <c r="K14" s="32">
        <f>SUM(Daily!K109,Daily!K326,Daily!K543)</f>
        <v>1327</v>
      </c>
      <c r="L14" s="32">
        <f>SUM(Daily!L109,Daily!L326,Daily!L543)</f>
        <v>518</v>
      </c>
      <c r="M14" s="32">
        <f>SUM(Daily!M109,Daily!M326,Daily!M543)</f>
        <v>2677</v>
      </c>
      <c r="N14" s="32">
        <f>SUM(Daily!N109,Daily!N326,Daily!N543)</f>
        <v>3204</v>
      </c>
      <c r="O14" s="32">
        <f>SUM(Daily!O109,Daily!O326,Daily!O543)</f>
        <v>4787</v>
      </c>
      <c r="P14" s="32">
        <f>SUM(Daily!P109,Daily!P326,Daily!P543)</f>
        <v>1988</v>
      </c>
      <c r="Q14" s="32">
        <f>SUM(Daily!Q109,Daily!Q326,Daily!Q543)</f>
        <v>1587</v>
      </c>
      <c r="R14" s="32">
        <f>SUM(Daily!R109,Daily!R326,Daily!R543)</f>
        <v>3576</v>
      </c>
      <c r="S14" s="32">
        <f>SUM(Daily!S109,Daily!S326,Daily!S543)</f>
        <v>2439</v>
      </c>
      <c r="T14" s="32">
        <f>SUM(Daily!T109,Daily!T326,Daily!T543)</f>
        <v>595</v>
      </c>
      <c r="U14" s="32">
        <f>SUM(Daily!U109,Daily!U326,Daily!U543)</f>
        <v>827</v>
      </c>
      <c r="V14" s="32">
        <f>SUM(Daily!V109,Daily!V326,Daily!V543)</f>
        <v>1998</v>
      </c>
      <c r="W14" s="32">
        <f>SUM(Daily!W109,Daily!W326,Daily!W543)</f>
        <v>3538</v>
      </c>
      <c r="X14" s="32">
        <f>SUM(Daily!X109,Daily!X326,Daily!X543)</f>
        <v>2359</v>
      </c>
      <c r="Y14" s="32">
        <f>SUM(Daily!Y109,Daily!Y326,Daily!Y543)</f>
        <v>1399</v>
      </c>
      <c r="Z14" s="32">
        <f>SUM(Daily!Z109,Daily!Z326,Daily!Z543)</f>
        <v>6753</v>
      </c>
      <c r="AA14" s="32">
        <f>SUM(Daily!AA109,Daily!AA326,Daily!AA543)</f>
        <v>5684</v>
      </c>
      <c r="AB14" s="9">
        <f t="shared" si="0"/>
        <v>36462</v>
      </c>
      <c r="AC14" s="7">
        <f t="shared" si="0"/>
        <v>35784</v>
      </c>
    </row>
    <row r="15" spans="1:29" ht="15" thickTop="1" thickBot="1">
      <c r="A15" s="92" t="s">
        <v>27</v>
      </c>
      <c r="B15" s="32">
        <f>SUM(Daily!B110,Daily!B327,Daily!B544)</f>
        <v>7873</v>
      </c>
      <c r="C15" s="32">
        <f>SUM(Daily!C110,Daily!C327,Daily!C544)</f>
        <v>4374</v>
      </c>
      <c r="D15" s="32">
        <f>SUM(Daily!D110,Daily!D327,Daily!D544)</f>
        <v>3050</v>
      </c>
      <c r="E15" s="32">
        <f>SUM(Daily!E110,Daily!E327,Daily!E544)</f>
        <v>1667</v>
      </c>
      <c r="F15" s="32">
        <f>SUM(Daily!F110,Daily!F327,Daily!F544)</f>
        <v>1082</v>
      </c>
      <c r="G15" s="32">
        <f>SUM(Daily!G110,Daily!G327,Daily!G544)</f>
        <v>716</v>
      </c>
      <c r="H15" s="32">
        <f>SUM(Daily!H110,Daily!H327,Daily!H544)</f>
        <v>4604</v>
      </c>
      <c r="I15" s="32">
        <f>SUM(Daily!I110,Daily!I327,Daily!I544)</f>
        <v>5457</v>
      </c>
      <c r="J15" s="32">
        <f>SUM(Daily!J110,Daily!J327,Daily!J544)</f>
        <v>472</v>
      </c>
      <c r="K15" s="32">
        <f>SUM(Daily!K110,Daily!K327,Daily!K544)</f>
        <v>1000</v>
      </c>
      <c r="L15" s="32">
        <f>SUM(Daily!L110,Daily!L327,Daily!L544)</f>
        <v>595</v>
      </c>
      <c r="M15" s="32">
        <f>SUM(Daily!M110,Daily!M327,Daily!M544)</f>
        <v>3127</v>
      </c>
      <c r="N15" s="32">
        <f>SUM(Daily!N110,Daily!N327,Daily!N544)</f>
        <v>3265</v>
      </c>
      <c r="O15" s="32">
        <f>SUM(Daily!O110,Daily!O327,Daily!O544)</f>
        <v>4984</v>
      </c>
      <c r="P15" s="32">
        <f>SUM(Daily!P110,Daily!P327,Daily!P544)</f>
        <v>2327</v>
      </c>
      <c r="Q15" s="32">
        <f>SUM(Daily!Q110,Daily!Q327,Daily!Q544)</f>
        <v>1660</v>
      </c>
      <c r="R15" s="32">
        <f>SUM(Daily!R110,Daily!R327,Daily!R544)</f>
        <v>3850</v>
      </c>
      <c r="S15" s="32">
        <f>SUM(Daily!S110,Daily!S327,Daily!S544)</f>
        <v>2601</v>
      </c>
      <c r="T15" s="32">
        <f>SUM(Daily!T110,Daily!T327,Daily!T544)</f>
        <v>593</v>
      </c>
      <c r="U15" s="32">
        <f>SUM(Daily!U110,Daily!U327,Daily!U544)</f>
        <v>760</v>
      </c>
      <c r="V15" s="32">
        <f>SUM(Daily!V110,Daily!V327,Daily!V544)</f>
        <v>2265</v>
      </c>
      <c r="W15" s="32">
        <f>SUM(Daily!W110,Daily!W327,Daily!W544)</f>
        <v>4110</v>
      </c>
      <c r="X15" s="32">
        <f>SUM(Daily!X110,Daily!X327,Daily!X544)</f>
        <v>2316</v>
      </c>
      <c r="Y15" s="32">
        <f>SUM(Daily!Y110,Daily!Y327,Daily!Y544)</f>
        <v>1358</v>
      </c>
      <c r="Z15" s="32">
        <f>SUM(Daily!Z110,Daily!Z327,Daily!Z544)</f>
        <v>7311</v>
      </c>
      <c r="AA15" s="32">
        <f>SUM(Daily!AA110,Daily!AA327,Daily!AA544)</f>
        <v>5896</v>
      </c>
      <c r="AB15" s="9">
        <f t="shared" si="0"/>
        <v>39603</v>
      </c>
      <c r="AC15" s="7">
        <f t="shared" si="0"/>
        <v>37710</v>
      </c>
    </row>
    <row r="16" spans="1:29" ht="15" thickTop="1" thickBot="1">
      <c r="A16" s="91" t="s">
        <v>28</v>
      </c>
      <c r="B16" s="32">
        <f>SUM(Daily!B111,Daily!B328,Daily!B545)</f>
        <v>9039</v>
      </c>
      <c r="C16" s="32">
        <f>SUM(Daily!C111,Daily!C328,Daily!C545)</f>
        <v>5429</v>
      </c>
      <c r="D16" s="32">
        <f>SUM(Daily!D111,Daily!D328,Daily!D545)</f>
        <v>3672</v>
      </c>
      <c r="E16" s="32">
        <f>SUM(Daily!E111,Daily!E328,Daily!E545)</f>
        <v>1755</v>
      </c>
      <c r="F16" s="32">
        <f>SUM(Daily!F111,Daily!F328,Daily!F545)</f>
        <v>1355</v>
      </c>
      <c r="G16" s="32">
        <f>SUM(Daily!G111,Daily!G328,Daily!G545)</f>
        <v>658</v>
      </c>
      <c r="H16" s="32">
        <f>SUM(Daily!H111,Daily!H328,Daily!H545)</f>
        <v>4999</v>
      </c>
      <c r="I16" s="32">
        <f>SUM(Daily!I111,Daily!I328,Daily!I545)</f>
        <v>6269</v>
      </c>
      <c r="J16" s="32">
        <f>SUM(Daily!J111,Daily!J328,Daily!J545)</f>
        <v>697</v>
      </c>
      <c r="K16" s="32">
        <f>SUM(Daily!K111,Daily!K328,Daily!K545)</f>
        <v>1003</v>
      </c>
      <c r="L16" s="32">
        <f>SUM(Daily!L111,Daily!L328,Daily!L545)</f>
        <v>1128</v>
      </c>
      <c r="M16" s="32">
        <f>SUM(Daily!M111,Daily!M328,Daily!M545)</f>
        <v>3571</v>
      </c>
      <c r="N16" s="32">
        <f>SUM(Daily!N111,Daily!N328,Daily!N545)</f>
        <v>3743</v>
      </c>
      <c r="O16" s="32">
        <f>SUM(Daily!O111,Daily!O328,Daily!O545)</f>
        <v>5529</v>
      </c>
      <c r="P16" s="32">
        <f>SUM(Daily!P111,Daily!P328,Daily!P545)</f>
        <v>2682</v>
      </c>
      <c r="Q16" s="32">
        <f>SUM(Daily!Q111,Daily!Q328,Daily!Q545)</f>
        <v>2007</v>
      </c>
      <c r="R16" s="32">
        <f>SUM(Daily!R111,Daily!R328,Daily!R545)</f>
        <v>4036</v>
      </c>
      <c r="S16" s="32">
        <f>SUM(Daily!S111,Daily!S328,Daily!S545)</f>
        <v>2773</v>
      </c>
      <c r="T16" s="32">
        <f>SUM(Daily!T111,Daily!T328,Daily!T545)</f>
        <v>887</v>
      </c>
      <c r="U16" s="32">
        <f>SUM(Daily!U111,Daily!U328,Daily!U545)</f>
        <v>753</v>
      </c>
      <c r="V16" s="32">
        <f>SUM(Daily!V111,Daily!V328,Daily!V545)</f>
        <v>2720</v>
      </c>
      <c r="W16" s="32">
        <f>SUM(Daily!W111,Daily!W328,Daily!W545)</f>
        <v>4288</v>
      </c>
      <c r="X16" s="32">
        <f>SUM(Daily!X111,Daily!X328,Daily!X545)</f>
        <v>3181</v>
      </c>
      <c r="Y16" s="32">
        <f>SUM(Daily!Y111,Daily!Y328,Daily!Y545)</f>
        <v>1389</v>
      </c>
      <c r="Z16" s="32">
        <f>SUM(Daily!Z111,Daily!Z328,Daily!Z545)</f>
        <v>8173</v>
      </c>
      <c r="AA16" s="32">
        <f>SUM(Daily!AA111,Daily!AA328,Daily!AA545)</f>
        <v>6719</v>
      </c>
      <c r="AB16" s="9">
        <f t="shared" si="0"/>
        <v>46312</v>
      </c>
      <c r="AC16" s="7">
        <f t="shared" si="0"/>
        <v>42143</v>
      </c>
    </row>
    <row r="17" spans="1:29" ht="15" thickTop="1" thickBot="1">
      <c r="A17" s="92" t="s">
        <v>29</v>
      </c>
      <c r="B17" s="32">
        <f>SUM(Daily!B112,Daily!B329,Daily!B546)</f>
        <v>7024</v>
      </c>
      <c r="C17" s="32">
        <f>SUM(Daily!C112,Daily!C329,Daily!C546)</f>
        <v>5359</v>
      </c>
      <c r="D17" s="32">
        <f>SUM(Daily!D112,Daily!D329,Daily!D546)</f>
        <v>2852</v>
      </c>
      <c r="E17" s="32">
        <f>SUM(Daily!E112,Daily!E329,Daily!E546)</f>
        <v>2379</v>
      </c>
      <c r="F17" s="32">
        <f>SUM(Daily!F112,Daily!F329,Daily!F546)</f>
        <v>1061</v>
      </c>
      <c r="G17" s="32">
        <f>SUM(Daily!G112,Daily!G329,Daily!G546)</f>
        <v>945</v>
      </c>
      <c r="H17" s="32">
        <f>SUM(Daily!H112,Daily!H329,Daily!H546)</f>
        <v>5139</v>
      </c>
      <c r="I17" s="32">
        <f>SUM(Daily!I112,Daily!I329,Daily!I546)</f>
        <v>6814</v>
      </c>
      <c r="J17" s="32">
        <f>SUM(Daily!J112,Daily!J329,Daily!J546)</f>
        <v>589</v>
      </c>
      <c r="K17" s="32">
        <f>SUM(Daily!K112,Daily!K329,Daily!K546)</f>
        <v>932</v>
      </c>
      <c r="L17" s="32">
        <f>SUM(Daily!L112,Daily!L329,Daily!L546)</f>
        <v>1143</v>
      </c>
      <c r="M17" s="32">
        <f>SUM(Daily!M112,Daily!M329,Daily!M546)</f>
        <v>3611</v>
      </c>
      <c r="N17" s="32">
        <f>SUM(Daily!N112,Daily!N329,Daily!N546)</f>
        <v>3890</v>
      </c>
      <c r="O17" s="32">
        <f>SUM(Daily!O112,Daily!O329,Daily!O546)</f>
        <v>5716</v>
      </c>
      <c r="P17" s="32">
        <f>SUM(Daily!P112,Daily!P329,Daily!P546)</f>
        <v>2405</v>
      </c>
      <c r="Q17" s="32">
        <f>SUM(Daily!Q112,Daily!Q329,Daily!Q546)</f>
        <v>2134</v>
      </c>
      <c r="R17" s="32">
        <f>SUM(Daily!R112,Daily!R329,Daily!R546)</f>
        <v>4062</v>
      </c>
      <c r="S17" s="32">
        <f>SUM(Daily!S112,Daily!S329,Daily!S546)</f>
        <v>2958</v>
      </c>
      <c r="T17" s="32">
        <f>SUM(Daily!T112,Daily!T329,Daily!T546)</f>
        <v>913</v>
      </c>
      <c r="U17" s="32">
        <f>SUM(Daily!U112,Daily!U329,Daily!U546)</f>
        <v>796</v>
      </c>
      <c r="V17" s="32">
        <f>SUM(Daily!V112,Daily!V329,Daily!V546)</f>
        <v>3068</v>
      </c>
      <c r="W17" s="32">
        <f>SUM(Daily!W112,Daily!W329,Daily!W546)</f>
        <v>4456</v>
      </c>
      <c r="X17" s="32">
        <f>SUM(Daily!X112,Daily!X329,Daily!X546)</f>
        <v>2759</v>
      </c>
      <c r="Y17" s="32">
        <f>SUM(Daily!Y112,Daily!Y329,Daily!Y546)</f>
        <v>1657</v>
      </c>
      <c r="Z17" s="32">
        <f>SUM(Daily!Z112,Daily!Z329,Daily!Z546)</f>
        <v>7671</v>
      </c>
      <c r="AA17" s="32">
        <f>SUM(Daily!AA112,Daily!AA329,Daily!AA546)</f>
        <v>7098</v>
      </c>
      <c r="AB17" s="9">
        <f t="shared" si="0"/>
        <v>42576</v>
      </c>
      <c r="AC17" s="7">
        <f t="shared" si="0"/>
        <v>44855</v>
      </c>
    </row>
    <row r="18" spans="1:29" ht="15" thickTop="1" thickBot="1">
      <c r="A18" s="91" t="s">
        <v>30</v>
      </c>
      <c r="B18" s="32">
        <f>SUM(Daily!B113,Daily!B330,Daily!B547)</f>
        <v>6132</v>
      </c>
      <c r="C18" s="32">
        <f>SUM(Daily!C113,Daily!C330,Daily!C547)</f>
        <v>5935</v>
      </c>
      <c r="D18" s="32">
        <f>SUM(Daily!D113,Daily!D330,Daily!D547)</f>
        <v>2559</v>
      </c>
      <c r="E18" s="32">
        <f>SUM(Daily!E113,Daily!E330,Daily!E547)</f>
        <v>2319</v>
      </c>
      <c r="F18" s="32">
        <f>SUM(Daily!F113,Daily!F330,Daily!F547)</f>
        <v>1074</v>
      </c>
      <c r="G18" s="32">
        <f>SUM(Daily!G113,Daily!G330,Daily!G547)</f>
        <v>893</v>
      </c>
      <c r="H18" s="32">
        <f>SUM(Daily!H113,Daily!H330,Daily!H547)</f>
        <v>5244</v>
      </c>
      <c r="I18" s="32">
        <f>SUM(Daily!I113,Daily!I330,Daily!I547)</f>
        <v>6950</v>
      </c>
      <c r="J18" s="32">
        <f>SUM(Daily!J113,Daily!J330,Daily!J547)</f>
        <v>723</v>
      </c>
      <c r="K18" s="32">
        <f>SUM(Daily!K113,Daily!K330,Daily!K547)</f>
        <v>767</v>
      </c>
      <c r="L18" s="32">
        <f>SUM(Daily!L113,Daily!L330,Daily!L547)</f>
        <v>1309</v>
      </c>
      <c r="M18" s="32">
        <f>SUM(Daily!M113,Daily!M330,Daily!M547)</f>
        <v>2714</v>
      </c>
      <c r="N18" s="32">
        <f>SUM(Daily!N113,Daily!N330,Daily!N547)</f>
        <v>4076</v>
      </c>
      <c r="O18" s="32">
        <f>SUM(Daily!O113,Daily!O330,Daily!O547)</f>
        <v>4868</v>
      </c>
      <c r="P18" s="32">
        <f>SUM(Daily!P113,Daily!P330,Daily!P547)</f>
        <v>2382</v>
      </c>
      <c r="Q18" s="32">
        <f>SUM(Daily!Q113,Daily!Q330,Daily!Q547)</f>
        <v>2010</v>
      </c>
      <c r="R18" s="32">
        <f>SUM(Daily!R113,Daily!R330,Daily!R547)</f>
        <v>3857</v>
      </c>
      <c r="S18" s="32">
        <f>SUM(Daily!S113,Daily!S330,Daily!S547)</f>
        <v>3284</v>
      </c>
      <c r="T18" s="32">
        <f>SUM(Daily!T113,Daily!T330,Daily!T547)</f>
        <v>943</v>
      </c>
      <c r="U18" s="32">
        <f>SUM(Daily!U113,Daily!U330,Daily!U547)</f>
        <v>666</v>
      </c>
      <c r="V18" s="32">
        <f>SUM(Daily!V113,Daily!V330,Daily!V547)</f>
        <v>3445</v>
      </c>
      <c r="W18" s="32">
        <f>SUM(Daily!W113,Daily!W330,Daily!W547)</f>
        <v>3424</v>
      </c>
      <c r="X18" s="32">
        <f>SUM(Daily!X113,Daily!X330,Daily!X547)</f>
        <v>3015</v>
      </c>
      <c r="Y18" s="32">
        <f>SUM(Daily!Y113,Daily!Y330,Daily!Y547)</f>
        <v>1366</v>
      </c>
      <c r="Z18" s="32">
        <f>SUM(Daily!Z113,Daily!Z330,Daily!Z547)</f>
        <v>7965</v>
      </c>
      <c r="AA18" s="32">
        <f>SUM(Daily!AA113,Daily!AA330,Daily!AA547)</f>
        <v>8005</v>
      </c>
      <c r="AB18" s="9">
        <f t="shared" si="0"/>
        <v>42724</v>
      </c>
      <c r="AC18" s="7">
        <f t="shared" si="0"/>
        <v>43201</v>
      </c>
    </row>
    <row r="19" spans="1:29" ht="15" thickTop="1" thickBot="1">
      <c r="A19" s="92" t="s">
        <v>31</v>
      </c>
      <c r="B19" s="32">
        <f>SUM(Daily!B114,Daily!B331,Daily!B548)</f>
        <v>5820</v>
      </c>
      <c r="C19" s="32">
        <f>SUM(Daily!C114,Daily!C331,Daily!C548)</f>
        <v>6751</v>
      </c>
      <c r="D19" s="32">
        <f>SUM(Daily!D114,Daily!D331,Daily!D548)</f>
        <v>2855</v>
      </c>
      <c r="E19" s="32">
        <f>SUM(Daily!E114,Daily!E331,Daily!E548)</f>
        <v>2426</v>
      </c>
      <c r="F19" s="32">
        <f>SUM(Daily!F114,Daily!F331,Daily!F548)</f>
        <v>1172</v>
      </c>
      <c r="G19" s="32">
        <f>SUM(Daily!G114,Daily!G331,Daily!G548)</f>
        <v>772</v>
      </c>
      <c r="H19" s="32">
        <f>SUM(Daily!H114,Daily!H331,Daily!H548)</f>
        <v>5597</v>
      </c>
      <c r="I19" s="32">
        <f>SUM(Daily!I114,Daily!I331,Daily!I548)</f>
        <v>7506</v>
      </c>
      <c r="J19" s="32">
        <f>SUM(Daily!J114,Daily!J331,Daily!J548)</f>
        <v>759</v>
      </c>
      <c r="K19" s="32">
        <f>SUM(Daily!K114,Daily!K331,Daily!K548)</f>
        <v>714</v>
      </c>
      <c r="L19" s="32">
        <f>SUM(Daily!L114,Daily!L331,Daily!L548)</f>
        <v>1606</v>
      </c>
      <c r="M19" s="32">
        <f>SUM(Daily!M114,Daily!M331,Daily!M548)</f>
        <v>2491</v>
      </c>
      <c r="N19" s="32">
        <f>SUM(Daily!N114,Daily!N331,Daily!N548)</f>
        <v>4411</v>
      </c>
      <c r="O19" s="32">
        <f>SUM(Daily!O114,Daily!O331,Daily!O548)</f>
        <v>4939</v>
      </c>
      <c r="P19" s="32">
        <f>SUM(Daily!P114,Daily!P331,Daily!P548)</f>
        <v>2599</v>
      </c>
      <c r="Q19" s="32">
        <f>SUM(Daily!Q114,Daily!Q331,Daily!Q548)</f>
        <v>2136</v>
      </c>
      <c r="R19" s="32">
        <f>SUM(Daily!R114,Daily!R331,Daily!R548)</f>
        <v>3675</v>
      </c>
      <c r="S19" s="32">
        <f>SUM(Daily!S114,Daily!S331,Daily!S548)</f>
        <v>3368</v>
      </c>
      <c r="T19" s="32">
        <f>SUM(Daily!T114,Daily!T331,Daily!T548)</f>
        <v>1251</v>
      </c>
      <c r="U19" s="32">
        <f>SUM(Daily!U114,Daily!U331,Daily!U548)</f>
        <v>540</v>
      </c>
      <c r="V19" s="32">
        <f>SUM(Daily!V114,Daily!V331,Daily!V548)</f>
        <v>3995</v>
      </c>
      <c r="W19" s="32">
        <f>SUM(Daily!W114,Daily!W331,Daily!W548)</f>
        <v>3019</v>
      </c>
      <c r="X19" s="32">
        <f>SUM(Daily!X114,Daily!X331,Daily!X548)</f>
        <v>3486</v>
      </c>
      <c r="Y19" s="32">
        <f>SUM(Daily!Y114,Daily!Y331,Daily!Y548)</f>
        <v>1139</v>
      </c>
      <c r="Z19" s="32">
        <f>SUM(Daily!Z114,Daily!Z331,Daily!Z548)</f>
        <v>8598</v>
      </c>
      <c r="AA19" s="32">
        <f>SUM(Daily!AA114,Daily!AA331,Daily!AA548)</f>
        <v>6953</v>
      </c>
      <c r="AB19" s="9">
        <f t="shared" si="0"/>
        <v>45824</v>
      </c>
      <c r="AC19" s="7">
        <f t="shared" si="0"/>
        <v>42754</v>
      </c>
    </row>
    <row r="20" spans="1:29" ht="15" thickTop="1" thickBot="1">
      <c r="A20" s="91" t="s">
        <v>32</v>
      </c>
      <c r="B20" s="32">
        <f>SUM(Daily!B115,Daily!B332,Daily!B549)</f>
        <v>6071</v>
      </c>
      <c r="C20" s="32">
        <f>SUM(Daily!C115,Daily!C332,Daily!C549)</f>
        <v>6620</v>
      </c>
      <c r="D20" s="32">
        <f>SUM(Daily!D115,Daily!D332,Daily!D549)</f>
        <v>3159</v>
      </c>
      <c r="E20" s="32">
        <f>SUM(Daily!E115,Daily!E332,Daily!E549)</f>
        <v>2861</v>
      </c>
      <c r="F20" s="32">
        <f>SUM(Daily!F115,Daily!F332,Daily!F549)</f>
        <v>1313</v>
      </c>
      <c r="G20" s="32">
        <f>SUM(Daily!G115,Daily!G332,Daily!G549)</f>
        <v>1075</v>
      </c>
      <c r="H20" s="32">
        <f>SUM(Daily!H115,Daily!H332,Daily!H549)</f>
        <v>5646</v>
      </c>
      <c r="I20" s="32">
        <f>SUM(Daily!I115,Daily!I332,Daily!I549)</f>
        <v>8069</v>
      </c>
      <c r="J20" s="32">
        <f>SUM(Daily!J115,Daily!J332,Daily!J549)</f>
        <v>826</v>
      </c>
      <c r="K20" s="32">
        <f>SUM(Daily!K115,Daily!K332,Daily!K549)</f>
        <v>620</v>
      </c>
      <c r="L20" s="32">
        <f>SUM(Daily!L115,Daily!L332,Daily!L549)</f>
        <v>1742</v>
      </c>
      <c r="M20" s="32">
        <f>SUM(Daily!M115,Daily!M332,Daily!M549)</f>
        <v>2384</v>
      </c>
      <c r="N20" s="32">
        <f>SUM(Daily!N115,Daily!N332,Daily!N549)</f>
        <v>4914</v>
      </c>
      <c r="O20" s="32">
        <f>SUM(Daily!O115,Daily!O332,Daily!O549)</f>
        <v>4830</v>
      </c>
      <c r="P20" s="32">
        <f>SUM(Daily!P115,Daily!P332,Daily!P549)</f>
        <v>2566</v>
      </c>
      <c r="Q20" s="32">
        <f>SUM(Daily!Q115,Daily!Q332,Daily!Q549)</f>
        <v>2515</v>
      </c>
      <c r="R20" s="32">
        <f>SUM(Daily!R115,Daily!R332,Daily!R549)</f>
        <v>3893</v>
      </c>
      <c r="S20" s="32">
        <f>SUM(Daily!S115,Daily!S332,Daily!S549)</f>
        <v>3894</v>
      </c>
      <c r="T20" s="32">
        <f>SUM(Daily!T115,Daily!T332,Daily!T549)</f>
        <v>1525</v>
      </c>
      <c r="U20" s="32">
        <f>SUM(Daily!U115,Daily!U332,Daily!U549)</f>
        <v>511</v>
      </c>
      <c r="V20" s="32">
        <f>SUM(Daily!V115,Daily!V332,Daily!V549)</f>
        <v>5025</v>
      </c>
      <c r="W20" s="32">
        <f>SUM(Daily!W115,Daily!W332,Daily!W549)</f>
        <v>2905</v>
      </c>
      <c r="X20" s="32">
        <f>SUM(Daily!X115,Daily!X332,Daily!X549)</f>
        <v>4113</v>
      </c>
      <c r="Y20" s="32">
        <f>SUM(Daily!Y115,Daily!Y332,Daily!Y549)</f>
        <v>1285</v>
      </c>
      <c r="Z20" s="32">
        <f>SUM(Daily!Z115,Daily!Z332,Daily!Z549)</f>
        <v>10415</v>
      </c>
      <c r="AA20" s="32">
        <f>SUM(Daily!AA115,Daily!AA332,Daily!AA549)</f>
        <v>8256</v>
      </c>
      <c r="AB20" s="9">
        <f t="shared" si="0"/>
        <v>51208</v>
      </c>
      <c r="AC20" s="7">
        <f t="shared" si="0"/>
        <v>45825</v>
      </c>
    </row>
    <row r="21" spans="1:29" ht="15" thickTop="1" thickBot="1">
      <c r="A21" s="92" t="s">
        <v>33</v>
      </c>
      <c r="B21" s="32">
        <f>SUM(Daily!B116,Daily!B333,Daily!B550)</f>
        <v>6621</v>
      </c>
      <c r="C21" s="32">
        <f>SUM(Daily!C116,Daily!C333,Daily!C550)</f>
        <v>7445</v>
      </c>
      <c r="D21" s="32">
        <f>SUM(Daily!D116,Daily!D333,Daily!D550)</f>
        <v>3161</v>
      </c>
      <c r="E21" s="32">
        <f>SUM(Daily!E116,Daily!E333,Daily!E550)</f>
        <v>3456</v>
      </c>
      <c r="F21" s="32">
        <f>SUM(Daily!F116,Daily!F333,Daily!F550)</f>
        <v>1469</v>
      </c>
      <c r="G21" s="32">
        <f>SUM(Daily!G116,Daily!G333,Daily!G550)</f>
        <v>1304</v>
      </c>
      <c r="H21" s="32">
        <f>SUM(Daily!H116,Daily!H333,Daily!H550)</f>
        <v>5731</v>
      </c>
      <c r="I21" s="32">
        <f>SUM(Daily!I116,Daily!I333,Daily!I550)</f>
        <v>8608</v>
      </c>
      <c r="J21" s="32">
        <f>SUM(Daily!J116,Daily!J333,Daily!J550)</f>
        <v>1060</v>
      </c>
      <c r="K21" s="32">
        <f>SUM(Daily!K116,Daily!K333,Daily!K550)</f>
        <v>643</v>
      </c>
      <c r="L21" s="32">
        <f>SUM(Daily!L116,Daily!L333,Daily!L550)</f>
        <v>1869</v>
      </c>
      <c r="M21" s="32">
        <f>SUM(Daily!M116,Daily!M333,Daily!M550)</f>
        <v>2412</v>
      </c>
      <c r="N21" s="32">
        <f>SUM(Daily!N116,Daily!N333,Daily!N550)</f>
        <v>4945</v>
      </c>
      <c r="O21" s="32">
        <f>SUM(Daily!O116,Daily!O333,Daily!O550)</f>
        <v>5218</v>
      </c>
      <c r="P21" s="32">
        <f>SUM(Daily!P116,Daily!P333,Daily!P550)</f>
        <v>2543</v>
      </c>
      <c r="Q21" s="32">
        <f>SUM(Daily!Q116,Daily!Q333,Daily!Q550)</f>
        <v>2720</v>
      </c>
      <c r="R21" s="32">
        <f>SUM(Daily!R116,Daily!R333,Daily!R550)</f>
        <v>3765</v>
      </c>
      <c r="S21" s="32">
        <f>SUM(Daily!S116,Daily!S333,Daily!S550)</f>
        <v>4539</v>
      </c>
      <c r="T21" s="32">
        <f>SUM(Daily!T116,Daily!T333,Daily!T550)</f>
        <v>1296</v>
      </c>
      <c r="U21" s="32">
        <f>SUM(Daily!U116,Daily!U333,Daily!U550)</f>
        <v>756</v>
      </c>
      <c r="V21" s="32">
        <f>SUM(Daily!V116,Daily!V333,Daily!V550)</f>
        <v>4031</v>
      </c>
      <c r="W21" s="32">
        <f>SUM(Daily!W116,Daily!W333,Daily!W550)</f>
        <v>3176</v>
      </c>
      <c r="X21" s="32">
        <f>SUM(Daily!X116,Daily!X333,Daily!X550)</f>
        <v>4466</v>
      </c>
      <c r="Y21" s="32">
        <f>SUM(Daily!Y116,Daily!Y333,Daily!Y550)</f>
        <v>1404</v>
      </c>
      <c r="Z21" s="32">
        <f>SUM(Daily!Z116,Daily!Z333,Daily!Z550)</f>
        <v>10069</v>
      </c>
      <c r="AA21" s="32">
        <f>SUM(Daily!AA116,Daily!AA333,Daily!AA550)</f>
        <v>8807</v>
      </c>
      <c r="AB21" s="9">
        <f t="shared" si="0"/>
        <v>51026</v>
      </c>
      <c r="AC21" s="7">
        <f t="shared" si="0"/>
        <v>50488</v>
      </c>
    </row>
    <row r="22" spans="1:29" ht="15" thickTop="1" thickBot="1">
      <c r="A22" s="91" t="s">
        <v>34</v>
      </c>
      <c r="B22" s="32">
        <f>SUM(Daily!B117,Daily!B334,Daily!B551)</f>
        <v>6064</v>
      </c>
      <c r="C22" s="32">
        <f>SUM(Daily!C117,Daily!C334,Daily!C551)</f>
        <v>8309</v>
      </c>
      <c r="D22" s="32">
        <f>SUM(Daily!D117,Daily!D334,Daily!D551)</f>
        <v>2445</v>
      </c>
      <c r="E22" s="32">
        <f>SUM(Daily!E117,Daily!E334,Daily!E551)</f>
        <v>3326</v>
      </c>
      <c r="F22" s="32">
        <f>SUM(Daily!F117,Daily!F334,Daily!F551)</f>
        <v>1138</v>
      </c>
      <c r="G22" s="32">
        <f>SUM(Daily!G117,Daily!G334,Daily!G551)</f>
        <v>1182</v>
      </c>
      <c r="H22" s="32">
        <f>SUM(Daily!H117,Daily!H334,Daily!H551)</f>
        <v>5132</v>
      </c>
      <c r="I22" s="32">
        <f>SUM(Daily!I117,Daily!I334,Daily!I551)</f>
        <v>9134</v>
      </c>
      <c r="J22" s="32">
        <f>SUM(Daily!J117,Daily!J334,Daily!J551)</f>
        <v>823</v>
      </c>
      <c r="K22" s="32">
        <f>SUM(Daily!K117,Daily!K334,Daily!K551)</f>
        <v>515</v>
      </c>
      <c r="L22" s="32">
        <f>SUM(Daily!L117,Daily!L334,Daily!L551)</f>
        <v>1594</v>
      </c>
      <c r="M22" s="32">
        <f>SUM(Daily!M117,Daily!M334,Daily!M551)</f>
        <v>2125</v>
      </c>
      <c r="N22" s="32">
        <f>SUM(Daily!N117,Daily!N334,Daily!N551)</f>
        <v>4408</v>
      </c>
      <c r="O22" s="32">
        <f>SUM(Daily!O117,Daily!O334,Daily!O551)</f>
        <v>4930</v>
      </c>
      <c r="P22" s="32">
        <f>SUM(Daily!P117,Daily!P334,Daily!P551)</f>
        <v>2183</v>
      </c>
      <c r="Q22" s="32">
        <f>SUM(Daily!Q117,Daily!Q334,Daily!Q551)</f>
        <v>2726</v>
      </c>
      <c r="R22" s="32">
        <f>SUM(Daily!R117,Daily!R334,Daily!R551)</f>
        <v>3150</v>
      </c>
      <c r="S22" s="32">
        <f>SUM(Daily!S117,Daily!S334,Daily!S551)</f>
        <v>4261</v>
      </c>
      <c r="T22" s="32">
        <f>SUM(Daily!T117,Daily!T334,Daily!T551)</f>
        <v>989</v>
      </c>
      <c r="U22" s="32">
        <f>SUM(Daily!U117,Daily!U334,Daily!U551)</f>
        <v>591</v>
      </c>
      <c r="V22" s="32">
        <f>SUM(Daily!V117,Daily!V334,Daily!V551)</f>
        <v>4162</v>
      </c>
      <c r="W22" s="32">
        <f>SUM(Daily!W117,Daily!W334,Daily!W551)</f>
        <v>2872</v>
      </c>
      <c r="X22" s="32">
        <f>SUM(Daily!X117,Daily!X334,Daily!X551)</f>
        <v>3619</v>
      </c>
      <c r="Y22" s="32">
        <f>SUM(Daily!Y117,Daily!Y334,Daily!Y551)</f>
        <v>1482</v>
      </c>
      <c r="Z22" s="32">
        <f>SUM(Daily!Z117,Daily!Z334,Daily!Z551)</f>
        <v>8691</v>
      </c>
      <c r="AA22" s="32">
        <f>SUM(Daily!AA117,Daily!AA334,Daily!AA551)</f>
        <v>9040</v>
      </c>
      <c r="AB22" s="9">
        <f t="shared" si="0"/>
        <v>44398</v>
      </c>
      <c r="AC22" s="7">
        <f t="shared" si="0"/>
        <v>50493</v>
      </c>
    </row>
    <row r="23" spans="1:29" ht="15" thickTop="1" thickBot="1">
      <c r="A23" s="92" t="s">
        <v>35</v>
      </c>
      <c r="B23" s="32">
        <f>SUM(Daily!B118,Daily!B335,Daily!B552)</f>
        <v>5454</v>
      </c>
      <c r="C23" s="32">
        <f>SUM(Daily!C118,Daily!C335,Daily!C552)</f>
        <v>6746</v>
      </c>
      <c r="D23" s="32">
        <f>SUM(Daily!D118,Daily!D335,Daily!D552)</f>
        <v>1963</v>
      </c>
      <c r="E23" s="32">
        <f>SUM(Daily!E118,Daily!E335,Daily!E552)</f>
        <v>2984</v>
      </c>
      <c r="F23" s="32">
        <f>SUM(Daily!F118,Daily!F335,Daily!F552)</f>
        <v>945</v>
      </c>
      <c r="G23" s="32">
        <f>SUM(Daily!G118,Daily!G335,Daily!G552)</f>
        <v>1066</v>
      </c>
      <c r="H23" s="32">
        <f>SUM(Daily!H118,Daily!H335,Daily!H552)</f>
        <v>4289</v>
      </c>
      <c r="I23" s="32">
        <f>SUM(Daily!I118,Daily!I335,Daily!I552)</f>
        <v>7523</v>
      </c>
      <c r="J23" s="32">
        <f>SUM(Daily!J118,Daily!J335,Daily!J552)</f>
        <v>638</v>
      </c>
      <c r="K23" s="32">
        <f>SUM(Daily!K118,Daily!K335,Daily!K552)</f>
        <v>452</v>
      </c>
      <c r="L23" s="32">
        <f>SUM(Daily!L118,Daily!L335,Daily!L552)</f>
        <v>1250</v>
      </c>
      <c r="M23" s="32">
        <f>SUM(Daily!M118,Daily!M335,Daily!M552)</f>
        <v>1503</v>
      </c>
      <c r="N23" s="32">
        <f>SUM(Daily!N118,Daily!N335,Daily!N552)</f>
        <v>3648</v>
      </c>
      <c r="O23" s="32">
        <f>SUM(Daily!O118,Daily!O335,Daily!O552)</f>
        <v>4370</v>
      </c>
      <c r="P23" s="32">
        <f>SUM(Daily!P118,Daily!P335,Daily!P552)</f>
        <v>1658</v>
      </c>
      <c r="Q23" s="32">
        <f>SUM(Daily!Q118,Daily!Q335,Daily!Q552)</f>
        <v>2703</v>
      </c>
      <c r="R23" s="32">
        <f>SUM(Daily!R118,Daily!R335,Daily!R552)</f>
        <v>2323</v>
      </c>
      <c r="S23" s="32">
        <f>SUM(Daily!S118,Daily!S335,Daily!S552)</f>
        <v>4133</v>
      </c>
      <c r="T23" s="32">
        <f>SUM(Daily!T118,Daily!T335,Daily!T552)</f>
        <v>640</v>
      </c>
      <c r="U23" s="32">
        <f>SUM(Daily!U118,Daily!U335,Daily!U552)</f>
        <v>573</v>
      </c>
      <c r="V23" s="32">
        <f>SUM(Daily!V118,Daily!V335,Daily!V552)</f>
        <v>4024</v>
      </c>
      <c r="W23" s="32">
        <f>SUM(Daily!W118,Daily!W335,Daily!W552)</f>
        <v>2384</v>
      </c>
      <c r="X23" s="32">
        <f>SUM(Daily!X118,Daily!X335,Daily!X552)</f>
        <v>2729</v>
      </c>
      <c r="Y23" s="32">
        <f>SUM(Daily!Y118,Daily!Y335,Daily!Y552)</f>
        <v>1318</v>
      </c>
      <c r="Z23" s="32">
        <f>SUM(Daily!Z118,Daily!Z335,Daily!Z552)</f>
        <v>6872</v>
      </c>
      <c r="AA23" s="32">
        <f>SUM(Daily!AA118,Daily!AA335,Daily!AA552)</f>
        <v>7255</v>
      </c>
      <c r="AB23" s="9">
        <f t="shared" si="0"/>
        <v>36433</v>
      </c>
      <c r="AC23" s="7">
        <f t="shared" si="0"/>
        <v>43010</v>
      </c>
    </row>
    <row r="24" spans="1:29" ht="15" thickTop="1" thickBot="1">
      <c r="A24" s="91" t="s">
        <v>36</v>
      </c>
      <c r="B24" s="32">
        <f>SUM(Daily!B119,Daily!B336,Daily!B553)</f>
        <v>4600</v>
      </c>
      <c r="C24" s="32">
        <f>SUM(Daily!C119,Daily!C336,Daily!C553)</f>
        <v>4823</v>
      </c>
      <c r="D24" s="32">
        <f>SUM(Daily!D119,Daily!D336,Daily!D553)</f>
        <v>1411</v>
      </c>
      <c r="E24" s="32">
        <f>SUM(Daily!E119,Daily!E336,Daily!E553)</f>
        <v>2201</v>
      </c>
      <c r="F24" s="32">
        <f>SUM(Daily!F119,Daily!F336,Daily!F553)</f>
        <v>541</v>
      </c>
      <c r="G24" s="32">
        <f>SUM(Daily!G119,Daily!G336,Daily!G553)</f>
        <v>736</v>
      </c>
      <c r="H24" s="32">
        <f>SUM(Daily!H119,Daily!H336,Daily!H553)</f>
        <v>3508</v>
      </c>
      <c r="I24" s="32">
        <f>SUM(Daily!I119,Daily!I336,Daily!I553)</f>
        <v>5472</v>
      </c>
      <c r="J24" s="32">
        <f>SUM(Daily!J119,Daily!J336,Daily!J553)</f>
        <v>422</v>
      </c>
      <c r="K24" s="32">
        <f>SUM(Daily!K119,Daily!K336,Daily!K553)</f>
        <v>298</v>
      </c>
      <c r="L24" s="32">
        <f>SUM(Daily!L119,Daily!L336,Daily!L553)</f>
        <v>1015</v>
      </c>
      <c r="M24" s="32">
        <f>SUM(Daily!M119,Daily!M336,Daily!M553)</f>
        <v>1190</v>
      </c>
      <c r="N24" s="32">
        <f>SUM(Daily!N119,Daily!N336,Daily!N553)</f>
        <v>2791</v>
      </c>
      <c r="O24" s="32">
        <f>SUM(Daily!O119,Daily!O336,Daily!O553)</f>
        <v>3161</v>
      </c>
      <c r="P24" s="32">
        <f>SUM(Daily!P119,Daily!P336,Daily!P553)</f>
        <v>1027</v>
      </c>
      <c r="Q24" s="32">
        <f>SUM(Daily!Q119,Daily!Q336,Daily!Q553)</f>
        <v>2155</v>
      </c>
      <c r="R24" s="32">
        <f>SUM(Daily!R119,Daily!R336,Daily!R553)</f>
        <v>1878</v>
      </c>
      <c r="S24" s="32">
        <f>SUM(Daily!S119,Daily!S336,Daily!S553)</f>
        <v>3126</v>
      </c>
      <c r="T24" s="32">
        <f>SUM(Daily!T119,Daily!T336,Daily!T553)</f>
        <v>365</v>
      </c>
      <c r="U24" s="32">
        <f>SUM(Daily!U119,Daily!U336,Daily!U553)</f>
        <v>520</v>
      </c>
      <c r="V24" s="32">
        <f>SUM(Daily!V119,Daily!V336,Daily!V553)</f>
        <v>3159</v>
      </c>
      <c r="W24" s="32">
        <f>SUM(Daily!W119,Daily!W336,Daily!W553)</f>
        <v>1879</v>
      </c>
      <c r="X24" s="32">
        <f>SUM(Daily!X119,Daily!X336,Daily!X553)</f>
        <v>1965</v>
      </c>
      <c r="Y24" s="32">
        <f>SUM(Daily!Y119,Daily!Y336,Daily!Y553)</f>
        <v>1100</v>
      </c>
      <c r="Z24" s="32">
        <f>SUM(Daily!Z119,Daily!Z336,Daily!Z553)</f>
        <v>5356</v>
      </c>
      <c r="AA24" s="32">
        <f>SUM(Daily!AA119,Daily!AA336,Daily!AA553)</f>
        <v>5775</v>
      </c>
      <c r="AB24" s="9">
        <f t="shared" si="0"/>
        <v>28038</v>
      </c>
      <c r="AC24" s="7">
        <f t="shared" si="0"/>
        <v>32436</v>
      </c>
    </row>
    <row r="25" spans="1:29" ht="15" thickTop="1" thickBot="1">
      <c r="A25" s="92" t="s">
        <v>37</v>
      </c>
      <c r="B25" s="32">
        <f>SUM(Daily!B120,Daily!B337,Daily!B554)</f>
        <v>527</v>
      </c>
      <c r="C25" s="32">
        <f>SUM(Daily!C120,Daily!C337,Daily!C554)</f>
        <v>2861</v>
      </c>
      <c r="D25" s="32">
        <f>SUM(Daily!D120,Daily!D337,Daily!D554)</f>
        <v>315</v>
      </c>
      <c r="E25" s="32">
        <f>SUM(Daily!E120,Daily!E337,Daily!E554)</f>
        <v>1448</v>
      </c>
      <c r="F25" s="32">
        <f>SUM(Daily!F120,Daily!F337,Daily!F554)</f>
        <v>157</v>
      </c>
      <c r="G25" s="32">
        <f>SUM(Daily!G120,Daily!G337,Daily!G554)</f>
        <v>464</v>
      </c>
      <c r="H25" s="32">
        <f>SUM(Daily!H120,Daily!H337,Daily!H554)</f>
        <v>1044</v>
      </c>
      <c r="I25" s="32">
        <f>SUM(Daily!I120,Daily!I337,Daily!I554)</f>
        <v>4028</v>
      </c>
      <c r="J25" s="32">
        <f>SUM(Daily!J120,Daily!J337,Daily!J554)</f>
        <v>258</v>
      </c>
      <c r="K25" s="32">
        <f>SUM(Daily!K120,Daily!K337,Daily!K554)</f>
        <v>185</v>
      </c>
      <c r="L25" s="32">
        <f>SUM(Daily!L120,Daily!L337,Daily!L554)</f>
        <v>558</v>
      </c>
      <c r="M25" s="32">
        <f>SUM(Daily!M120,Daily!M337,Daily!M554)</f>
        <v>671</v>
      </c>
      <c r="N25" s="32">
        <f>SUM(Daily!N120,Daily!N337,Daily!N554)</f>
        <v>1554</v>
      </c>
      <c r="O25" s="32">
        <f>SUM(Daily!O120,Daily!O337,Daily!O554)</f>
        <v>2207</v>
      </c>
      <c r="P25" s="32">
        <f>SUM(Daily!P120,Daily!P337,Daily!P554)</f>
        <v>843</v>
      </c>
      <c r="Q25" s="32">
        <f>SUM(Daily!Q120,Daily!Q337,Daily!Q554)</f>
        <v>1493</v>
      </c>
      <c r="R25" s="32">
        <f>SUM(Daily!R120,Daily!R337,Daily!R554)</f>
        <v>1134</v>
      </c>
      <c r="S25" s="32">
        <f>SUM(Daily!S120,Daily!S337,Daily!S554)</f>
        <v>1886</v>
      </c>
      <c r="T25" s="32">
        <f>SUM(Daily!T120,Daily!T337,Daily!T554)</f>
        <v>332</v>
      </c>
      <c r="U25" s="32">
        <f>SUM(Daily!U120,Daily!U337,Daily!U554)</f>
        <v>392</v>
      </c>
      <c r="V25" s="32">
        <f>SUM(Daily!V120,Daily!V337,Daily!V554)</f>
        <v>3031</v>
      </c>
      <c r="W25" s="32">
        <f>SUM(Daily!W120,Daily!W337,Daily!W554)</f>
        <v>1188</v>
      </c>
      <c r="X25" s="32">
        <f>SUM(Daily!X120,Daily!X337,Daily!X554)</f>
        <v>1258</v>
      </c>
      <c r="Y25" s="32">
        <f>SUM(Daily!Y120,Daily!Y337,Daily!Y554)</f>
        <v>884</v>
      </c>
      <c r="Z25" s="32">
        <f>SUM(Daily!Z120,Daily!Z337,Daily!Z554)</f>
        <v>3676</v>
      </c>
      <c r="AA25" s="32">
        <f>SUM(Daily!AA120,Daily!AA337,Daily!AA554)</f>
        <v>4369</v>
      </c>
      <c r="AB25" s="9">
        <f t="shared" si="0"/>
        <v>14687</v>
      </c>
      <c r="AC25" s="7">
        <f t="shared" si="0"/>
        <v>22076</v>
      </c>
    </row>
    <row r="26" spans="1:29" ht="15" thickTop="1" thickBot="1">
      <c r="A26" s="91" t="s">
        <v>38</v>
      </c>
      <c r="B26" s="32">
        <f>SUM(Daily!B121,Daily!B338,Daily!B555)</f>
        <v>0</v>
      </c>
      <c r="C26" s="32">
        <f>SUM(Daily!C121,Daily!C338,Daily!C555)</f>
        <v>2236</v>
      </c>
      <c r="D26" s="32">
        <f>SUM(Daily!D121,Daily!D338,Daily!D555)</f>
        <v>5</v>
      </c>
      <c r="E26" s="32">
        <f>SUM(Daily!E121,Daily!E338,Daily!E555)</f>
        <v>975</v>
      </c>
      <c r="F26" s="32">
        <f>SUM(Daily!F121,Daily!F338,Daily!F555)</f>
        <v>11</v>
      </c>
      <c r="G26" s="32">
        <f>SUM(Daily!G121,Daily!G338,Daily!G555)</f>
        <v>358</v>
      </c>
      <c r="H26" s="32">
        <f>SUM(Daily!H121,Daily!H338,Daily!H555)</f>
        <v>71</v>
      </c>
      <c r="I26" s="32">
        <f>SUM(Daily!I121,Daily!I338,Daily!I555)</f>
        <v>2242</v>
      </c>
      <c r="J26" s="32">
        <f>SUM(Daily!J121,Daily!J338,Daily!J555)</f>
        <v>124</v>
      </c>
      <c r="K26" s="32">
        <f>SUM(Daily!K121,Daily!K338,Daily!K555)</f>
        <v>145</v>
      </c>
      <c r="L26" s="32">
        <f>SUM(Daily!L121,Daily!L338,Daily!L555)</f>
        <v>159</v>
      </c>
      <c r="M26" s="32">
        <f>SUM(Daily!M121,Daily!M338,Daily!M555)</f>
        <v>117</v>
      </c>
      <c r="N26" s="32">
        <f>SUM(Daily!N121,Daily!N338,Daily!N555)</f>
        <v>550</v>
      </c>
      <c r="O26" s="32">
        <f>SUM(Daily!O121,Daily!O338,Daily!O555)</f>
        <v>558</v>
      </c>
      <c r="P26" s="32">
        <f>SUM(Daily!P121,Daily!P338,Daily!P555)</f>
        <v>224</v>
      </c>
      <c r="Q26" s="32">
        <f>SUM(Daily!Q121,Daily!Q338,Daily!Q555)</f>
        <v>357</v>
      </c>
      <c r="R26" s="32">
        <f>SUM(Daily!R121,Daily!R338,Daily!R555)</f>
        <v>237</v>
      </c>
      <c r="S26" s="32">
        <f>SUM(Daily!S121,Daily!S338,Daily!S555)</f>
        <v>298</v>
      </c>
      <c r="T26" s="32">
        <f>SUM(Daily!T121,Daily!T338,Daily!T555)</f>
        <v>93</v>
      </c>
      <c r="U26" s="32">
        <f>SUM(Daily!U121,Daily!U338,Daily!U555)</f>
        <v>18</v>
      </c>
      <c r="V26" s="32">
        <f>SUM(Daily!V121,Daily!V338,Daily!V555)</f>
        <v>733</v>
      </c>
      <c r="W26" s="32">
        <f>SUM(Daily!W121,Daily!W338,Daily!W555)</f>
        <v>98</v>
      </c>
      <c r="X26" s="32">
        <f>SUM(Daily!X121,Daily!X338,Daily!X555)</f>
        <v>324</v>
      </c>
      <c r="Y26" s="32">
        <f>SUM(Daily!Y121,Daily!Y338,Daily!Y555)</f>
        <v>83</v>
      </c>
      <c r="Z26" s="32">
        <f>SUM(Daily!Z121,Daily!Z338,Daily!Z555)</f>
        <v>229</v>
      </c>
      <c r="AA26" s="32">
        <f>SUM(Daily!AA121,Daily!AA338,Daily!AA555)</f>
        <v>581</v>
      </c>
      <c r="AB26" s="9">
        <f t="shared" si="0"/>
        <v>2760</v>
      </c>
      <c r="AC26" s="7">
        <f t="shared" si="0"/>
        <v>8066</v>
      </c>
    </row>
    <row r="27" spans="1:29" ht="15" thickTop="1" thickBot="1">
      <c r="A27" s="92" t="s">
        <v>39</v>
      </c>
      <c r="B27" s="32">
        <f>SUM(Daily!B122,Daily!B339,Daily!B556)</f>
        <v>0</v>
      </c>
      <c r="C27" s="32">
        <f>SUM(Daily!C122,Daily!C339,Daily!C556)</f>
        <v>258</v>
      </c>
      <c r="D27" s="32">
        <f>SUM(Daily!D122,Daily!D339,Daily!D556)</f>
        <v>0</v>
      </c>
      <c r="E27" s="32">
        <f>SUM(Daily!E122,Daily!E339,Daily!E556)</f>
        <v>141</v>
      </c>
      <c r="F27" s="32">
        <f>SUM(Daily!F122,Daily!F339,Daily!F556)</f>
        <v>0</v>
      </c>
      <c r="G27" s="32">
        <f>SUM(Daily!G122,Daily!G339,Daily!G556)</f>
        <v>1</v>
      </c>
      <c r="H27" s="32">
        <f>SUM(Daily!H122,Daily!H339,Daily!H556)</f>
        <v>0</v>
      </c>
      <c r="I27" s="32">
        <f>SUM(Daily!I122,Daily!I339,Daily!I556)</f>
        <v>0</v>
      </c>
      <c r="J27" s="32">
        <f>SUM(Daily!J122,Daily!J339,Daily!J556)</f>
        <v>0</v>
      </c>
      <c r="K27" s="32">
        <f>SUM(Daily!K122,Daily!K339,Daily!K556)</f>
        <v>0</v>
      </c>
      <c r="L27" s="32">
        <f>SUM(Daily!L122,Daily!L339,Daily!L556)</f>
        <v>0</v>
      </c>
      <c r="M27" s="32">
        <f>SUM(Daily!M122,Daily!M339,Daily!M556)</f>
        <v>0</v>
      </c>
      <c r="N27" s="32">
        <f>SUM(Daily!N122,Daily!N339,Daily!N556)</f>
        <v>0</v>
      </c>
      <c r="O27" s="32">
        <f>SUM(Daily!O122,Daily!O339,Daily!O556)</f>
        <v>0</v>
      </c>
      <c r="P27" s="32">
        <f>SUM(Daily!P122,Daily!P339,Daily!P556)</f>
        <v>0</v>
      </c>
      <c r="Q27" s="32">
        <f>SUM(Daily!Q122,Daily!Q339,Daily!Q556)</f>
        <v>0</v>
      </c>
      <c r="R27" s="32">
        <f>SUM(Daily!R122,Daily!R339,Daily!R556)</f>
        <v>0</v>
      </c>
      <c r="S27" s="32">
        <f>SUM(Daily!S122,Daily!S339,Daily!S556)</f>
        <v>0</v>
      </c>
      <c r="T27" s="32">
        <f>SUM(Daily!T122,Daily!T339,Daily!T556)</f>
        <v>0</v>
      </c>
      <c r="U27" s="32">
        <f>SUM(Daily!U122,Daily!U339,Daily!U556)</f>
        <v>0</v>
      </c>
      <c r="V27" s="32">
        <f>SUM(Daily!V122,Daily!V339,Daily!V556)</f>
        <v>0</v>
      </c>
      <c r="W27" s="32">
        <f>SUM(Daily!W122,Daily!W339,Daily!W556)</f>
        <v>0</v>
      </c>
      <c r="X27" s="32">
        <f>SUM(Daily!X122,Daily!X339,Daily!X556)</f>
        <v>0</v>
      </c>
      <c r="Y27" s="32">
        <f>SUM(Daily!Y122,Daily!Y339,Daily!Y556)</f>
        <v>0</v>
      </c>
      <c r="Z27" s="32">
        <f>SUM(Daily!Z122,Daily!Z339,Daily!Z556)</f>
        <v>0</v>
      </c>
      <c r="AA27" s="32">
        <f>SUM(Daily!AA122,Daily!AA339,Daily!AA556)</f>
        <v>0</v>
      </c>
      <c r="AB27" s="9">
        <f t="shared" si="0"/>
        <v>0</v>
      </c>
      <c r="AC27" s="7">
        <f t="shared" si="0"/>
        <v>400</v>
      </c>
    </row>
    <row r="28" spans="1:29" ht="15" thickTop="1" thickBot="1">
      <c r="A28" s="91" t="s">
        <v>40</v>
      </c>
      <c r="B28" s="32">
        <f>SUM(Daily!B123,Daily!B340,Daily!B557)</f>
        <v>0</v>
      </c>
      <c r="C28" s="32">
        <f>SUM(Daily!C123,Daily!C340,Daily!C557)</f>
        <v>0</v>
      </c>
      <c r="D28" s="32">
        <f>SUM(Daily!D123,Daily!D340,Daily!D557)</f>
        <v>0</v>
      </c>
      <c r="E28" s="32">
        <f>SUM(Daily!E123,Daily!E340,Daily!E557)</f>
        <v>0</v>
      </c>
      <c r="F28" s="32">
        <f>SUM(Daily!F123,Daily!F340,Daily!F557)</f>
        <v>0</v>
      </c>
      <c r="G28" s="32">
        <f>SUM(Daily!G123,Daily!G340,Daily!G557)</f>
        <v>0</v>
      </c>
      <c r="H28" s="32">
        <f>SUM(Daily!H123,Daily!H340,Daily!H557)</f>
        <v>0</v>
      </c>
      <c r="I28" s="32">
        <f>SUM(Daily!I123,Daily!I340,Daily!I557)</f>
        <v>0</v>
      </c>
      <c r="J28" s="32">
        <f>SUM(Daily!J123,Daily!J340,Daily!J557)</f>
        <v>0</v>
      </c>
      <c r="K28" s="32">
        <f>SUM(Daily!K123,Daily!K340,Daily!K557)</f>
        <v>0</v>
      </c>
      <c r="L28" s="32">
        <f>SUM(Daily!L123,Daily!L340,Daily!L557)</f>
        <v>0</v>
      </c>
      <c r="M28" s="32">
        <f>SUM(Daily!M123,Daily!M340,Daily!M557)</f>
        <v>0</v>
      </c>
      <c r="N28" s="32">
        <f>SUM(Daily!N123,Daily!N340,Daily!N557)</f>
        <v>0</v>
      </c>
      <c r="O28" s="32">
        <f>SUM(Daily!O123,Daily!O340,Daily!O557)</f>
        <v>0</v>
      </c>
      <c r="P28" s="32">
        <f>SUM(Daily!P123,Daily!P340,Daily!P557)</f>
        <v>0</v>
      </c>
      <c r="Q28" s="32">
        <f>SUM(Daily!Q123,Daily!Q340,Daily!Q557)</f>
        <v>0</v>
      </c>
      <c r="R28" s="32">
        <f>SUM(Daily!R123,Daily!R340,Daily!R557)</f>
        <v>0</v>
      </c>
      <c r="S28" s="32">
        <f>SUM(Daily!S123,Daily!S340,Daily!S557)</f>
        <v>0</v>
      </c>
      <c r="T28" s="32">
        <f>SUM(Daily!T123,Daily!T340,Daily!T557)</f>
        <v>0</v>
      </c>
      <c r="U28" s="32">
        <f>SUM(Daily!U123,Daily!U340,Daily!U557)</f>
        <v>0</v>
      </c>
      <c r="V28" s="32">
        <f>SUM(Daily!V123,Daily!V340,Daily!V557)</f>
        <v>0</v>
      </c>
      <c r="W28" s="32">
        <f>SUM(Daily!W123,Daily!W340,Daily!W557)</f>
        <v>0</v>
      </c>
      <c r="X28" s="32">
        <f>SUM(Daily!X123,Daily!X340,Daily!X557)</f>
        <v>0</v>
      </c>
      <c r="Y28" s="32">
        <f>SUM(Daily!Y123,Daily!Y340,Daily!Y557)</f>
        <v>0</v>
      </c>
      <c r="Z28" s="32">
        <f>SUM(Daily!Z123,Daily!Z340,Daily!Z557)</f>
        <v>0</v>
      </c>
      <c r="AA28" s="32">
        <f>SUM(Daily!AA123,Daily!AA340,Daily!AA557)</f>
        <v>0</v>
      </c>
      <c r="AB28" s="9">
        <f t="shared" si="0"/>
        <v>0</v>
      </c>
      <c r="AC28" s="7">
        <f t="shared" si="0"/>
        <v>0</v>
      </c>
    </row>
    <row r="29" spans="1:29" ht="15" thickTop="1" thickBot="1">
      <c r="A29" s="92" t="s">
        <v>41</v>
      </c>
      <c r="B29" s="32">
        <f>SUM(Daily!B124,Daily!B341,Daily!B558)</f>
        <v>0</v>
      </c>
      <c r="C29" s="32">
        <f>SUM(Daily!C124,Daily!C341,Daily!C558)</f>
        <v>0</v>
      </c>
      <c r="D29" s="32">
        <f>SUM(Daily!D124,Daily!D341,Daily!D558)</f>
        <v>0</v>
      </c>
      <c r="E29" s="32">
        <f>SUM(Daily!E124,Daily!E341,Daily!E558)</f>
        <v>0</v>
      </c>
      <c r="F29" s="32">
        <f>SUM(Daily!F124,Daily!F341,Daily!F558)</f>
        <v>0</v>
      </c>
      <c r="G29" s="32">
        <f>SUM(Daily!G124,Daily!G341,Daily!G558)</f>
        <v>0</v>
      </c>
      <c r="H29" s="32">
        <f>SUM(Daily!H124,Daily!H341,Daily!H558)</f>
        <v>0</v>
      </c>
      <c r="I29" s="32">
        <f>SUM(Daily!I124,Daily!I341,Daily!I558)</f>
        <v>0</v>
      </c>
      <c r="J29" s="32">
        <f>SUM(Daily!J124,Daily!J341,Daily!J558)</f>
        <v>0</v>
      </c>
      <c r="K29" s="32">
        <f>SUM(Daily!K124,Daily!K341,Daily!K558)</f>
        <v>0</v>
      </c>
      <c r="L29" s="32">
        <f>SUM(Daily!L124,Daily!L341,Daily!L558)</f>
        <v>0</v>
      </c>
      <c r="M29" s="32">
        <f>SUM(Daily!M124,Daily!M341,Daily!M558)</f>
        <v>0</v>
      </c>
      <c r="N29" s="32">
        <f>SUM(Daily!N124,Daily!N341,Daily!N558)</f>
        <v>0</v>
      </c>
      <c r="O29" s="32">
        <f>SUM(Daily!O124,Daily!O341,Daily!O558)</f>
        <v>0</v>
      </c>
      <c r="P29" s="32">
        <f>SUM(Daily!P124,Daily!P341,Daily!P558)</f>
        <v>0</v>
      </c>
      <c r="Q29" s="32">
        <f>SUM(Daily!Q124,Daily!Q341,Daily!Q558)</f>
        <v>0</v>
      </c>
      <c r="R29" s="32">
        <f>SUM(Daily!R124,Daily!R341,Daily!R558)</f>
        <v>0</v>
      </c>
      <c r="S29" s="32">
        <f>SUM(Daily!S124,Daily!S341,Daily!S558)</f>
        <v>0</v>
      </c>
      <c r="T29" s="32">
        <f>SUM(Daily!T124,Daily!T341,Daily!T558)</f>
        <v>0</v>
      </c>
      <c r="U29" s="32">
        <f>SUM(Daily!U124,Daily!U341,Daily!U558)</f>
        <v>0</v>
      </c>
      <c r="V29" s="32">
        <f>SUM(Daily!V124,Daily!V341,Daily!V558)</f>
        <v>0</v>
      </c>
      <c r="W29" s="32">
        <f>SUM(Daily!W124,Daily!W341,Daily!W558)</f>
        <v>0</v>
      </c>
      <c r="X29" s="32">
        <f>SUM(Daily!X124,Daily!X341,Daily!X558)</f>
        <v>0</v>
      </c>
      <c r="Y29" s="32">
        <f>SUM(Daily!Y124,Daily!Y341,Daily!Y558)</f>
        <v>0</v>
      </c>
      <c r="Z29" s="32">
        <f>SUM(Daily!Z124,Daily!Z341,Daily!Z558)</f>
        <v>0</v>
      </c>
      <c r="AA29" s="32">
        <f>SUM(Daily!AA124,Daily!AA341,Daily!AA558)</f>
        <v>0</v>
      </c>
      <c r="AB29" s="9">
        <f t="shared" si="0"/>
        <v>0</v>
      </c>
      <c r="AC29" s="7">
        <f t="shared" si="0"/>
        <v>0</v>
      </c>
    </row>
    <row r="30" spans="1:29" ht="15" thickTop="1" thickBot="1">
      <c r="A30" s="87" t="s">
        <v>45</v>
      </c>
      <c r="B30" s="32">
        <f>SUM(Daily!B125,Daily!B342,Daily!B559)</f>
        <v>0</v>
      </c>
      <c r="C30" s="32">
        <f>SUM(Daily!C125,Daily!C342,Daily!C559)</f>
        <v>0</v>
      </c>
      <c r="D30" s="32">
        <f>SUM(Daily!D125,Daily!D342,Daily!D559)</f>
        <v>0</v>
      </c>
      <c r="E30" s="32">
        <f>SUM(Daily!E125,Daily!E342,Daily!E559)</f>
        <v>0</v>
      </c>
      <c r="F30" s="32">
        <f>SUM(Daily!F125,Daily!F342,Daily!F559)</f>
        <v>0</v>
      </c>
      <c r="G30" s="32">
        <f>SUM(Daily!G125,Daily!G342,Daily!G559)</f>
        <v>0</v>
      </c>
      <c r="H30" s="32">
        <f>SUM(Daily!H125,Daily!H342,Daily!H559)</f>
        <v>0</v>
      </c>
      <c r="I30" s="32">
        <f>SUM(Daily!I125,Daily!I342,Daily!I559)</f>
        <v>0</v>
      </c>
      <c r="J30" s="32">
        <f>SUM(Daily!J125,Daily!J342,Daily!J559)</f>
        <v>0</v>
      </c>
      <c r="K30" s="32">
        <f>SUM(Daily!K125,Daily!K342,Daily!K559)</f>
        <v>0</v>
      </c>
      <c r="L30" s="32">
        <f>SUM(Daily!L125,Daily!L342,Daily!L559)</f>
        <v>0</v>
      </c>
      <c r="M30" s="32">
        <f>SUM(Daily!M125,Daily!M342,Daily!M559)</f>
        <v>0</v>
      </c>
      <c r="N30" s="32">
        <f>SUM(Daily!N125,Daily!N342,Daily!N559)</f>
        <v>0</v>
      </c>
      <c r="O30" s="32">
        <f>SUM(Daily!O125,Daily!O342,Daily!O559)</f>
        <v>0</v>
      </c>
      <c r="P30" s="32">
        <f>SUM(Daily!P125,Daily!P342,Daily!P559)</f>
        <v>0</v>
      </c>
      <c r="Q30" s="32">
        <f>SUM(Daily!Q125,Daily!Q342,Daily!Q559)</f>
        <v>0</v>
      </c>
      <c r="R30" s="32">
        <f>SUM(Daily!R125,Daily!R342,Daily!R559)</f>
        <v>0</v>
      </c>
      <c r="S30" s="32">
        <f>SUM(Daily!S125,Daily!S342,Daily!S559)</f>
        <v>0</v>
      </c>
      <c r="T30" s="32">
        <f>SUM(Daily!T125,Daily!T342,Daily!T559)</f>
        <v>0</v>
      </c>
      <c r="U30" s="32">
        <f>SUM(Daily!U125,Daily!U342,Daily!U559)</f>
        <v>0</v>
      </c>
      <c r="V30" s="32">
        <f>SUM(Daily!V125,Daily!V342,Daily!V559)</f>
        <v>0</v>
      </c>
      <c r="W30" s="32">
        <f>SUM(Daily!W125,Daily!W342,Daily!W559)</f>
        <v>0</v>
      </c>
      <c r="X30" s="32">
        <f>SUM(Daily!X125,Daily!X342,Daily!X559)</f>
        <v>0</v>
      </c>
      <c r="Y30" s="32">
        <f>SUM(Daily!Y125,Daily!Y342,Daily!Y559)</f>
        <v>0</v>
      </c>
      <c r="Z30" s="32">
        <f>SUM(Daily!Z125,Daily!Z342,Daily!Z559)</f>
        <v>0</v>
      </c>
      <c r="AA30" s="32">
        <f>SUM(Daily!AA125,Daily!AA342,Daily!AA559)</f>
        <v>0</v>
      </c>
      <c r="AB30" s="10">
        <f t="shared" si="0"/>
        <v>0</v>
      </c>
      <c r="AC30" s="11">
        <f t="shared" si="0"/>
        <v>0</v>
      </c>
    </row>
    <row r="31" spans="1:29" ht="15" thickTop="1" thickBot="1">
      <c r="A31" s="53" t="s">
        <v>42</v>
      </c>
      <c r="B31" s="54">
        <f>SUM(B7:B30)</f>
        <v>109079</v>
      </c>
      <c r="C31" s="54">
        <f t="shared" ref="C31:AA31" si="1">SUM(C7:C30)</f>
        <v>80287</v>
      </c>
      <c r="D31" s="54">
        <f t="shared" si="1"/>
        <v>43084</v>
      </c>
      <c r="E31" s="54">
        <f t="shared" si="1"/>
        <v>36114</v>
      </c>
      <c r="F31" s="54">
        <f t="shared" si="1"/>
        <v>16477</v>
      </c>
      <c r="G31" s="54">
        <f t="shared" si="1"/>
        <v>13777</v>
      </c>
      <c r="H31" s="54">
        <f t="shared" si="1"/>
        <v>69070</v>
      </c>
      <c r="I31" s="54">
        <f t="shared" si="1"/>
        <v>100355</v>
      </c>
      <c r="J31" s="54">
        <f t="shared" si="1"/>
        <v>9282</v>
      </c>
      <c r="K31" s="54">
        <f t="shared" si="1"/>
        <v>12806</v>
      </c>
      <c r="L31" s="54">
        <f t="shared" si="1"/>
        <v>16608</v>
      </c>
      <c r="M31" s="54">
        <f t="shared" si="1"/>
        <v>38586</v>
      </c>
      <c r="N31" s="54">
        <f t="shared" si="1"/>
        <v>57620</v>
      </c>
      <c r="O31" s="54">
        <f t="shared" si="1"/>
        <v>74460</v>
      </c>
      <c r="P31" s="54">
        <f t="shared" si="1"/>
        <v>33343</v>
      </c>
      <c r="Q31" s="54">
        <f t="shared" si="1"/>
        <v>33826</v>
      </c>
      <c r="R31" s="54">
        <f t="shared" si="1"/>
        <v>52606</v>
      </c>
      <c r="S31" s="54">
        <f t="shared" si="1"/>
        <v>49325</v>
      </c>
      <c r="T31" s="54">
        <f t="shared" si="1"/>
        <v>12751</v>
      </c>
      <c r="U31" s="54">
        <f t="shared" si="1"/>
        <v>12591</v>
      </c>
      <c r="V31" s="54">
        <f t="shared" si="1"/>
        <v>49569</v>
      </c>
      <c r="W31" s="54">
        <f t="shared" si="1"/>
        <v>50514</v>
      </c>
      <c r="X31" s="54">
        <f t="shared" si="1"/>
        <v>45066</v>
      </c>
      <c r="Y31" s="54">
        <f t="shared" si="1"/>
        <v>24342</v>
      </c>
      <c r="Z31" s="54">
        <f t="shared" si="1"/>
        <v>118737</v>
      </c>
      <c r="AA31" s="54">
        <f t="shared" si="1"/>
        <v>104978</v>
      </c>
      <c r="AB31" s="54">
        <f>SUM(AB7:AB30)</f>
        <v>633292</v>
      </c>
      <c r="AC31" s="1">
        <f>SUM(AC7:AC30)</f>
        <v>631961</v>
      </c>
    </row>
    <row r="32" spans="1:29" ht="17.100000000000001" thickTop="1">
      <c r="AB32" s="179" t="str">
        <f>IF(AB31='Daily Total'!D46,"Correct","Wrong")</f>
        <v>Correct</v>
      </c>
      <c r="AC32" s="179" t="str">
        <f>IF(AC31='Daily Total'!E46,"Correct","Wrong")</f>
        <v>Correct</v>
      </c>
    </row>
    <row r="35" spans="1:29">
      <c r="A35" s="44" t="s">
        <v>53</v>
      </c>
      <c r="B35" s="15"/>
      <c r="C35" s="15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4.1" thickBot="1">
      <c r="A36" s="44"/>
      <c r="B36" s="15"/>
      <c r="C36" s="15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5" thickTop="1" thickBot="1">
      <c r="A37" s="299" t="s">
        <v>2</v>
      </c>
      <c r="B37" s="297" t="s">
        <v>3</v>
      </c>
      <c r="C37" s="298"/>
      <c r="D37" s="297" t="s">
        <v>4</v>
      </c>
      <c r="E37" s="298"/>
      <c r="F37" s="297" t="s">
        <v>5</v>
      </c>
      <c r="G37" s="298"/>
      <c r="H37" s="297" t="s">
        <v>6</v>
      </c>
      <c r="I37" s="298"/>
      <c r="J37" s="297" t="s">
        <v>7</v>
      </c>
      <c r="K37" s="298"/>
      <c r="L37" s="297" t="s">
        <v>8</v>
      </c>
      <c r="M37" s="298"/>
      <c r="N37" s="297" t="s">
        <v>9</v>
      </c>
      <c r="O37" s="298"/>
      <c r="P37" s="297" t="s">
        <v>10</v>
      </c>
      <c r="Q37" s="298"/>
      <c r="R37" s="297" t="s">
        <v>11</v>
      </c>
      <c r="S37" s="298"/>
      <c r="T37" s="297" t="s">
        <v>12</v>
      </c>
      <c r="U37" s="298"/>
      <c r="V37" s="297" t="s">
        <v>13</v>
      </c>
      <c r="W37" s="298"/>
      <c r="X37" s="297" t="s">
        <v>14</v>
      </c>
      <c r="Y37" s="298"/>
      <c r="Z37" s="297" t="s">
        <v>15</v>
      </c>
      <c r="AA37" s="298"/>
      <c r="AB37" s="297" t="s">
        <v>44</v>
      </c>
      <c r="AC37" s="298"/>
    </row>
    <row r="38" spans="1:29" ht="15" thickTop="1" thickBot="1">
      <c r="A38" s="300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4.1" thickTop="1">
      <c r="A39" s="86" t="s">
        <v>19</v>
      </c>
      <c r="B39" s="32">
        <f>+B7/$B$65</f>
        <v>0</v>
      </c>
      <c r="C39" s="39">
        <f t="shared" ref="C39:AA39" si="2">+C7/$B$65</f>
        <v>0</v>
      </c>
      <c r="D39" s="32">
        <f t="shared" si="2"/>
        <v>0</v>
      </c>
      <c r="E39" s="39">
        <f t="shared" si="2"/>
        <v>0</v>
      </c>
      <c r="F39" s="32">
        <f t="shared" si="2"/>
        <v>0</v>
      </c>
      <c r="G39" s="39">
        <f t="shared" si="2"/>
        <v>0</v>
      </c>
      <c r="H39" s="32">
        <f t="shared" si="2"/>
        <v>0</v>
      </c>
      <c r="I39" s="39">
        <f t="shared" si="2"/>
        <v>0</v>
      </c>
      <c r="J39" s="32">
        <f t="shared" si="2"/>
        <v>0</v>
      </c>
      <c r="K39" s="39">
        <f t="shared" si="2"/>
        <v>0</v>
      </c>
      <c r="L39" s="32">
        <f t="shared" si="2"/>
        <v>0</v>
      </c>
      <c r="M39" s="39">
        <f t="shared" si="2"/>
        <v>0</v>
      </c>
      <c r="N39" s="32">
        <f t="shared" si="2"/>
        <v>0</v>
      </c>
      <c r="O39" s="39">
        <f t="shared" si="2"/>
        <v>0</v>
      </c>
      <c r="P39" s="32">
        <f t="shared" si="2"/>
        <v>0</v>
      </c>
      <c r="Q39" s="39">
        <f t="shared" si="2"/>
        <v>0</v>
      </c>
      <c r="R39" s="32">
        <f t="shared" si="2"/>
        <v>0</v>
      </c>
      <c r="S39" s="39">
        <f t="shared" si="2"/>
        <v>0</v>
      </c>
      <c r="T39" s="32">
        <f t="shared" si="2"/>
        <v>0</v>
      </c>
      <c r="U39" s="39">
        <f t="shared" si="2"/>
        <v>0</v>
      </c>
      <c r="V39" s="32">
        <f t="shared" si="2"/>
        <v>0</v>
      </c>
      <c r="W39" s="39">
        <f t="shared" si="2"/>
        <v>0</v>
      </c>
      <c r="X39" s="32">
        <f t="shared" si="2"/>
        <v>0</v>
      </c>
      <c r="Y39" s="39">
        <f t="shared" si="2"/>
        <v>0</v>
      </c>
      <c r="Z39" s="32">
        <f t="shared" si="2"/>
        <v>0</v>
      </c>
      <c r="AA39" s="39">
        <f t="shared" si="2"/>
        <v>0</v>
      </c>
      <c r="AB39" s="97">
        <f>B39+D39+F39+H39+J39+L39+N39+P39+R39+T39+V39+X39+Z39</f>
        <v>0</v>
      </c>
      <c r="AC39" s="105">
        <f>C39+E39+G39+I39+K39+M39+O39+Q39+S39+U39+W39+Y39+AA39</f>
        <v>0</v>
      </c>
    </row>
    <row r="40" spans="1:29">
      <c r="A40" s="87" t="s">
        <v>20</v>
      </c>
      <c r="B40" s="3">
        <f t="shared" ref="B40:AA49" si="3">+B8/$B$65</f>
        <v>211.66666666666666</v>
      </c>
      <c r="C40" s="29">
        <f t="shared" si="3"/>
        <v>0</v>
      </c>
      <c r="D40" s="3">
        <f t="shared" si="3"/>
        <v>73</v>
      </c>
      <c r="E40" s="29">
        <f t="shared" si="3"/>
        <v>0</v>
      </c>
      <c r="F40" s="3">
        <f t="shared" si="3"/>
        <v>24</v>
      </c>
      <c r="G40" s="29">
        <f t="shared" si="3"/>
        <v>0</v>
      </c>
      <c r="H40" s="3">
        <f t="shared" si="3"/>
        <v>127.33333333333333</v>
      </c>
      <c r="I40" s="29">
        <f t="shared" si="3"/>
        <v>3</v>
      </c>
      <c r="J40" s="3">
        <f t="shared" si="3"/>
        <v>7</v>
      </c>
      <c r="K40" s="29">
        <f t="shared" si="3"/>
        <v>1.6666666666666667</v>
      </c>
      <c r="L40" s="3">
        <f t="shared" si="3"/>
        <v>2.3333333333333335</v>
      </c>
      <c r="M40" s="29">
        <f t="shared" si="3"/>
        <v>0</v>
      </c>
      <c r="N40" s="3">
        <f t="shared" si="3"/>
        <v>25</v>
      </c>
      <c r="O40" s="29">
        <f t="shared" si="3"/>
        <v>0</v>
      </c>
      <c r="P40" s="3">
        <f t="shared" si="3"/>
        <v>7.333333333333333</v>
      </c>
      <c r="Q40" s="29">
        <f t="shared" si="3"/>
        <v>0</v>
      </c>
      <c r="R40" s="3">
        <f t="shared" si="3"/>
        <v>2.3333333333333335</v>
      </c>
      <c r="S40" s="29">
        <f t="shared" si="3"/>
        <v>0</v>
      </c>
      <c r="T40" s="3">
        <f t="shared" si="3"/>
        <v>0</v>
      </c>
      <c r="U40" s="29">
        <f t="shared" si="3"/>
        <v>0</v>
      </c>
      <c r="V40" s="3">
        <f t="shared" si="3"/>
        <v>0</v>
      </c>
      <c r="W40" s="29">
        <f t="shared" si="3"/>
        <v>0</v>
      </c>
      <c r="X40" s="3">
        <f t="shared" si="3"/>
        <v>0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9">
        <f>B40+D40+F40+H40+J40+L40+N40+P40+R40+T40+V40+X40+Z40</f>
        <v>479.99999999999989</v>
      </c>
      <c r="AC40" s="13">
        <f t="shared" ref="AC40:AC62" si="4">C40+E40+G40+I40+K40+M40+O40+Q40+S40+U40+W40+Y40+AA40</f>
        <v>4.666666666666667</v>
      </c>
    </row>
    <row r="41" spans="1:29">
      <c r="A41" s="88" t="s">
        <v>21</v>
      </c>
      <c r="B41" s="3">
        <f t="shared" si="3"/>
        <v>1293</v>
      </c>
      <c r="C41" s="29">
        <f t="shared" si="3"/>
        <v>1</v>
      </c>
      <c r="D41" s="3">
        <f t="shared" si="3"/>
        <v>450.66666666666669</v>
      </c>
      <c r="E41" s="29">
        <f t="shared" si="3"/>
        <v>1.3333333333333333</v>
      </c>
      <c r="F41" s="3">
        <f t="shared" si="3"/>
        <v>163.33333333333334</v>
      </c>
      <c r="G41" s="29">
        <f t="shared" si="3"/>
        <v>1.3333333333333333</v>
      </c>
      <c r="H41" s="3">
        <f t="shared" si="3"/>
        <v>691</v>
      </c>
      <c r="I41" s="29">
        <f t="shared" si="3"/>
        <v>64</v>
      </c>
      <c r="J41" s="3">
        <f t="shared" si="3"/>
        <v>29.666666666666668</v>
      </c>
      <c r="K41" s="29">
        <f t="shared" si="3"/>
        <v>22.333333333333332</v>
      </c>
      <c r="L41" s="3">
        <f t="shared" si="3"/>
        <v>31</v>
      </c>
      <c r="M41" s="29">
        <f t="shared" si="3"/>
        <v>147.66666666666666</v>
      </c>
      <c r="N41" s="3">
        <f t="shared" si="3"/>
        <v>240.33333333333334</v>
      </c>
      <c r="O41" s="29">
        <f t="shared" si="3"/>
        <v>230.66666666666666</v>
      </c>
      <c r="P41" s="3">
        <f t="shared" si="3"/>
        <v>120.66666666666667</v>
      </c>
      <c r="Q41" s="29">
        <f t="shared" si="3"/>
        <v>165.33333333333334</v>
      </c>
      <c r="R41" s="3">
        <f t="shared" si="3"/>
        <v>208</v>
      </c>
      <c r="S41" s="29">
        <f t="shared" si="3"/>
        <v>177.66666666666666</v>
      </c>
      <c r="T41" s="3">
        <f t="shared" si="3"/>
        <v>32.333333333333336</v>
      </c>
      <c r="U41" s="29">
        <f t="shared" si="3"/>
        <v>114.66666666666667</v>
      </c>
      <c r="V41" s="3">
        <f t="shared" si="3"/>
        <v>112</v>
      </c>
      <c r="W41" s="29">
        <f t="shared" si="3"/>
        <v>220</v>
      </c>
      <c r="X41" s="3">
        <f t="shared" si="3"/>
        <v>167.66666666666666</v>
      </c>
      <c r="Y41" s="29">
        <f t="shared" si="3"/>
        <v>202.33333333333334</v>
      </c>
      <c r="Z41" s="3">
        <f t="shared" si="3"/>
        <v>534</v>
      </c>
      <c r="AA41" s="29">
        <f t="shared" si="3"/>
        <v>339.33333333333331</v>
      </c>
      <c r="AB41" s="9">
        <f t="shared" ref="AB41:AB62" si="5">B41+D41+F41+H41+J41+L41+N41+P41+R41+T41+V41+X41+Z41</f>
        <v>4073.6666666666665</v>
      </c>
      <c r="AC41" s="13">
        <f t="shared" si="4"/>
        <v>1687.6666666666665</v>
      </c>
    </row>
    <row r="42" spans="1:29">
      <c r="A42" s="87" t="s">
        <v>22</v>
      </c>
      <c r="B42" s="3">
        <f t="shared" si="3"/>
        <v>2081.3333333333335</v>
      </c>
      <c r="C42" s="29">
        <f t="shared" si="3"/>
        <v>300.33333333333331</v>
      </c>
      <c r="D42" s="3">
        <f t="shared" si="3"/>
        <v>808.33333333333337</v>
      </c>
      <c r="E42" s="29">
        <f t="shared" si="3"/>
        <v>273.33333333333331</v>
      </c>
      <c r="F42" s="3">
        <f t="shared" si="3"/>
        <v>239</v>
      </c>
      <c r="G42" s="29">
        <f t="shared" si="3"/>
        <v>108.33333333333333</v>
      </c>
      <c r="H42" s="3">
        <f t="shared" si="3"/>
        <v>776.66666666666663</v>
      </c>
      <c r="I42" s="29">
        <f t="shared" si="3"/>
        <v>765</v>
      </c>
      <c r="J42" s="3">
        <f t="shared" si="3"/>
        <v>68.333333333333329</v>
      </c>
      <c r="K42" s="29">
        <f t="shared" si="3"/>
        <v>165</v>
      </c>
      <c r="L42" s="3">
        <f t="shared" si="3"/>
        <v>126.66666666666667</v>
      </c>
      <c r="M42" s="29">
        <f t="shared" si="3"/>
        <v>374.33333333333331</v>
      </c>
      <c r="N42" s="3">
        <f t="shared" si="3"/>
        <v>659</v>
      </c>
      <c r="O42" s="29">
        <f t="shared" si="3"/>
        <v>801</v>
      </c>
      <c r="P42" s="3">
        <f t="shared" si="3"/>
        <v>464.66666666666669</v>
      </c>
      <c r="Q42" s="29">
        <f t="shared" si="3"/>
        <v>351</v>
      </c>
      <c r="R42" s="3">
        <f t="shared" si="3"/>
        <v>737.66666666666663</v>
      </c>
      <c r="S42" s="29">
        <f t="shared" si="3"/>
        <v>517</v>
      </c>
      <c r="T42" s="3">
        <f t="shared" si="3"/>
        <v>152.66666666666666</v>
      </c>
      <c r="U42" s="29">
        <f t="shared" si="3"/>
        <v>264.66666666666669</v>
      </c>
      <c r="V42" s="3">
        <f t="shared" si="3"/>
        <v>486.33333333333331</v>
      </c>
      <c r="W42" s="29">
        <f t="shared" si="3"/>
        <v>623.33333333333337</v>
      </c>
      <c r="X42" s="3">
        <f t="shared" si="3"/>
        <v>633.66666666666663</v>
      </c>
      <c r="Y42" s="29">
        <f t="shared" si="3"/>
        <v>423.33333333333331</v>
      </c>
      <c r="Z42" s="3">
        <f t="shared" si="3"/>
        <v>1510.3333333333333</v>
      </c>
      <c r="AA42" s="29">
        <f t="shared" si="3"/>
        <v>1072</v>
      </c>
      <c r="AB42" s="9">
        <f t="shared" si="5"/>
        <v>8744.6666666666679</v>
      </c>
      <c r="AC42" s="13">
        <f t="shared" si="4"/>
        <v>6038.6666666666661</v>
      </c>
    </row>
    <row r="43" spans="1:29">
      <c r="A43" s="88" t="s">
        <v>23</v>
      </c>
      <c r="B43" s="3">
        <f t="shared" si="3"/>
        <v>2733.6666666666665</v>
      </c>
      <c r="C43" s="29">
        <f t="shared" si="3"/>
        <v>755</v>
      </c>
      <c r="D43" s="3">
        <f t="shared" si="3"/>
        <v>917.33333333333337</v>
      </c>
      <c r="E43" s="29">
        <f t="shared" si="3"/>
        <v>620</v>
      </c>
      <c r="F43" s="3">
        <f t="shared" si="3"/>
        <v>277</v>
      </c>
      <c r="G43" s="29">
        <f t="shared" si="3"/>
        <v>263.66666666666669</v>
      </c>
      <c r="H43" s="3">
        <f t="shared" si="3"/>
        <v>934.66666666666663</v>
      </c>
      <c r="I43" s="29">
        <f t="shared" si="3"/>
        <v>1392.3333333333333</v>
      </c>
      <c r="J43" s="3">
        <f t="shared" si="3"/>
        <v>113.33333333333333</v>
      </c>
      <c r="K43" s="29">
        <f t="shared" si="3"/>
        <v>341.33333333333331</v>
      </c>
      <c r="L43" s="3">
        <f t="shared" si="3"/>
        <v>192</v>
      </c>
      <c r="M43" s="29">
        <f t="shared" si="3"/>
        <v>752.33333333333337</v>
      </c>
      <c r="N43" s="3">
        <f t="shared" si="3"/>
        <v>992.66666666666663</v>
      </c>
      <c r="O43" s="29">
        <f t="shared" si="3"/>
        <v>1449.6666666666667</v>
      </c>
      <c r="P43" s="3">
        <f t="shared" si="3"/>
        <v>677</v>
      </c>
      <c r="Q43" s="29">
        <f t="shared" si="3"/>
        <v>673.33333333333337</v>
      </c>
      <c r="R43" s="3">
        <f t="shared" si="3"/>
        <v>1049</v>
      </c>
      <c r="S43" s="29">
        <f t="shared" si="3"/>
        <v>845.33333333333337</v>
      </c>
      <c r="T43" s="3">
        <f t="shared" si="3"/>
        <v>198</v>
      </c>
      <c r="U43" s="29">
        <f t="shared" si="3"/>
        <v>404</v>
      </c>
      <c r="V43" s="3">
        <f t="shared" si="3"/>
        <v>731.33333333333337</v>
      </c>
      <c r="W43" s="29">
        <f t="shared" si="3"/>
        <v>967.66666666666663</v>
      </c>
      <c r="X43" s="3">
        <f t="shared" si="3"/>
        <v>821.33333333333337</v>
      </c>
      <c r="Y43" s="29">
        <f t="shared" si="3"/>
        <v>749.66666666666663</v>
      </c>
      <c r="Z43" s="3">
        <f t="shared" si="3"/>
        <v>2194.3333333333335</v>
      </c>
      <c r="AA43" s="29">
        <f t="shared" si="3"/>
        <v>1681</v>
      </c>
      <c r="AB43" s="9">
        <f t="shared" si="5"/>
        <v>11831.666666666668</v>
      </c>
      <c r="AC43" s="13">
        <f t="shared" si="4"/>
        <v>10895.333333333332</v>
      </c>
    </row>
    <row r="44" spans="1:29">
      <c r="A44" s="87" t="s">
        <v>24</v>
      </c>
      <c r="B44" s="3">
        <f t="shared" si="3"/>
        <v>3117.3333333333335</v>
      </c>
      <c r="C44" s="29">
        <f t="shared" si="3"/>
        <v>1020.3333333333334</v>
      </c>
      <c r="D44" s="3">
        <f t="shared" si="3"/>
        <v>1071.3333333333333</v>
      </c>
      <c r="E44" s="29">
        <f t="shared" si="3"/>
        <v>613</v>
      </c>
      <c r="F44" s="3">
        <f t="shared" si="3"/>
        <v>341</v>
      </c>
      <c r="G44" s="29">
        <f t="shared" si="3"/>
        <v>293</v>
      </c>
      <c r="H44" s="3">
        <f t="shared" si="3"/>
        <v>1065.6666666666667</v>
      </c>
      <c r="I44" s="29">
        <f t="shared" si="3"/>
        <v>1752.6666666666667</v>
      </c>
      <c r="J44" s="3">
        <f t="shared" si="3"/>
        <v>126.66666666666667</v>
      </c>
      <c r="K44" s="29">
        <f t="shared" si="3"/>
        <v>401.33333333333331</v>
      </c>
      <c r="L44" s="3">
        <f t="shared" si="3"/>
        <v>171.33333333333334</v>
      </c>
      <c r="M44" s="29">
        <f t="shared" si="3"/>
        <v>1023.3333333333334</v>
      </c>
      <c r="N44" s="3">
        <f t="shared" si="3"/>
        <v>1100.3333333333333</v>
      </c>
      <c r="O44" s="29">
        <f t="shared" si="3"/>
        <v>1721</v>
      </c>
      <c r="P44" s="3">
        <f t="shared" si="3"/>
        <v>700.66666666666663</v>
      </c>
      <c r="Q44" s="29">
        <f t="shared" si="3"/>
        <v>700</v>
      </c>
      <c r="R44" s="3">
        <f t="shared" si="3"/>
        <v>1176</v>
      </c>
      <c r="S44" s="29">
        <f t="shared" si="3"/>
        <v>804.66666666666663</v>
      </c>
      <c r="T44" s="3">
        <f t="shared" si="3"/>
        <v>198.66666666666666</v>
      </c>
      <c r="U44" s="29">
        <f t="shared" si="3"/>
        <v>486</v>
      </c>
      <c r="V44" s="3">
        <f t="shared" si="3"/>
        <v>659</v>
      </c>
      <c r="W44" s="29">
        <f t="shared" si="3"/>
        <v>1218.6666666666667</v>
      </c>
      <c r="X44" s="3">
        <f t="shared" si="3"/>
        <v>789.33333333333337</v>
      </c>
      <c r="Y44" s="29">
        <f t="shared" si="3"/>
        <v>756.66666666666663</v>
      </c>
      <c r="Z44" s="3">
        <f t="shared" si="3"/>
        <v>2389.6666666666665</v>
      </c>
      <c r="AA44" s="29">
        <f t="shared" si="3"/>
        <v>1721</v>
      </c>
      <c r="AB44" s="9">
        <f t="shared" si="5"/>
        <v>12907</v>
      </c>
      <c r="AC44" s="13">
        <f t="shared" si="4"/>
        <v>12511.666666666666</v>
      </c>
    </row>
    <row r="45" spans="1:29">
      <c r="A45" s="88" t="s">
        <v>25</v>
      </c>
      <c r="B45" s="3">
        <f t="shared" si="3"/>
        <v>2698</v>
      </c>
      <c r="C45" s="29">
        <f t="shared" si="3"/>
        <v>1052.6666666666667</v>
      </c>
      <c r="D45" s="3">
        <f t="shared" si="3"/>
        <v>992</v>
      </c>
      <c r="E45" s="29">
        <f t="shared" si="3"/>
        <v>618.66666666666663</v>
      </c>
      <c r="F45" s="3">
        <f t="shared" si="3"/>
        <v>321</v>
      </c>
      <c r="G45" s="29">
        <f t="shared" si="3"/>
        <v>286.66666666666669</v>
      </c>
      <c r="H45" s="3">
        <f t="shared" si="3"/>
        <v>1152.3333333333333</v>
      </c>
      <c r="I45" s="29">
        <f t="shared" si="3"/>
        <v>1710.3333333333333</v>
      </c>
      <c r="J45" s="3">
        <f t="shared" si="3"/>
        <v>139.66666666666666</v>
      </c>
      <c r="K45" s="29">
        <f t="shared" si="3"/>
        <v>470</v>
      </c>
      <c r="L45" s="3">
        <f t="shared" si="3"/>
        <v>184</v>
      </c>
      <c r="M45" s="29">
        <f t="shared" si="3"/>
        <v>1033.3333333333333</v>
      </c>
      <c r="N45" s="3">
        <f t="shared" si="3"/>
        <v>1056.3333333333333</v>
      </c>
      <c r="O45" s="29">
        <f t="shared" si="3"/>
        <v>1918.6666666666667</v>
      </c>
      <c r="P45" s="3">
        <f t="shared" si="3"/>
        <v>668.33333333333337</v>
      </c>
      <c r="Q45" s="29">
        <f t="shared" si="3"/>
        <v>651.33333333333337</v>
      </c>
      <c r="R45" s="3">
        <f t="shared" si="3"/>
        <v>1217</v>
      </c>
      <c r="S45" s="29">
        <f t="shared" si="3"/>
        <v>910.33333333333337</v>
      </c>
      <c r="T45" s="3">
        <f t="shared" si="3"/>
        <v>194.66666666666666</v>
      </c>
      <c r="U45" s="29">
        <f t="shared" si="3"/>
        <v>360</v>
      </c>
      <c r="V45" s="3">
        <f t="shared" si="3"/>
        <v>649</v>
      </c>
      <c r="W45" s="29">
        <f t="shared" si="3"/>
        <v>1362.6666666666667</v>
      </c>
      <c r="X45" s="3">
        <f t="shared" si="3"/>
        <v>746.66666666666663</v>
      </c>
      <c r="Y45" s="29">
        <f t="shared" si="3"/>
        <v>694</v>
      </c>
      <c r="Z45" s="3">
        <f t="shared" si="3"/>
        <v>2357.6666666666665</v>
      </c>
      <c r="AA45" s="29">
        <f t="shared" si="3"/>
        <v>2033.3333333333333</v>
      </c>
      <c r="AB45" s="9">
        <f t="shared" si="5"/>
        <v>12376.666666666664</v>
      </c>
      <c r="AC45" s="13">
        <f t="shared" si="4"/>
        <v>13102</v>
      </c>
    </row>
    <row r="46" spans="1:29">
      <c r="A46" s="87" t="s">
        <v>26</v>
      </c>
      <c r="B46" s="3">
        <f t="shared" si="3"/>
        <v>2483</v>
      </c>
      <c r="C46" s="29">
        <f t="shared" si="3"/>
        <v>1251</v>
      </c>
      <c r="D46" s="3">
        <f t="shared" si="3"/>
        <v>899.66666666666663</v>
      </c>
      <c r="E46" s="29">
        <f t="shared" si="3"/>
        <v>599</v>
      </c>
      <c r="F46" s="3">
        <f t="shared" si="3"/>
        <v>354.33333333333331</v>
      </c>
      <c r="G46" s="29">
        <f t="shared" si="3"/>
        <v>249.33333333333334</v>
      </c>
      <c r="H46" s="3">
        <f t="shared" si="3"/>
        <v>1274.3333333333333</v>
      </c>
      <c r="I46" s="29">
        <f t="shared" si="3"/>
        <v>1740.3333333333333</v>
      </c>
      <c r="J46" s="3">
        <f t="shared" si="3"/>
        <v>145.66666666666666</v>
      </c>
      <c r="K46" s="29">
        <f t="shared" si="3"/>
        <v>442.33333333333331</v>
      </c>
      <c r="L46" s="3">
        <f t="shared" si="3"/>
        <v>172.66666666666666</v>
      </c>
      <c r="M46" s="29">
        <f t="shared" si="3"/>
        <v>892.33333333333337</v>
      </c>
      <c r="N46" s="3">
        <f t="shared" si="3"/>
        <v>1068</v>
      </c>
      <c r="O46" s="29">
        <f t="shared" si="3"/>
        <v>1595.6666666666667</v>
      </c>
      <c r="P46" s="3">
        <f t="shared" si="3"/>
        <v>662.66666666666663</v>
      </c>
      <c r="Q46" s="29">
        <f t="shared" si="3"/>
        <v>529</v>
      </c>
      <c r="R46" s="3">
        <f t="shared" si="3"/>
        <v>1192</v>
      </c>
      <c r="S46" s="29">
        <f t="shared" si="3"/>
        <v>813</v>
      </c>
      <c r="T46" s="3">
        <f t="shared" si="3"/>
        <v>198.33333333333334</v>
      </c>
      <c r="U46" s="29">
        <f t="shared" si="3"/>
        <v>275.66666666666669</v>
      </c>
      <c r="V46" s="3">
        <f t="shared" si="3"/>
        <v>666</v>
      </c>
      <c r="W46" s="29">
        <f t="shared" si="3"/>
        <v>1179.3333333333333</v>
      </c>
      <c r="X46" s="3">
        <f t="shared" si="3"/>
        <v>786.33333333333337</v>
      </c>
      <c r="Y46" s="29">
        <f t="shared" si="3"/>
        <v>466.33333333333331</v>
      </c>
      <c r="Z46" s="3">
        <f t="shared" si="3"/>
        <v>2251</v>
      </c>
      <c r="AA46" s="29">
        <f t="shared" si="3"/>
        <v>1894.6666666666667</v>
      </c>
      <c r="AB46" s="9">
        <f t="shared" si="5"/>
        <v>12154.000000000002</v>
      </c>
      <c r="AC46" s="13">
        <f t="shared" si="4"/>
        <v>11928</v>
      </c>
    </row>
    <row r="47" spans="1:29">
      <c r="A47" s="88" t="s">
        <v>27</v>
      </c>
      <c r="B47" s="3">
        <f t="shared" si="3"/>
        <v>2624.3333333333335</v>
      </c>
      <c r="C47" s="29">
        <f t="shared" si="3"/>
        <v>1458</v>
      </c>
      <c r="D47" s="3">
        <f t="shared" si="3"/>
        <v>1016.6666666666666</v>
      </c>
      <c r="E47" s="29">
        <f t="shared" si="3"/>
        <v>555.66666666666663</v>
      </c>
      <c r="F47" s="3">
        <f t="shared" si="3"/>
        <v>360.66666666666669</v>
      </c>
      <c r="G47" s="29">
        <f t="shared" si="3"/>
        <v>238.66666666666666</v>
      </c>
      <c r="H47" s="3">
        <f t="shared" si="3"/>
        <v>1534.6666666666667</v>
      </c>
      <c r="I47" s="29">
        <f t="shared" si="3"/>
        <v>1819</v>
      </c>
      <c r="J47" s="3">
        <f t="shared" si="3"/>
        <v>157.33333333333334</v>
      </c>
      <c r="K47" s="29">
        <f t="shared" si="3"/>
        <v>333.33333333333331</v>
      </c>
      <c r="L47" s="3">
        <f t="shared" si="3"/>
        <v>198.33333333333334</v>
      </c>
      <c r="M47" s="29">
        <f t="shared" si="3"/>
        <v>1042.3333333333333</v>
      </c>
      <c r="N47" s="3">
        <f t="shared" si="3"/>
        <v>1088.3333333333333</v>
      </c>
      <c r="O47" s="29">
        <f t="shared" si="3"/>
        <v>1661.3333333333333</v>
      </c>
      <c r="P47" s="3">
        <f t="shared" si="3"/>
        <v>775.66666666666663</v>
      </c>
      <c r="Q47" s="29">
        <f t="shared" si="3"/>
        <v>553.33333333333337</v>
      </c>
      <c r="R47" s="3">
        <f t="shared" si="3"/>
        <v>1283.3333333333333</v>
      </c>
      <c r="S47" s="29">
        <f t="shared" si="3"/>
        <v>867</v>
      </c>
      <c r="T47" s="3">
        <f t="shared" si="3"/>
        <v>197.66666666666666</v>
      </c>
      <c r="U47" s="29">
        <f t="shared" si="3"/>
        <v>253.33333333333334</v>
      </c>
      <c r="V47" s="3">
        <f t="shared" si="3"/>
        <v>755</v>
      </c>
      <c r="W47" s="29">
        <f t="shared" si="3"/>
        <v>1370</v>
      </c>
      <c r="X47" s="3">
        <f t="shared" si="3"/>
        <v>772</v>
      </c>
      <c r="Y47" s="29">
        <f t="shared" si="3"/>
        <v>452.66666666666669</v>
      </c>
      <c r="Z47" s="3">
        <f t="shared" si="3"/>
        <v>2437</v>
      </c>
      <c r="AA47" s="29">
        <f t="shared" si="3"/>
        <v>1965.3333333333333</v>
      </c>
      <c r="AB47" s="9">
        <f t="shared" si="5"/>
        <v>13200.999999999998</v>
      </c>
      <c r="AC47" s="13">
        <f t="shared" si="4"/>
        <v>12569.999999999998</v>
      </c>
    </row>
    <row r="48" spans="1:29">
      <c r="A48" s="87" t="s">
        <v>28</v>
      </c>
      <c r="B48" s="3">
        <f t="shared" si="3"/>
        <v>3013</v>
      </c>
      <c r="C48" s="29">
        <f t="shared" si="3"/>
        <v>1809.6666666666667</v>
      </c>
      <c r="D48" s="3">
        <f t="shared" si="3"/>
        <v>1224</v>
      </c>
      <c r="E48" s="29">
        <f t="shared" si="3"/>
        <v>585</v>
      </c>
      <c r="F48" s="3">
        <f t="shared" si="3"/>
        <v>451.66666666666669</v>
      </c>
      <c r="G48" s="29">
        <f t="shared" si="3"/>
        <v>219.33333333333334</v>
      </c>
      <c r="H48" s="3">
        <f t="shared" si="3"/>
        <v>1666.3333333333333</v>
      </c>
      <c r="I48" s="29">
        <f t="shared" si="3"/>
        <v>2089.6666666666665</v>
      </c>
      <c r="J48" s="3">
        <f t="shared" si="3"/>
        <v>232.33333333333334</v>
      </c>
      <c r="K48" s="29">
        <f t="shared" si="3"/>
        <v>334.33333333333331</v>
      </c>
      <c r="L48" s="3">
        <f t="shared" si="3"/>
        <v>376</v>
      </c>
      <c r="M48" s="29">
        <f t="shared" si="3"/>
        <v>1190.3333333333333</v>
      </c>
      <c r="N48" s="3">
        <f t="shared" si="3"/>
        <v>1247.6666666666667</v>
      </c>
      <c r="O48" s="29">
        <f t="shared" si="3"/>
        <v>1843</v>
      </c>
      <c r="P48" s="3">
        <f t="shared" si="3"/>
        <v>894</v>
      </c>
      <c r="Q48" s="29">
        <f t="shared" si="3"/>
        <v>669</v>
      </c>
      <c r="R48" s="3">
        <f t="shared" si="3"/>
        <v>1345.3333333333333</v>
      </c>
      <c r="S48" s="29">
        <f t="shared" si="3"/>
        <v>924.33333333333337</v>
      </c>
      <c r="T48" s="3">
        <f t="shared" si="3"/>
        <v>295.66666666666669</v>
      </c>
      <c r="U48" s="29">
        <f t="shared" si="3"/>
        <v>251</v>
      </c>
      <c r="V48" s="3">
        <f t="shared" si="3"/>
        <v>906.66666666666663</v>
      </c>
      <c r="W48" s="29">
        <f t="shared" si="3"/>
        <v>1429.3333333333333</v>
      </c>
      <c r="X48" s="3">
        <f t="shared" si="3"/>
        <v>1060.3333333333333</v>
      </c>
      <c r="Y48" s="29">
        <f t="shared" si="3"/>
        <v>463</v>
      </c>
      <c r="Z48" s="3">
        <f t="shared" si="3"/>
        <v>2724.3333333333335</v>
      </c>
      <c r="AA48" s="29">
        <f t="shared" si="3"/>
        <v>2239.6666666666665</v>
      </c>
      <c r="AB48" s="9">
        <f t="shared" si="5"/>
        <v>15437.333333333334</v>
      </c>
      <c r="AC48" s="13">
        <f t="shared" si="4"/>
        <v>14047.666666666666</v>
      </c>
    </row>
    <row r="49" spans="1:29">
      <c r="A49" s="88" t="s">
        <v>29</v>
      </c>
      <c r="B49" s="3">
        <f t="shared" si="3"/>
        <v>2341.3333333333335</v>
      </c>
      <c r="C49" s="29">
        <f t="shared" si="3"/>
        <v>1786.3333333333333</v>
      </c>
      <c r="D49" s="3">
        <f t="shared" si="3"/>
        <v>950.66666666666663</v>
      </c>
      <c r="E49" s="29">
        <f t="shared" si="3"/>
        <v>793</v>
      </c>
      <c r="F49" s="3">
        <f t="shared" si="3"/>
        <v>353.66666666666669</v>
      </c>
      <c r="G49" s="29">
        <f t="shared" si="3"/>
        <v>315</v>
      </c>
      <c r="H49" s="3">
        <f t="shared" si="3"/>
        <v>1713</v>
      </c>
      <c r="I49" s="29">
        <f t="shared" si="3"/>
        <v>2271.3333333333335</v>
      </c>
      <c r="J49" s="3">
        <f t="shared" si="3"/>
        <v>196.33333333333334</v>
      </c>
      <c r="K49" s="29">
        <f t="shared" si="3"/>
        <v>310.66666666666669</v>
      </c>
      <c r="L49" s="3">
        <f t="shared" si="3"/>
        <v>381</v>
      </c>
      <c r="M49" s="29">
        <f t="shared" si="3"/>
        <v>1203.6666666666667</v>
      </c>
      <c r="N49" s="3">
        <f t="shared" si="3"/>
        <v>1296.6666666666667</v>
      </c>
      <c r="O49" s="29">
        <f t="shared" si="3"/>
        <v>1905.3333333333333</v>
      </c>
      <c r="P49" s="3">
        <f t="shared" si="3"/>
        <v>801.66666666666663</v>
      </c>
      <c r="Q49" s="29">
        <f t="shared" si="3"/>
        <v>711.33333333333337</v>
      </c>
      <c r="R49" s="3">
        <f t="shared" si="3"/>
        <v>1354</v>
      </c>
      <c r="S49" s="29">
        <f t="shared" si="3"/>
        <v>986</v>
      </c>
      <c r="T49" s="3">
        <f t="shared" si="3"/>
        <v>304.33333333333331</v>
      </c>
      <c r="U49" s="29">
        <f t="shared" si="3"/>
        <v>265.33333333333331</v>
      </c>
      <c r="V49" s="3">
        <f t="shared" si="3"/>
        <v>1022.6666666666666</v>
      </c>
      <c r="W49" s="29">
        <f t="shared" ref="W49:AA49" si="6">+W17/$B$65</f>
        <v>1485.3333333333333</v>
      </c>
      <c r="X49" s="3">
        <f t="shared" si="6"/>
        <v>919.66666666666663</v>
      </c>
      <c r="Y49" s="29">
        <f t="shared" si="6"/>
        <v>552.33333333333337</v>
      </c>
      <c r="Z49" s="3">
        <f t="shared" si="6"/>
        <v>2557</v>
      </c>
      <c r="AA49" s="29">
        <f t="shared" si="6"/>
        <v>2366</v>
      </c>
      <c r="AB49" s="9">
        <f t="shared" si="5"/>
        <v>14191.999999999998</v>
      </c>
      <c r="AC49" s="13">
        <f t="shared" si="4"/>
        <v>14951.66666666667</v>
      </c>
    </row>
    <row r="50" spans="1:29">
      <c r="A50" s="87" t="s">
        <v>30</v>
      </c>
      <c r="B50" s="3">
        <f t="shared" ref="B50:AA59" si="7">+B18/$B$65</f>
        <v>2044</v>
      </c>
      <c r="C50" s="29">
        <f t="shared" si="7"/>
        <v>1978.3333333333333</v>
      </c>
      <c r="D50" s="3">
        <f t="shared" si="7"/>
        <v>853</v>
      </c>
      <c r="E50" s="29">
        <f t="shared" si="7"/>
        <v>773</v>
      </c>
      <c r="F50" s="3">
        <f t="shared" si="7"/>
        <v>358</v>
      </c>
      <c r="G50" s="29">
        <f t="shared" si="7"/>
        <v>297.66666666666669</v>
      </c>
      <c r="H50" s="3">
        <f t="shared" si="7"/>
        <v>1748</v>
      </c>
      <c r="I50" s="29">
        <f t="shared" si="7"/>
        <v>2316.6666666666665</v>
      </c>
      <c r="J50" s="3">
        <f t="shared" si="7"/>
        <v>241</v>
      </c>
      <c r="K50" s="29">
        <f t="shared" si="7"/>
        <v>255.66666666666666</v>
      </c>
      <c r="L50" s="3">
        <f t="shared" si="7"/>
        <v>436.33333333333331</v>
      </c>
      <c r="M50" s="29">
        <f t="shared" si="7"/>
        <v>904.66666666666663</v>
      </c>
      <c r="N50" s="3">
        <f t="shared" si="7"/>
        <v>1358.6666666666667</v>
      </c>
      <c r="O50" s="29">
        <f t="shared" si="7"/>
        <v>1622.6666666666667</v>
      </c>
      <c r="P50" s="3">
        <f t="shared" si="7"/>
        <v>794</v>
      </c>
      <c r="Q50" s="29">
        <f t="shared" si="7"/>
        <v>670</v>
      </c>
      <c r="R50" s="3">
        <f t="shared" si="7"/>
        <v>1285.6666666666667</v>
      </c>
      <c r="S50" s="29">
        <f t="shared" si="7"/>
        <v>1094.6666666666667</v>
      </c>
      <c r="T50" s="3">
        <f t="shared" si="7"/>
        <v>314.33333333333331</v>
      </c>
      <c r="U50" s="29">
        <f t="shared" si="7"/>
        <v>222</v>
      </c>
      <c r="V50" s="3">
        <f t="shared" si="7"/>
        <v>1148.3333333333333</v>
      </c>
      <c r="W50" s="29">
        <f t="shared" si="7"/>
        <v>1141.3333333333333</v>
      </c>
      <c r="X50" s="3">
        <f t="shared" si="7"/>
        <v>1005</v>
      </c>
      <c r="Y50" s="29">
        <f t="shared" si="7"/>
        <v>455.33333333333331</v>
      </c>
      <c r="Z50" s="3">
        <f t="shared" si="7"/>
        <v>2655</v>
      </c>
      <c r="AA50" s="29">
        <f t="shared" si="7"/>
        <v>2668.3333333333335</v>
      </c>
      <c r="AB50" s="9">
        <f t="shared" si="5"/>
        <v>14241.333333333334</v>
      </c>
      <c r="AC50" s="13">
        <f t="shared" si="4"/>
        <v>14400.333333333336</v>
      </c>
    </row>
    <row r="51" spans="1:29">
      <c r="A51" s="88" t="s">
        <v>31</v>
      </c>
      <c r="B51" s="3">
        <f t="shared" si="7"/>
        <v>1940</v>
      </c>
      <c r="C51" s="29">
        <f t="shared" si="7"/>
        <v>2250.3333333333335</v>
      </c>
      <c r="D51" s="3">
        <f t="shared" si="7"/>
        <v>951.66666666666663</v>
      </c>
      <c r="E51" s="29">
        <f t="shared" si="7"/>
        <v>808.66666666666663</v>
      </c>
      <c r="F51" s="3">
        <f t="shared" si="7"/>
        <v>390.66666666666669</v>
      </c>
      <c r="G51" s="29">
        <f t="shared" si="7"/>
        <v>257.33333333333331</v>
      </c>
      <c r="H51" s="3">
        <f t="shared" si="7"/>
        <v>1865.6666666666667</v>
      </c>
      <c r="I51" s="29">
        <f t="shared" si="7"/>
        <v>2502</v>
      </c>
      <c r="J51" s="3">
        <f t="shared" si="7"/>
        <v>253</v>
      </c>
      <c r="K51" s="29">
        <f t="shared" si="7"/>
        <v>238</v>
      </c>
      <c r="L51" s="3">
        <f t="shared" si="7"/>
        <v>535.33333333333337</v>
      </c>
      <c r="M51" s="29">
        <f t="shared" si="7"/>
        <v>830.33333333333337</v>
      </c>
      <c r="N51" s="3">
        <f t="shared" si="7"/>
        <v>1470.3333333333333</v>
      </c>
      <c r="O51" s="29">
        <f t="shared" si="7"/>
        <v>1646.3333333333333</v>
      </c>
      <c r="P51" s="3">
        <f t="shared" si="7"/>
        <v>866.33333333333337</v>
      </c>
      <c r="Q51" s="29">
        <f t="shared" si="7"/>
        <v>712</v>
      </c>
      <c r="R51" s="3">
        <f t="shared" si="7"/>
        <v>1225</v>
      </c>
      <c r="S51" s="29">
        <f t="shared" si="7"/>
        <v>1122.6666666666667</v>
      </c>
      <c r="T51" s="3">
        <f t="shared" si="7"/>
        <v>417</v>
      </c>
      <c r="U51" s="29">
        <f t="shared" si="7"/>
        <v>180</v>
      </c>
      <c r="V51" s="3">
        <f t="shared" si="7"/>
        <v>1331.6666666666667</v>
      </c>
      <c r="W51" s="29">
        <f t="shared" si="7"/>
        <v>1006.3333333333334</v>
      </c>
      <c r="X51" s="3">
        <f t="shared" si="7"/>
        <v>1162</v>
      </c>
      <c r="Y51" s="29">
        <f t="shared" si="7"/>
        <v>379.66666666666669</v>
      </c>
      <c r="Z51" s="3">
        <f t="shared" si="7"/>
        <v>2866</v>
      </c>
      <c r="AA51" s="29">
        <f t="shared" si="7"/>
        <v>2317.6666666666665</v>
      </c>
      <c r="AB51" s="9">
        <f t="shared" si="5"/>
        <v>15274.666666666666</v>
      </c>
      <c r="AC51" s="13">
        <f t="shared" si="4"/>
        <v>14251.333333333332</v>
      </c>
    </row>
    <row r="52" spans="1:29">
      <c r="A52" s="87" t="s">
        <v>32</v>
      </c>
      <c r="B52" s="3">
        <f t="shared" si="7"/>
        <v>2023.6666666666667</v>
      </c>
      <c r="C52" s="29">
        <f t="shared" si="7"/>
        <v>2206.6666666666665</v>
      </c>
      <c r="D52" s="3">
        <f t="shared" si="7"/>
        <v>1053</v>
      </c>
      <c r="E52" s="29">
        <f t="shared" si="7"/>
        <v>953.66666666666663</v>
      </c>
      <c r="F52" s="3">
        <f t="shared" si="7"/>
        <v>437.66666666666669</v>
      </c>
      <c r="G52" s="29">
        <f t="shared" si="7"/>
        <v>358.33333333333331</v>
      </c>
      <c r="H52" s="3">
        <f t="shared" si="7"/>
        <v>1882</v>
      </c>
      <c r="I52" s="29">
        <f t="shared" si="7"/>
        <v>2689.6666666666665</v>
      </c>
      <c r="J52" s="3">
        <f t="shared" si="7"/>
        <v>275.33333333333331</v>
      </c>
      <c r="K52" s="29">
        <f t="shared" si="7"/>
        <v>206.66666666666666</v>
      </c>
      <c r="L52" s="3">
        <f t="shared" si="7"/>
        <v>580.66666666666663</v>
      </c>
      <c r="M52" s="29">
        <f t="shared" si="7"/>
        <v>794.66666666666663</v>
      </c>
      <c r="N52" s="3">
        <f t="shared" si="7"/>
        <v>1638</v>
      </c>
      <c r="O52" s="29">
        <f t="shared" si="7"/>
        <v>1610</v>
      </c>
      <c r="P52" s="3">
        <f t="shared" si="7"/>
        <v>855.33333333333337</v>
      </c>
      <c r="Q52" s="29">
        <f t="shared" si="7"/>
        <v>838.33333333333337</v>
      </c>
      <c r="R52" s="3">
        <f t="shared" si="7"/>
        <v>1297.6666666666667</v>
      </c>
      <c r="S52" s="29">
        <f t="shared" si="7"/>
        <v>1298</v>
      </c>
      <c r="T52" s="3">
        <f t="shared" si="7"/>
        <v>508.33333333333331</v>
      </c>
      <c r="U52" s="29">
        <f t="shared" si="7"/>
        <v>170.33333333333334</v>
      </c>
      <c r="V52" s="3">
        <f t="shared" si="7"/>
        <v>1675</v>
      </c>
      <c r="W52" s="29">
        <f t="shared" si="7"/>
        <v>968.33333333333337</v>
      </c>
      <c r="X52" s="3">
        <f t="shared" si="7"/>
        <v>1371</v>
      </c>
      <c r="Y52" s="29">
        <f t="shared" si="7"/>
        <v>428.33333333333331</v>
      </c>
      <c r="Z52" s="3">
        <f t="shared" si="7"/>
        <v>3471.6666666666665</v>
      </c>
      <c r="AA52" s="29">
        <f t="shared" si="7"/>
        <v>2752</v>
      </c>
      <c r="AB52" s="9">
        <f t="shared" si="5"/>
        <v>17069.333333333336</v>
      </c>
      <c r="AC52" s="13">
        <f t="shared" si="4"/>
        <v>15275.000000000004</v>
      </c>
    </row>
    <row r="53" spans="1:29">
      <c r="A53" s="88" t="s">
        <v>33</v>
      </c>
      <c r="B53" s="3">
        <f t="shared" si="7"/>
        <v>2207</v>
      </c>
      <c r="C53" s="29">
        <f t="shared" si="7"/>
        <v>2481.6666666666665</v>
      </c>
      <c r="D53" s="3">
        <f t="shared" si="7"/>
        <v>1053.6666666666667</v>
      </c>
      <c r="E53" s="29">
        <f t="shared" si="7"/>
        <v>1152</v>
      </c>
      <c r="F53" s="3">
        <f t="shared" si="7"/>
        <v>489.66666666666669</v>
      </c>
      <c r="G53" s="29">
        <f t="shared" si="7"/>
        <v>434.66666666666669</v>
      </c>
      <c r="H53" s="3">
        <f t="shared" si="7"/>
        <v>1910.3333333333333</v>
      </c>
      <c r="I53" s="29">
        <f t="shared" si="7"/>
        <v>2869.3333333333335</v>
      </c>
      <c r="J53" s="3">
        <f t="shared" si="7"/>
        <v>353.33333333333331</v>
      </c>
      <c r="K53" s="29">
        <f t="shared" si="7"/>
        <v>214.33333333333334</v>
      </c>
      <c r="L53" s="3">
        <f t="shared" si="7"/>
        <v>623</v>
      </c>
      <c r="M53" s="29">
        <f t="shared" si="7"/>
        <v>804</v>
      </c>
      <c r="N53" s="3">
        <f t="shared" si="7"/>
        <v>1648.3333333333333</v>
      </c>
      <c r="O53" s="29">
        <f t="shared" si="7"/>
        <v>1739.3333333333333</v>
      </c>
      <c r="P53" s="3">
        <f t="shared" si="7"/>
        <v>847.66666666666663</v>
      </c>
      <c r="Q53" s="29">
        <f t="shared" si="7"/>
        <v>906.66666666666663</v>
      </c>
      <c r="R53" s="3">
        <f t="shared" si="7"/>
        <v>1255</v>
      </c>
      <c r="S53" s="29">
        <f t="shared" si="7"/>
        <v>1513</v>
      </c>
      <c r="T53" s="3">
        <f t="shared" si="7"/>
        <v>432</v>
      </c>
      <c r="U53" s="29">
        <f t="shared" si="7"/>
        <v>252</v>
      </c>
      <c r="V53" s="3">
        <f t="shared" si="7"/>
        <v>1343.6666666666667</v>
      </c>
      <c r="W53" s="29">
        <f t="shared" si="7"/>
        <v>1058.6666666666667</v>
      </c>
      <c r="X53" s="3">
        <f t="shared" si="7"/>
        <v>1488.6666666666667</v>
      </c>
      <c r="Y53" s="29">
        <f t="shared" si="7"/>
        <v>468</v>
      </c>
      <c r="Z53" s="3">
        <f t="shared" si="7"/>
        <v>3356.3333333333335</v>
      </c>
      <c r="AA53" s="29">
        <f t="shared" si="7"/>
        <v>2935.6666666666665</v>
      </c>
      <c r="AB53" s="9">
        <f t="shared" si="5"/>
        <v>17008.666666666664</v>
      </c>
      <c r="AC53" s="13">
        <f t="shared" si="4"/>
        <v>16829.333333333332</v>
      </c>
    </row>
    <row r="54" spans="1:29">
      <c r="A54" s="87" t="s">
        <v>34</v>
      </c>
      <c r="B54" s="3">
        <f t="shared" si="7"/>
        <v>2021.3333333333333</v>
      </c>
      <c r="C54" s="29">
        <f t="shared" si="7"/>
        <v>2769.6666666666665</v>
      </c>
      <c r="D54" s="3">
        <f t="shared" si="7"/>
        <v>815</v>
      </c>
      <c r="E54" s="29">
        <f t="shared" si="7"/>
        <v>1108.6666666666667</v>
      </c>
      <c r="F54" s="3">
        <f t="shared" si="7"/>
        <v>379.33333333333331</v>
      </c>
      <c r="G54" s="29">
        <f t="shared" si="7"/>
        <v>394</v>
      </c>
      <c r="H54" s="3">
        <f t="shared" si="7"/>
        <v>1710.6666666666667</v>
      </c>
      <c r="I54" s="29">
        <f t="shared" si="7"/>
        <v>3044.6666666666665</v>
      </c>
      <c r="J54" s="3">
        <f t="shared" si="7"/>
        <v>274.33333333333331</v>
      </c>
      <c r="K54" s="29">
        <f t="shared" si="7"/>
        <v>171.66666666666666</v>
      </c>
      <c r="L54" s="3">
        <f t="shared" si="7"/>
        <v>531.33333333333337</v>
      </c>
      <c r="M54" s="29">
        <f t="shared" si="7"/>
        <v>708.33333333333337</v>
      </c>
      <c r="N54" s="3">
        <f t="shared" si="7"/>
        <v>1469.3333333333333</v>
      </c>
      <c r="O54" s="29">
        <f t="shared" si="7"/>
        <v>1643.3333333333333</v>
      </c>
      <c r="P54" s="3">
        <f t="shared" si="7"/>
        <v>727.66666666666663</v>
      </c>
      <c r="Q54" s="29">
        <f t="shared" si="7"/>
        <v>908.66666666666663</v>
      </c>
      <c r="R54" s="3">
        <f t="shared" si="7"/>
        <v>1050</v>
      </c>
      <c r="S54" s="29">
        <f t="shared" si="7"/>
        <v>1420.3333333333333</v>
      </c>
      <c r="T54" s="3">
        <f t="shared" si="7"/>
        <v>329.66666666666669</v>
      </c>
      <c r="U54" s="29">
        <f t="shared" si="7"/>
        <v>197</v>
      </c>
      <c r="V54" s="3">
        <f t="shared" si="7"/>
        <v>1387.3333333333333</v>
      </c>
      <c r="W54" s="29">
        <f t="shared" si="7"/>
        <v>957.33333333333337</v>
      </c>
      <c r="X54" s="3">
        <f t="shared" si="7"/>
        <v>1206.3333333333333</v>
      </c>
      <c r="Y54" s="29">
        <f t="shared" si="7"/>
        <v>494</v>
      </c>
      <c r="Z54" s="3">
        <f t="shared" si="7"/>
        <v>2897</v>
      </c>
      <c r="AA54" s="29">
        <f t="shared" si="7"/>
        <v>3013.3333333333335</v>
      </c>
      <c r="AB54" s="9">
        <f t="shared" si="5"/>
        <v>14799.333333333334</v>
      </c>
      <c r="AC54" s="13">
        <f t="shared" si="4"/>
        <v>16831</v>
      </c>
    </row>
    <row r="55" spans="1:29">
      <c r="A55" s="88" t="s">
        <v>35</v>
      </c>
      <c r="B55" s="3">
        <f t="shared" si="7"/>
        <v>1818</v>
      </c>
      <c r="C55" s="29">
        <f t="shared" si="7"/>
        <v>2248.6666666666665</v>
      </c>
      <c r="D55" s="3">
        <f t="shared" si="7"/>
        <v>654.33333333333337</v>
      </c>
      <c r="E55" s="29">
        <f t="shared" si="7"/>
        <v>994.66666666666663</v>
      </c>
      <c r="F55" s="3">
        <f t="shared" si="7"/>
        <v>315</v>
      </c>
      <c r="G55" s="29">
        <f t="shared" si="7"/>
        <v>355.33333333333331</v>
      </c>
      <c r="H55" s="3">
        <f t="shared" si="7"/>
        <v>1429.6666666666667</v>
      </c>
      <c r="I55" s="29">
        <f t="shared" si="7"/>
        <v>2507.6666666666665</v>
      </c>
      <c r="J55" s="3">
        <f t="shared" si="7"/>
        <v>212.66666666666666</v>
      </c>
      <c r="K55" s="29">
        <f t="shared" si="7"/>
        <v>150.66666666666666</v>
      </c>
      <c r="L55" s="3">
        <f t="shared" si="7"/>
        <v>416.66666666666669</v>
      </c>
      <c r="M55" s="29">
        <f t="shared" si="7"/>
        <v>501</v>
      </c>
      <c r="N55" s="3">
        <f t="shared" si="7"/>
        <v>1216</v>
      </c>
      <c r="O55" s="29">
        <f t="shared" si="7"/>
        <v>1456.6666666666667</v>
      </c>
      <c r="P55" s="3">
        <f t="shared" si="7"/>
        <v>552.66666666666663</v>
      </c>
      <c r="Q55" s="29">
        <f t="shared" si="7"/>
        <v>901</v>
      </c>
      <c r="R55" s="3">
        <f t="shared" si="7"/>
        <v>774.33333333333337</v>
      </c>
      <c r="S55" s="29">
        <f t="shared" si="7"/>
        <v>1377.6666666666667</v>
      </c>
      <c r="T55" s="3">
        <f t="shared" si="7"/>
        <v>213.33333333333334</v>
      </c>
      <c r="U55" s="29">
        <f t="shared" si="7"/>
        <v>191</v>
      </c>
      <c r="V55" s="3">
        <f t="shared" si="7"/>
        <v>1341.3333333333333</v>
      </c>
      <c r="W55" s="29">
        <f t="shared" si="7"/>
        <v>794.66666666666663</v>
      </c>
      <c r="X55" s="3">
        <f t="shared" si="7"/>
        <v>909.66666666666663</v>
      </c>
      <c r="Y55" s="29">
        <f t="shared" si="7"/>
        <v>439.33333333333331</v>
      </c>
      <c r="Z55" s="3">
        <f t="shared" si="7"/>
        <v>2290.6666666666665</v>
      </c>
      <c r="AA55" s="29">
        <f t="shared" si="7"/>
        <v>2418.3333333333335</v>
      </c>
      <c r="AB55" s="9">
        <f t="shared" si="5"/>
        <v>12144.333333333332</v>
      </c>
      <c r="AC55" s="13">
        <f t="shared" si="4"/>
        <v>14336.666666666666</v>
      </c>
    </row>
    <row r="56" spans="1:29">
      <c r="A56" s="87" t="s">
        <v>36</v>
      </c>
      <c r="B56" s="3">
        <f t="shared" si="7"/>
        <v>1533.3333333333333</v>
      </c>
      <c r="C56" s="29">
        <f t="shared" si="7"/>
        <v>1607.6666666666667</v>
      </c>
      <c r="D56" s="3">
        <f t="shared" si="7"/>
        <v>470.33333333333331</v>
      </c>
      <c r="E56" s="29">
        <f t="shared" si="7"/>
        <v>733.66666666666663</v>
      </c>
      <c r="F56" s="3">
        <f t="shared" si="7"/>
        <v>180.33333333333334</v>
      </c>
      <c r="G56" s="29">
        <f t="shared" si="7"/>
        <v>245.33333333333334</v>
      </c>
      <c r="H56" s="3">
        <f t="shared" si="7"/>
        <v>1169.3333333333333</v>
      </c>
      <c r="I56" s="29">
        <f t="shared" si="7"/>
        <v>1824</v>
      </c>
      <c r="J56" s="3">
        <f t="shared" si="7"/>
        <v>140.66666666666666</v>
      </c>
      <c r="K56" s="29">
        <f t="shared" si="7"/>
        <v>99.333333333333329</v>
      </c>
      <c r="L56" s="3">
        <f t="shared" si="7"/>
        <v>338.33333333333331</v>
      </c>
      <c r="M56" s="29">
        <f t="shared" si="7"/>
        <v>396.66666666666669</v>
      </c>
      <c r="N56" s="3">
        <f t="shared" si="7"/>
        <v>930.33333333333337</v>
      </c>
      <c r="O56" s="29">
        <f t="shared" si="7"/>
        <v>1053.6666666666667</v>
      </c>
      <c r="P56" s="3">
        <f t="shared" si="7"/>
        <v>342.33333333333331</v>
      </c>
      <c r="Q56" s="29">
        <f t="shared" si="7"/>
        <v>718.33333333333337</v>
      </c>
      <c r="R56" s="3">
        <f t="shared" si="7"/>
        <v>626</v>
      </c>
      <c r="S56" s="29">
        <f t="shared" si="7"/>
        <v>1042</v>
      </c>
      <c r="T56" s="3">
        <f t="shared" si="7"/>
        <v>121.66666666666667</v>
      </c>
      <c r="U56" s="29">
        <f t="shared" si="7"/>
        <v>173.33333333333334</v>
      </c>
      <c r="V56" s="3">
        <f t="shared" si="7"/>
        <v>1053</v>
      </c>
      <c r="W56" s="29">
        <f t="shared" si="7"/>
        <v>626.33333333333337</v>
      </c>
      <c r="X56" s="3">
        <f t="shared" si="7"/>
        <v>655</v>
      </c>
      <c r="Y56" s="29">
        <f t="shared" si="7"/>
        <v>366.66666666666669</v>
      </c>
      <c r="Z56" s="3">
        <f t="shared" si="7"/>
        <v>1785.3333333333333</v>
      </c>
      <c r="AA56" s="29">
        <f t="shared" si="7"/>
        <v>1925</v>
      </c>
      <c r="AB56" s="9">
        <f t="shared" si="5"/>
        <v>9346</v>
      </c>
      <c r="AC56" s="13">
        <f t="shared" si="4"/>
        <v>10812</v>
      </c>
    </row>
    <row r="57" spans="1:29">
      <c r="A57" s="88" t="s">
        <v>37</v>
      </c>
      <c r="B57" s="3">
        <f t="shared" si="7"/>
        <v>175.66666666666666</v>
      </c>
      <c r="C57" s="29">
        <f t="shared" si="7"/>
        <v>953.66666666666663</v>
      </c>
      <c r="D57" s="3">
        <f t="shared" si="7"/>
        <v>105</v>
      </c>
      <c r="E57" s="29">
        <f t="shared" si="7"/>
        <v>482.66666666666669</v>
      </c>
      <c r="F57" s="3">
        <f t="shared" si="7"/>
        <v>52.333333333333336</v>
      </c>
      <c r="G57" s="29">
        <f t="shared" si="7"/>
        <v>154.66666666666666</v>
      </c>
      <c r="H57" s="3">
        <f t="shared" si="7"/>
        <v>348</v>
      </c>
      <c r="I57" s="29">
        <f t="shared" si="7"/>
        <v>1342.6666666666667</v>
      </c>
      <c r="J57" s="3">
        <f t="shared" si="7"/>
        <v>86</v>
      </c>
      <c r="K57" s="29">
        <f t="shared" si="7"/>
        <v>61.666666666666664</v>
      </c>
      <c r="L57" s="3">
        <f t="shared" si="7"/>
        <v>186</v>
      </c>
      <c r="M57" s="29">
        <f t="shared" si="7"/>
        <v>223.66666666666666</v>
      </c>
      <c r="N57" s="3">
        <f t="shared" si="7"/>
        <v>518</v>
      </c>
      <c r="O57" s="29">
        <f t="shared" si="7"/>
        <v>735.66666666666663</v>
      </c>
      <c r="P57" s="3">
        <f t="shared" si="7"/>
        <v>281</v>
      </c>
      <c r="Q57" s="29">
        <f t="shared" si="7"/>
        <v>497.66666666666669</v>
      </c>
      <c r="R57" s="3">
        <f t="shared" si="7"/>
        <v>378</v>
      </c>
      <c r="S57" s="29">
        <f t="shared" si="7"/>
        <v>628.66666666666663</v>
      </c>
      <c r="T57" s="3">
        <f t="shared" si="7"/>
        <v>110.66666666666667</v>
      </c>
      <c r="U57" s="29">
        <f t="shared" si="7"/>
        <v>130.66666666666666</v>
      </c>
      <c r="V57" s="3">
        <f t="shared" si="7"/>
        <v>1010.3333333333334</v>
      </c>
      <c r="W57" s="29">
        <f t="shared" si="7"/>
        <v>396</v>
      </c>
      <c r="X57" s="3">
        <f t="shared" si="7"/>
        <v>419.33333333333331</v>
      </c>
      <c r="Y57" s="29">
        <f t="shared" si="7"/>
        <v>294.66666666666669</v>
      </c>
      <c r="Z57" s="3">
        <f t="shared" si="7"/>
        <v>1225.3333333333333</v>
      </c>
      <c r="AA57" s="29">
        <f t="shared" si="7"/>
        <v>1456.3333333333333</v>
      </c>
      <c r="AB57" s="9">
        <f t="shared" si="5"/>
        <v>4895.666666666667</v>
      </c>
      <c r="AC57" s="13">
        <f t="shared" si="4"/>
        <v>7358.666666666667</v>
      </c>
    </row>
    <row r="58" spans="1:29">
      <c r="A58" s="87" t="s">
        <v>38</v>
      </c>
      <c r="B58" s="3">
        <f t="shared" si="7"/>
        <v>0</v>
      </c>
      <c r="C58" s="29">
        <f t="shared" si="7"/>
        <v>745.33333333333337</v>
      </c>
      <c r="D58" s="3">
        <f t="shared" si="7"/>
        <v>1.6666666666666667</v>
      </c>
      <c r="E58" s="29">
        <f t="shared" si="7"/>
        <v>325</v>
      </c>
      <c r="F58" s="3">
        <f t="shared" si="7"/>
        <v>3.6666666666666665</v>
      </c>
      <c r="G58" s="29">
        <f t="shared" si="7"/>
        <v>119.33333333333333</v>
      </c>
      <c r="H58" s="3">
        <f t="shared" si="7"/>
        <v>23.666666666666668</v>
      </c>
      <c r="I58" s="29">
        <f t="shared" si="7"/>
        <v>747.33333333333337</v>
      </c>
      <c r="J58" s="3">
        <f t="shared" si="7"/>
        <v>41.333333333333336</v>
      </c>
      <c r="K58" s="29">
        <f t="shared" si="7"/>
        <v>48.333333333333336</v>
      </c>
      <c r="L58" s="3">
        <f t="shared" si="7"/>
        <v>53</v>
      </c>
      <c r="M58" s="29">
        <f t="shared" si="7"/>
        <v>39</v>
      </c>
      <c r="N58" s="3">
        <f t="shared" si="7"/>
        <v>183.33333333333334</v>
      </c>
      <c r="O58" s="29">
        <f t="shared" si="7"/>
        <v>186</v>
      </c>
      <c r="P58" s="3">
        <f t="shared" si="7"/>
        <v>74.666666666666671</v>
      </c>
      <c r="Q58" s="29">
        <f t="shared" si="7"/>
        <v>119</v>
      </c>
      <c r="R58" s="3">
        <f t="shared" si="7"/>
        <v>79</v>
      </c>
      <c r="S58" s="29">
        <f t="shared" si="7"/>
        <v>99.333333333333329</v>
      </c>
      <c r="T58" s="3">
        <f t="shared" si="7"/>
        <v>31</v>
      </c>
      <c r="U58" s="29">
        <f t="shared" si="7"/>
        <v>6</v>
      </c>
      <c r="V58" s="3">
        <f t="shared" si="7"/>
        <v>244.33333333333334</v>
      </c>
      <c r="W58" s="29">
        <f t="shared" si="7"/>
        <v>32.666666666666664</v>
      </c>
      <c r="X58" s="3">
        <f t="shared" si="7"/>
        <v>108</v>
      </c>
      <c r="Y58" s="29">
        <f t="shared" si="7"/>
        <v>27.666666666666668</v>
      </c>
      <c r="Z58" s="3">
        <f t="shared" si="7"/>
        <v>76.333333333333329</v>
      </c>
      <c r="AA58" s="29">
        <f t="shared" si="7"/>
        <v>193.66666666666666</v>
      </c>
      <c r="AB58" s="9">
        <f t="shared" si="5"/>
        <v>920.00000000000011</v>
      </c>
      <c r="AC58" s="13">
        <f t="shared" si="4"/>
        <v>2688.6666666666661</v>
      </c>
    </row>
    <row r="59" spans="1:29">
      <c r="A59" s="88" t="s">
        <v>39</v>
      </c>
      <c r="B59" s="3">
        <f t="shared" si="7"/>
        <v>0</v>
      </c>
      <c r="C59" s="29">
        <f t="shared" si="7"/>
        <v>86</v>
      </c>
      <c r="D59" s="3">
        <f t="shared" si="7"/>
        <v>0</v>
      </c>
      <c r="E59" s="29">
        <f t="shared" si="7"/>
        <v>47</v>
      </c>
      <c r="F59" s="3">
        <f t="shared" si="7"/>
        <v>0</v>
      </c>
      <c r="G59" s="29">
        <f t="shared" si="7"/>
        <v>0.33333333333333331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9">
        <f t="shared" si="5"/>
        <v>0</v>
      </c>
      <c r="AC59" s="13">
        <f t="shared" si="4"/>
        <v>133.33333333333334</v>
      </c>
    </row>
    <row r="60" spans="1:29">
      <c r="A60" s="87" t="s">
        <v>40</v>
      </c>
      <c r="B60" s="3">
        <f t="shared" ref="B60:AA62" si="9">B28/5</f>
        <v>0</v>
      </c>
      <c r="C60" s="29">
        <f t="shared" si="9"/>
        <v>0</v>
      </c>
      <c r="D60" s="3">
        <f t="shared" si="9"/>
        <v>0</v>
      </c>
      <c r="E60" s="29">
        <f t="shared" si="9"/>
        <v>0</v>
      </c>
      <c r="F60" s="3">
        <f t="shared" si="9"/>
        <v>0</v>
      </c>
      <c r="G60" s="29">
        <f t="shared" si="9"/>
        <v>0</v>
      </c>
      <c r="H60" s="3">
        <f t="shared" si="9"/>
        <v>0</v>
      </c>
      <c r="I60" s="29">
        <f t="shared" si="9"/>
        <v>0</v>
      </c>
      <c r="J60" s="3">
        <f t="shared" si="9"/>
        <v>0</v>
      </c>
      <c r="K60" s="29">
        <f t="shared" si="9"/>
        <v>0</v>
      </c>
      <c r="L60" s="3">
        <f t="shared" si="9"/>
        <v>0</v>
      </c>
      <c r="M60" s="29">
        <f t="shared" si="9"/>
        <v>0</v>
      </c>
      <c r="N60" s="3">
        <f t="shared" si="9"/>
        <v>0</v>
      </c>
      <c r="O60" s="29">
        <f t="shared" si="9"/>
        <v>0</v>
      </c>
      <c r="P60" s="3">
        <f t="shared" si="9"/>
        <v>0</v>
      </c>
      <c r="Q60" s="29">
        <f t="shared" si="9"/>
        <v>0</v>
      </c>
      <c r="R60" s="3">
        <f t="shared" si="9"/>
        <v>0</v>
      </c>
      <c r="S60" s="29">
        <f t="shared" si="9"/>
        <v>0</v>
      </c>
      <c r="T60" s="3">
        <f t="shared" si="9"/>
        <v>0</v>
      </c>
      <c r="U60" s="29">
        <f t="shared" si="9"/>
        <v>0</v>
      </c>
      <c r="V60" s="3">
        <f t="shared" si="9"/>
        <v>0</v>
      </c>
      <c r="W60" s="29">
        <f t="shared" si="9"/>
        <v>0</v>
      </c>
      <c r="X60" s="3">
        <f t="shared" si="9"/>
        <v>0</v>
      </c>
      <c r="Y60" s="29">
        <f t="shared" si="9"/>
        <v>0</v>
      </c>
      <c r="Z60" s="3">
        <f t="shared" si="9"/>
        <v>0</v>
      </c>
      <c r="AA60" s="29">
        <f t="shared" si="9"/>
        <v>0</v>
      </c>
      <c r="AB60" s="9">
        <f t="shared" si="5"/>
        <v>0</v>
      </c>
      <c r="AC60" s="13">
        <f t="shared" si="4"/>
        <v>0</v>
      </c>
    </row>
    <row r="61" spans="1:29">
      <c r="A61" s="88" t="s">
        <v>41</v>
      </c>
      <c r="B61" s="3">
        <f t="shared" si="9"/>
        <v>0</v>
      </c>
      <c r="C61" s="29">
        <f t="shared" si="9"/>
        <v>0</v>
      </c>
      <c r="D61" s="3">
        <f t="shared" si="9"/>
        <v>0</v>
      </c>
      <c r="E61" s="29">
        <f t="shared" si="9"/>
        <v>0</v>
      </c>
      <c r="F61" s="3">
        <f t="shared" si="9"/>
        <v>0</v>
      </c>
      <c r="G61" s="29">
        <f t="shared" si="9"/>
        <v>0</v>
      </c>
      <c r="H61" s="3">
        <f t="shared" si="9"/>
        <v>0</v>
      </c>
      <c r="I61" s="29">
        <f t="shared" si="9"/>
        <v>0</v>
      </c>
      <c r="J61" s="3">
        <f t="shared" si="9"/>
        <v>0</v>
      </c>
      <c r="K61" s="29">
        <f t="shared" si="9"/>
        <v>0</v>
      </c>
      <c r="L61" s="3">
        <f t="shared" si="9"/>
        <v>0</v>
      </c>
      <c r="M61" s="29">
        <f t="shared" si="9"/>
        <v>0</v>
      </c>
      <c r="N61" s="3">
        <f t="shared" si="9"/>
        <v>0</v>
      </c>
      <c r="O61" s="29">
        <f t="shared" si="9"/>
        <v>0</v>
      </c>
      <c r="P61" s="3">
        <f t="shared" si="9"/>
        <v>0</v>
      </c>
      <c r="Q61" s="29">
        <f t="shared" si="9"/>
        <v>0</v>
      </c>
      <c r="R61" s="3">
        <f t="shared" si="9"/>
        <v>0</v>
      </c>
      <c r="S61" s="29">
        <f t="shared" si="9"/>
        <v>0</v>
      </c>
      <c r="T61" s="3">
        <f t="shared" si="9"/>
        <v>0</v>
      </c>
      <c r="U61" s="29">
        <f t="shared" si="9"/>
        <v>0</v>
      </c>
      <c r="V61" s="3">
        <f t="shared" si="9"/>
        <v>0</v>
      </c>
      <c r="W61" s="29">
        <f t="shared" si="9"/>
        <v>0</v>
      </c>
      <c r="X61" s="3">
        <f t="shared" si="9"/>
        <v>0</v>
      </c>
      <c r="Y61" s="29">
        <f t="shared" si="9"/>
        <v>0</v>
      </c>
      <c r="Z61" s="3">
        <f t="shared" si="9"/>
        <v>0</v>
      </c>
      <c r="AA61" s="29">
        <f t="shared" si="9"/>
        <v>0</v>
      </c>
      <c r="AB61" s="9">
        <f t="shared" si="5"/>
        <v>0</v>
      </c>
      <c r="AC61" s="13">
        <f t="shared" si="4"/>
        <v>0</v>
      </c>
    </row>
    <row r="62" spans="1:29" ht="14.1" thickBot="1">
      <c r="A62" s="87" t="s">
        <v>45</v>
      </c>
      <c r="B62" s="14">
        <f t="shared" si="9"/>
        <v>0</v>
      </c>
      <c r="C62" s="40">
        <f t="shared" si="9"/>
        <v>0</v>
      </c>
      <c r="D62" s="14">
        <f t="shared" si="9"/>
        <v>0</v>
      </c>
      <c r="E62" s="40">
        <f t="shared" si="9"/>
        <v>0</v>
      </c>
      <c r="F62" s="14">
        <f t="shared" si="9"/>
        <v>0</v>
      </c>
      <c r="G62" s="40">
        <f t="shared" si="9"/>
        <v>0</v>
      </c>
      <c r="H62" s="14">
        <f t="shared" si="9"/>
        <v>0</v>
      </c>
      <c r="I62" s="40">
        <f t="shared" si="9"/>
        <v>0</v>
      </c>
      <c r="J62" s="14">
        <f t="shared" si="9"/>
        <v>0</v>
      </c>
      <c r="K62" s="40">
        <f t="shared" si="9"/>
        <v>0</v>
      </c>
      <c r="L62" s="14">
        <f t="shared" si="9"/>
        <v>0</v>
      </c>
      <c r="M62" s="40">
        <f t="shared" si="9"/>
        <v>0</v>
      </c>
      <c r="N62" s="14">
        <f t="shared" si="9"/>
        <v>0</v>
      </c>
      <c r="O62" s="40">
        <f t="shared" si="9"/>
        <v>0</v>
      </c>
      <c r="P62" s="14">
        <f t="shared" si="9"/>
        <v>0</v>
      </c>
      <c r="Q62" s="40">
        <f t="shared" si="9"/>
        <v>0</v>
      </c>
      <c r="R62" s="14">
        <f t="shared" si="9"/>
        <v>0</v>
      </c>
      <c r="S62" s="40">
        <f t="shared" si="9"/>
        <v>0</v>
      </c>
      <c r="T62" s="14">
        <f t="shared" si="9"/>
        <v>0</v>
      </c>
      <c r="U62" s="40">
        <f t="shared" si="9"/>
        <v>0</v>
      </c>
      <c r="V62" s="14">
        <f t="shared" si="9"/>
        <v>0</v>
      </c>
      <c r="W62" s="40">
        <f t="shared" si="9"/>
        <v>0</v>
      </c>
      <c r="X62" s="14">
        <f t="shared" si="9"/>
        <v>0</v>
      </c>
      <c r="Y62" s="40">
        <f t="shared" si="9"/>
        <v>0</v>
      </c>
      <c r="Z62" s="14">
        <f t="shared" si="9"/>
        <v>0</v>
      </c>
      <c r="AA62" s="40">
        <f t="shared" si="9"/>
        <v>0</v>
      </c>
      <c r="AB62" s="10">
        <f t="shared" si="5"/>
        <v>0</v>
      </c>
      <c r="AC62" s="106">
        <f t="shared" si="4"/>
        <v>0</v>
      </c>
    </row>
    <row r="63" spans="1:29" s="89" customFormat="1" ht="15" thickTop="1" thickBot="1">
      <c r="A63" s="296" t="s">
        <v>44</v>
      </c>
      <c r="B63" s="12">
        <f>SUM(B39:B62)</f>
        <v>36359.666666666664</v>
      </c>
      <c r="C63" s="42">
        <f>SUM(C39:C62)</f>
        <v>26762.333333333339</v>
      </c>
      <c r="D63" s="12">
        <f t="shared" ref="D63:AC63" si="10">SUM(D39:D62)</f>
        <v>14361.333333333334</v>
      </c>
      <c r="E63" s="42">
        <f t="shared" si="10"/>
        <v>12037.999999999998</v>
      </c>
      <c r="F63" s="12">
        <f t="shared" si="10"/>
        <v>5492.3333333333321</v>
      </c>
      <c r="G63" s="42">
        <f t="shared" si="10"/>
        <v>4592.333333333333</v>
      </c>
      <c r="H63" s="12">
        <f t="shared" si="10"/>
        <v>23023.333333333332</v>
      </c>
      <c r="I63" s="42">
        <f t="shared" si="10"/>
        <v>33451.666666666672</v>
      </c>
      <c r="J63" s="12">
        <f t="shared" si="10"/>
        <v>3094</v>
      </c>
      <c r="K63" s="42">
        <f t="shared" si="10"/>
        <v>4268.6666666666661</v>
      </c>
      <c r="L63" s="12">
        <f t="shared" si="10"/>
        <v>5536</v>
      </c>
      <c r="M63" s="42">
        <f t="shared" si="10"/>
        <v>12861.999999999998</v>
      </c>
      <c r="N63" s="12">
        <f t="shared" si="10"/>
        <v>19206.666666666664</v>
      </c>
      <c r="O63" s="42">
        <f t="shared" si="10"/>
        <v>24820.000000000004</v>
      </c>
      <c r="P63" s="12">
        <f t="shared" si="10"/>
        <v>11114.333333333332</v>
      </c>
      <c r="Q63" s="42">
        <f t="shared" si="10"/>
        <v>11275.333333333334</v>
      </c>
      <c r="R63" s="12">
        <f t="shared" si="10"/>
        <v>17535.333333333332</v>
      </c>
      <c r="S63" s="42">
        <f t="shared" si="10"/>
        <v>16441.666666666664</v>
      </c>
      <c r="T63" s="12">
        <f t="shared" si="10"/>
        <v>4250.3333333333339</v>
      </c>
      <c r="U63" s="42">
        <f t="shared" si="10"/>
        <v>4197.0000000000009</v>
      </c>
      <c r="V63" s="12">
        <f t="shared" si="10"/>
        <v>16523</v>
      </c>
      <c r="W63" s="42">
        <f t="shared" si="10"/>
        <v>16838.000000000004</v>
      </c>
      <c r="X63" s="12">
        <f t="shared" si="10"/>
        <v>15022</v>
      </c>
      <c r="Y63" s="42">
        <f t="shared" si="10"/>
        <v>8114</v>
      </c>
      <c r="Z63" s="12">
        <f t="shared" si="10"/>
        <v>39579</v>
      </c>
      <c r="AA63" s="42">
        <f t="shared" si="10"/>
        <v>34992.666666666664</v>
      </c>
      <c r="AB63" s="12">
        <f t="shared" si="10"/>
        <v>211097.33333333331</v>
      </c>
      <c r="AC63" s="42">
        <f t="shared" si="10"/>
        <v>210653.66666666669</v>
      </c>
    </row>
    <row r="64" spans="1:29" ht="17.100000000000001" thickTop="1">
      <c r="AB64" s="179" t="str">
        <f>IF(AB63='Daily Total'!D47,"Correct","Wrong")</f>
        <v>Correct</v>
      </c>
      <c r="AC64" s="179" t="str">
        <f>IF(AC63='Daily Total'!E47,"Correct","Wrong")</f>
        <v>Correct</v>
      </c>
    </row>
    <row r="65" spans="1:31">
      <c r="A65" t="s">
        <v>46</v>
      </c>
      <c r="B65">
        <f>COUNTIF('Daily Total'!$G$7:$G$36,2)</f>
        <v>3</v>
      </c>
    </row>
    <row r="67" spans="1:31" s="8" customFormat="1">
      <c r="A67" s="44" t="s">
        <v>54</v>
      </c>
      <c r="B67" s="15"/>
      <c r="C67" s="15"/>
      <c r="AB67" s="44"/>
      <c r="AC67" s="44"/>
    </row>
    <row r="68" spans="1:31" s="8" customFormat="1" ht="14.1" thickBot="1">
      <c r="A68" s="44"/>
      <c r="B68" s="15"/>
      <c r="C68" s="15"/>
      <c r="AB68" s="44"/>
      <c r="AC68" s="44"/>
    </row>
    <row r="69" spans="1:31" s="8" customFormat="1" ht="15" thickTop="1" thickBot="1">
      <c r="A69" s="299" t="s">
        <v>2</v>
      </c>
      <c r="B69" s="297" t="s">
        <v>3</v>
      </c>
      <c r="C69" s="298"/>
      <c r="D69" s="297" t="s">
        <v>4</v>
      </c>
      <c r="E69" s="298"/>
      <c r="F69" s="297" t="s">
        <v>5</v>
      </c>
      <c r="G69" s="298"/>
      <c r="H69" s="297" t="s">
        <v>6</v>
      </c>
      <c r="I69" s="298"/>
      <c r="J69" s="297" t="s">
        <v>7</v>
      </c>
      <c r="K69" s="298"/>
      <c r="L69" s="297" t="s">
        <v>8</v>
      </c>
      <c r="M69" s="298"/>
      <c r="N69" s="297" t="s">
        <v>9</v>
      </c>
      <c r="O69" s="298"/>
      <c r="P69" s="297" t="s">
        <v>10</v>
      </c>
      <c r="Q69" s="298"/>
      <c r="R69" s="297" t="s">
        <v>11</v>
      </c>
      <c r="S69" s="298"/>
      <c r="T69" s="297" t="s">
        <v>12</v>
      </c>
      <c r="U69" s="298"/>
      <c r="V69" s="297" t="s">
        <v>13</v>
      </c>
      <c r="W69" s="298"/>
      <c r="X69" s="297" t="s">
        <v>14</v>
      </c>
      <c r="Y69" s="298"/>
      <c r="Z69" s="297" t="s">
        <v>15</v>
      </c>
      <c r="AA69" s="298"/>
      <c r="AB69" s="297" t="s">
        <v>48</v>
      </c>
      <c r="AC69" s="298"/>
    </row>
    <row r="70" spans="1:31" s="67" customFormat="1" ht="15" thickTop="1" thickBot="1">
      <c r="A70" s="300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</row>
    <row r="71" spans="1:31" s="8" customFormat="1" ht="14.1" thickTop="1">
      <c r="A71" s="86" t="s">
        <v>19</v>
      </c>
      <c r="B71" s="59">
        <f>B7/B31</f>
        <v>0</v>
      </c>
      <c r="C71" s="60">
        <f t="shared" ref="C71:AC71" si="11">C7/C31</f>
        <v>0</v>
      </c>
      <c r="D71" s="59">
        <f t="shared" si="11"/>
        <v>0</v>
      </c>
      <c r="E71" s="60">
        <f t="shared" si="11"/>
        <v>0</v>
      </c>
      <c r="F71" s="59">
        <f t="shared" si="11"/>
        <v>0</v>
      </c>
      <c r="G71" s="60">
        <f t="shared" si="11"/>
        <v>0</v>
      </c>
      <c r="H71" s="59">
        <f t="shared" si="11"/>
        <v>0</v>
      </c>
      <c r="I71" s="60">
        <f t="shared" si="11"/>
        <v>0</v>
      </c>
      <c r="J71" s="59">
        <f t="shared" si="11"/>
        <v>0</v>
      </c>
      <c r="K71" s="60">
        <f t="shared" si="11"/>
        <v>0</v>
      </c>
      <c r="L71" s="59">
        <f t="shared" si="11"/>
        <v>0</v>
      </c>
      <c r="M71" s="60">
        <f t="shared" si="11"/>
        <v>0</v>
      </c>
      <c r="N71" s="59">
        <f t="shared" si="11"/>
        <v>0</v>
      </c>
      <c r="O71" s="60">
        <f t="shared" si="11"/>
        <v>0</v>
      </c>
      <c r="P71" s="59">
        <f t="shared" si="11"/>
        <v>0</v>
      </c>
      <c r="Q71" s="60">
        <f t="shared" si="11"/>
        <v>0</v>
      </c>
      <c r="R71" s="59">
        <f t="shared" si="11"/>
        <v>0</v>
      </c>
      <c r="S71" s="60">
        <f t="shared" si="11"/>
        <v>0</v>
      </c>
      <c r="T71" s="59">
        <f t="shared" si="11"/>
        <v>0</v>
      </c>
      <c r="U71" s="60">
        <f t="shared" si="11"/>
        <v>0</v>
      </c>
      <c r="V71" s="59">
        <f t="shared" si="11"/>
        <v>0</v>
      </c>
      <c r="W71" s="60">
        <f t="shared" si="11"/>
        <v>0</v>
      </c>
      <c r="X71" s="59">
        <f t="shared" si="11"/>
        <v>0</v>
      </c>
      <c r="Y71" s="60">
        <f t="shared" si="11"/>
        <v>0</v>
      </c>
      <c r="Z71" s="59">
        <f t="shared" si="11"/>
        <v>0</v>
      </c>
      <c r="AA71" s="59">
        <f t="shared" si="11"/>
        <v>0</v>
      </c>
      <c r="AB71" s="99">
        <f t="shared" si="11"/>
        <v>0</v>
      </c>
      <c r="AC71" s="100">
        <f t="shared" si="11"/>
        <v>0</v>
      </c>
      <c r="AD71" s="15"/>
      <c r="AE71" s="15"/>
    </row>
    <row r="72" spans="1:31" s="8" customFormat="1">
      <c r="A72" s="87" t="s">
        <v>20</v>
      </c>
      <c r="B72" s="82">
        <f>B8/B31</f>
        <v>5.8214688436821023E-3</v>
      </c>
      <c r="C72" s="83">
        <f t="shared" ref="C72:AC72" si="12">C8/C31</f>
        <v>0</v>
      </c>
      <c r="D72" s="82">
        <f t="shared" si="12"/>
        <v>5.0830934917834927E-3</v>
      </c>
      <c r="E72" s="83">
        <f t="shared" si="12"/>
        <v>0</v>
      </c>
      <c r="F72" s="82">
        <f t="shared" si="12"/>
        <v>4.3697274989379139E-3</v>
      </c>
      <c r="G72" s="83">
        <f t="shared" si="12"/>
        <v>0</v>
      </c>
      <c r="H72" s="82">
        <f t="shared" si="12"/>
        <v>5.5306211090198351E-3</v>
      </c>
      <c r="I72" s="83">
        <f t="shared" si="12"/>
        <v>8.9681630212744753E-5</v>
      </c>
      <c r="J72" s="82">
        <f t="shared" si="12"/>
        <v>2.2624434389140274E-3</v>
      </c>
      <c r="K72" s="83">
        <f t="shared" si="12"/>
        <v>3.9044198032172419E-4</v>
      </c>
      <c r="L72" s="82">
        <f t="shared" si="12"/>
        <v>4.2148362235067436E-4</v>
      </c>
      <c r="M72" s="83">
        <f t="shared" si="12"/>
        <v>0</v>
      </c>
      <c r="N72" s="82">
        <f t="shared" si="12"/>
        <v>1.3016313779937521E-3</v>
      </c>
      <c r="O72" s="83">
        <f t="shared" si="12"/>
        <v>0</v>
      </c>
      <c r="P72" s="82">
        <f t="shared" si="12"/>
        <v>6.5980865548990791E-4</v>
      </c>
      <c r="Q72" s="83">
        <f t="shared" si="12"/>
        <v>0</v>
      </c>
      <c r="R72" s="82">
        <f t="shared" si="12"/>
        <v>1.3306466942934267E-4</v>
      </c>
      <c r="S72" s="83">
        <f t="shared" si="12"/>
        <v>0</v>
      </c>
      <c r="T72" s="82">
        <f t="shared" si="12"/>
        <v>0</v>
      </c>
      <c r="U72" s="83">
        <f t="shared" si="12"/>
        <v>0</v>
      </c>
      <c r="V72" s="82">
        <f t="shared" si="12"/>
        <v>0</v>
      </c>
      <c r="W72" s="83">
        <f t="shared" si="12"/>
        <v>0</v>
      </c>
      <c r="X72" s="82">
        <f t="shared" si="12"/>
        <v>0</v>
      </c>
      <c r="Y72" s="83">
        <f t="shared" si="12"/>
        <v>0</v>
      </c>
      <c r="Z72" s="82">
        <f t="shared" si="12"/>
        <v>0</v>
      </c>
      <c r="AA72" s="82">
        <f t="shared" si="12"/>
        <v>0</v>
      </c>
      <c r="AB72" s="101">
        <f t="shared" si="12"/>
        <v>2.2738326080228395E-3</v>
      </c>
      <c r="AC72" s="102">
        <f t="shared" si="12"/>
        <v>2.2153265786971031E-5</v>
      </c>
      <c r="AD72" s="15"/>
      <c r="AE72" s="15"/>
    </row>
    <row r="73" spans="1:31" s="8" customFormat="1">
      <c r="A73" s="88" t="s">
        <v>21</v>
      </c>
      <c r="B73" s="82">
        <f>B9/B31</f>
        <v>3.5561382117547835E-2</v>
      </c>
      <c r="C73" s="83">
        <f t="shared" ref="C73:AC73" si="13">C9/C31</f>
        <v>3.7365949655610496E-5</v>
      </c>
      <c r="D73" s="82">
        <f t="shared" si="13"/>
        <v>3.1380558908179368E-2</v>
      </c>
      <c r="E73" s="83">
        <f t="shared" si="13"/>
        <v>1.107603699396356E-4</v>
      </c>
      <c r="F73" s="82">
        <f t="shared" si="13"/>
        <v>2.97384232566608E-2</v>
      </c>
      <c r="G73" s="83">
        <f t="shared" si="13"/>
        <v>2.9033897074834869E-4</v>
      </c>
      <c r="H73" s="82">
        <f t="shared" si="13"/>
        <v>3.0013030259157376E-2</v>
      </c>
      <c r="I73" s="83">
        <f t="shared" si="13"/>
        <v>1.9132081112052215E-3</v>
      </c>
      <c r="J73" s="82">
        <f t="shared" si="13"/>
        <v>9.5884507649213538E-3</v>
      </c>
      <c r="K73" s="83">
        <f t="shared" si="13"/>
        <v>5.231922536311104E-3</v>
      </c>
      <c r="L73" s="82">
        <f t="shared" si="13"/>
        <v>5.5997109826589593E-3</v>
      </c>
      <c r="M73" s="83">
        <f t="shared" si="13"/>
        <v>1.1480847975949827E-2</v>
      </c>
      <c r="N73" s="82">
        <f t="shared" si="13"/>
        <v>1.2513016313779938E-2</v>
      </c>
      <c r="O73" s="83">
        <f t="shared" si="13"/>
        <v>9.2935804458769804E-3</v>
      </c>
      <c r="P73" s="82">
        <f t="shared" si="13"/>
        <v>1.0856851513061212E-2</v>
      </c>
      <c r="Q73" s="83">
        <f t="shared" si="13"/>
        <v>1.4663276769349021E-2</v>
      </c>
      <c r="R73" s="82">
        <f t="shared" si="13"/>
        <v>1.1861764817701403E-2</v>
      </c>
      <c r="S73" s="83">
        <f t="shared" si="13"/>
        <v>1.0805879371515458E-2</v>
      </c>
      <c r="T73" s="82">
        <f t="shared" si="13"/>
        <v>7.6072464904713352E-3</v>
      </c>
      <c r="U73" s="83">
        <f t="shared" si="13"/>
        <v>2.7321102374712095E-2</v>
      </c>
      <c r="V73" s="82">
        <f t="shared" si="13"/>
        <v>6.7784300671790837E-3</v>
      </c>
      <c r="W73" s="83">
        <f t="shared" si="13"/>
        <v>1.3065684760660411E-2</v>
      </c>
      <c r="X73" s="82">
        <f t="shared" si="13"/>
        <v>1.116140771313185E-2</v>
      </c>
      <c r="Y73" s="83">
        <f t="shared" si="13"/>
        <v>2.493632404896886E-2</v>
      </c>
      <c r="Z73" s="82">
        <f t="shared" si="13"/>
        <v>1.3492003335101949E-2</v>
      </c>
      <c r="AA73" s="82">
        <f t="shared" si="13"/>
        <v>9.697269904170398E-3</v>
      </c>
      <c r="AB73" s="101">
        <f t="shared" si="13"/>
        <v>1.929757521017161E-2</v>
      </c>
      <c r="AC73" s="102">
        <f t="shared" si="13"/>
        <v>8.0115703342453094E-3</v>
      </c>
      <c r="AD73" s="15"/>
      <c r="AE73" s="15"/>
    </row>
    <row r="74" spans="1:31" s="8" customFormat="1">
      <c r="A74" s="87" t="s">
        <v>22</v>
      </c>
      <c r="B74" s="82">
        <f>B10/B31</f>
        <v>5.7242915684962273E-2</v>
      </c>
      <c r="C74" s="83">
        <f t="shared" ref="C74:AC74" si="14">C10/C31</f>
        <v>1.122224021323502E-2</v>
      </c>
      <c r="D74" s="82">
        <f t="shared" si="14"/>
        <v>5.6285395970661962E-2</v>
      </c>
      <c r="E74" s="83">
        <f t="shared" si="14"/>
        <v>2.2705875837625299E-2</v>
      </c>
      <c r="F74" s="82">
        <f t="shared" si="14"/>
        <v>4.3515203010256721E-2</v>
      </c>
      <c r="G74" s="83">
        <f t="shared" si="14"/>
        <v>2.3590041373303332E-2</v>
      </c>
      <c r="H74" s="82">
        <f t="shared" si="14"/>
        <v>3.3733893151874909E-2</v>
      </c>
      <c r="I74" s="83">
        <f t="shared" si="14"/>
        <v>2.2868815704249913E-2</v>
      </c>
      <c r="J74" s="82">
        <f t="shared" si="14"/>
        <v>2.2085757379875028E-2</v>
      </c>
      <c r="K74" s="83">
        <f t="shared" si="14"/>
        <v>3.8653756051850695E-2</v>
      </c>
      <c r="L74" s="82">
        <f t="shared" si="14"/>
        <v>2.2880539499036609E-2</v>
      </c>
      <c r="M74" s="83">
        <f t="shared" si="14"/>
        <v>2.910382003835588E-2</v>
      </c>
      <c r="N74" s="82">
        <f t="shared" si="14"/>
        <v>3.4311003123915308E-2</v>
      </c>
      <c r="O74" s="83">
        <f t="shared" si="14"/>
        <v>3.22723609991942E-2</v>
      </c>
      <c r="P74" s="82">
        <f t="shared" si="14"/>
        <v>4.1807875716042345E-2</v>
      </c>
      <c r="Q74" s="83">
        <f t="shared" si="14"/>
        <v>3.1129900076863951E-2</v>
      </c>
      <c r="R74" s="82">
        <f t="shared" si="14"/>
        <v>4.206744477816219E-2</v>
      </c>
      <c r="S74" s="83">
        <f t="shared" si="14"/>
        <v>3.1444500760263561E-2</v>
      </c>
      <c r="T74" s="82">
        <f t="shared" si="14"/>
        <v>3.5918751470472902E-2</v>
      </c>
      <c r="U74" s="83">
        <f t="shared" si="14"/>
        <v>6.3060916527678507E-2</v>
      </c>
      <c r="V74" s="82">
        <f t="shared" si="14"/>
        <v>2.9433718654804413E-2</v>
      </c>
      <c r="W74" s="83">
        <f t="shared" si="14"/>
        <v>3.7019440155204496E-2</v>
      </c>
      <c r="X74" s="82">
        <f t="shared" si="14"/>
        <v>4.2182576665335286E-2</v>
      </c>
      <c r="Y74" s="83">
        <f t="shared" si="14"/>
        <v>5.2173198586804699E-2</v>
      </c>
      <c r="Z74" s="82">
        <f t="shared" si="14"/>
        <v>3.8159966985859502E-2</v>
      </c>
      <c r="AA74" s="82">
        <f t="shared" si="14"/>
        <v>3.0634990188420429E-2</v>
      </c>
      <c r="AB74" s="101">
        <f t="shared" si="14"/>
        <v>4.1424808776993866E-2</v>
      </c>
      <c r="AC74" s="102">
        <f t="shared" si="14"/>
        <v>2.8666325928340515E-2</v>
      </c>
      <c r="AD74" s="15"/>
      <c r="AE74" s="15"/>
    </row>
    <row r="75" spans="1:31" s="8" customFormat="1">
      <c r="A75" s="88" t="s">
        <v>23</v>
      </c>
      <c r="B75" s="82">
        <f>B11/B31</f>
        <v>7.5184040924467593E-2</v>
      </c>
      <c r="C75" s="83">
        <f t="shared" ref="C75:AC75" si="15">C11/C31</f>
        <v>2.8211291989985926E-2</v>
      </c>
      <c r="D75" s="82">
        <f t="shared" si="15"/>
        <v>6.3875220499489363E-2</v>
      </c>
      <c r="E75" s="83">
        <f t="shared" si="15"/>
        <v>5.1503572021930552E-2</v>
      </c>
      <c r="F75" s="82">
        <f t="shared" si="15"/>
        <v>5.0433938216908419E-2</v>
      </c>
      <c r="G75" s="83">
        <f t="shared" si="15"/>
        <v>5.7414531465485953E-2</v>
      </c>
      <c r="H75" s="82">
        <f t="shared" si="15"/>
        <v>4.0596496308093241E-2</v>
      </c>
      <c r="I75" s="83">
        <f t="shared" si="15"/>
        <v>4.1622241044292761E-2</v>
      </c>
      <c r="J75" s="82">
        <f t="shared" si="15"/>
        <v>3.6630036630036632E-2</v>
      </c>
      <c r="K75" s="83">
        <f t="shared" si="15"/>
        <v>7.9962517569889119E-2</v>
      </c>
      <c r="L75" s="82">
        <f t="shared" si="15"/>
        <v>3.4682080924855488E-2</v>
      </c>
      <c r="M75" s="83">
        <f t="shared" si="15"/>
        <v>5.8492717565956566E-2</v>
      </c>
      <c r="N75" s="82">
        <f t="shared" si="15"/>
        <v>5.1683443248871919E-2</v>
      </c>
      <c r="O75" s="83">
        <f t="shared" si="15"/>
        <v>5.8407198495836692E-2</v>
      </c>
      <c r="P75" s="82">
        <f t="shared" si="15"/>
        <v>6.0912335422727407E-2</v>
      </c>
      <c r="Q75" s="83">
        <f t="shared" si="15"/>
        <v>5.9717377165493996E-2</v>
      </c>
      <c r="R75" s="82">
        <f t="shared" si="15"/>
        <v>5.9822073527734478E-2</v>
      </c>
      <c r="S75" s="83">
        <f t="shared" si="15"/>
        <v>5.1414090217942222E-2</v>
      </c>
      <c r="T75" s="82">
        <f t="shared" si="15"/>
        <v>4.6584581601443027E-2</v>
      </c>
      <c r="U75" s="83">
        <f t="shared" si="15"/>
        <v>9.6259232785322849E-2</v>
      </c>
      <c r="V75" s="82">
        <f t="shared" si="15"/>
        <v>4.4261534426758661E-2</v>
      </c>
      <c r="W75" s="83">
        <f t="shared" si="15"/>
        <v>5.7469216454844201E-2</v>
      </c>
      <c r="X75" s="82">
        <f t="shared" si="15"/>
        <v>5.4675365020192608E-2</v>
      </c>
      <c r="Y75" s="83">
        <f t="shared" si="15"/>
        <v>9.2391750883247067E-2</v>
      </c>
      <c r="Z75" s="82">
        <f t="shared" si="15"/>
        <v>5.544185889823728E-2</v>
      </c>
      <c r="AA75" s="82">
        <f t="shared" si="15"/>
        <v>4.8038636666730174E-2</v>
      </c>
      <c r="AB75" s="101">
        <f t="shared" si="15"/>
        <v>5.6048394737340752E-2</v>
      </c>
      <c r="AC75" s="102">
        <f t="shared" si="15"/>
        <v>5.1721546108066792E-2</v>
      </c>
      <c r="AD75" s="15"/>
      <c r="AE75" s="15"/>
    </row>
    <row r="76" spans="1:31" s="8" customFormat="1">
      <c r="A76" s="87" t="s">
        <v>24</v>
      </c>
      <c r="B76" s="82">
        <f>B12/B31</f>
        <v>8.5736026182858291E-2</v>
      </c>
      <c r="C76" s="83">
        <f t="shared" ref="C76:AC76" si="16">C12/C31</f>
        <v>3.8125723965274576E-2</v>
      </c>
      <c r="D76" s="82">
        <f t="shared" si="16"/>
        <v>7.4598458824621669E-2</v>
      </c>
      <c r="E76" s="83">
        <f t="shared" si="16"/>
        <v>5.0922080079747467E-2</v>
      </c>
      <c r="F76" s="82">
        <f t="shared" si="16"/>
        <v>6.2086544880742854E-2</v>
      </c>
      <c r="G76" s="83">
        <f t="shared" si="16"/>
        <v>6.3801988821949623E-2</v>
      </c>
      <c r="H76" s="82">
        <f t="shared" si="16"/>
        <v>4.6286376140147675E-2</v>
      </c>
      <c r="I76" s="83">
        <f t="shared" si="16"/>
        <v>5.2394001295401324E-2</v>
      </c>
      <c r="J76" s="82">
        <f t="shared" si="16"/>
        <v>4.0939452704158587E-2</v>
      </c>
      <c r="K76" s="83">
        <f t="shared" si="16"/>
        <v>9.4018428861471187E-2</v>
      </c>
      <c r="L76" s="82">
        <f t="shared" si="16"/>
        <v>3.0948940269749519E-2</v>
      </c>
      <c r="M76" s="83">
        <f t="shared" si="16"/>
        <v>7.9562535634686155E-2</v>
      </c>
      <c r="N76" s="82">
        <f t="shared" si="16"/>
        <v>5.7289135716765013E-2</v>
      </c>
      <c r="O76" s="83">
        <f t="shared" si="16"/>
        <v>6.9339242546333599E-2</v>
      </c>
      <c r="P76" s="82">
        <f t="shared" si="16"/>
        <v>6.3041717901808472E-2</v>
      </c>
      <c r="Q76" s="83">
        <f t="shared" si="16"/>
        <v>6.208242180571158E-2</v>
      </c>
      <c r="R76" s="82">
        <f t="shared" si="16"/>
        <v>6.7064593392388697E-2</v>
      </c>
      <c r="S76" s="83">
        <f t="shared" si="16"/>
        <v>4.8940699442473388E-2</v>
      </c>
      <c r="T76" s="82">
        <f t="shared" si="16"/>
        <v>4.6741432044545526E-2</v>
      </c>
      <c r="U76" s="83">
        <f t="shared" si="16"/>
        <v>0.11579699785561115</v>
      </c>
      <c r="V76" s="82">
        <f t="shared" si="16"/>
        <v>3.9883798341705502E-2</v>
      </c>
      <c r="W76" s="83">
        <f t="shared" si="16"/>
        <v>7.2375974977234039E-2</v>
      </c>
      <c r="X76" s="82">
        <f t="shared" si="16"/>
        <v>5.2545155993431854E-2</v>
      </c>
      <c r="Y76" s="83">
        <f t="shared" si="16"/>
        <v>9.3254457316572184E-2</v>
      </c>
      <c r="Z76" s="82">
        <f t="shared" si="16"/>
        <v>6.0377136023312024E-2</v>
      </c>
      <c r="AA76" s="82">
        <f t="shared" si="16"/>
        <v>4.9181733315551833E-2</v>
      </c>
      <c r="AB76" s="101">
        <f t="shared" si="16"/>
        <v>6.114241139948081E-2</v>
      </c>
      <c r="AC76" s="102">
        <f t="shared" si="16"/>
        <v>5.9394487950996978E-2</v>
      </c>
      <c r="AD76" s="15"/>
      <c r="AE76" s="15"/>
    </row>
    <row r="77" spans="1:31" s="8" customFormat="1">
      <c r="A77" s="88" t="s">
        <v>25</v>
      </c>
      <c r="B77" s="82">
        <f>B13/B31</f>
        <v>7.4203100505138481E-2</v>
      </c>
      <c r="C77" s="83">
        <f t="shared" ref="C77:AC77" si="17">C13/C31</f>
        <v>3.9333889670805984E-2</v>
      </c>
      <c r="D77" s="82">
        <f t="shared" si="17"/>
        <v>6.9074366354098971E-2</v>
      </c>
      <c r="E77" s="83">
        <f t="shared" si="17"/>
        <v>5.1392811651990916E-2</v>
      </c>
      <c r="F77" s="82">
        <f t="shared" si="17"/>
        <v>5.8445105298294595E-2</v>
      </c>
      <c r="G77" s="83">
        <f t="shared" si="17"/>
        <v>6.2422878710894969E-2</v>
      </c>
      <c r="H77" s="82">
        <f t="shared" si="17"/>
        <v>5.0050673230056464E-2</v>
      </c>
      <c r="I77" s="83">
        <f t="shared" si="17"/>
        <v>5.1128493846843703E-2</v>
      </c>
      <c r="J77" s="82">
        <f t="shared" si="17"/>
        <v>4.5141133376427493E-2</v>
      </c>
      <c r="K77" s="83">
        <f t="shared" si="17"/>
        <v>0.11010463845072622</v>
      </c>
      <c r="L77" s="82">
        <f t="shared" si="17"/>
        <v>3.3236994219653176E-2</v>
      </c>
      <c r="M77" s="83">
        <f t="shared" si="17"/>
        <v>8.0340019696262893E-2</v>
      </c>
      <c r="N77" s="82">
        <f t="shared" si="17"/>
        <v>5.4998264491496009E-2</v>
      </c>
      <c r="O77" s="83">
        <f t="shared" si="17"/>
        <v>7.730325006715015E-2</v>
      </c>
      <c r="P77" s="82">
        <f t="shared" si="17"/>
        <v>6.0132561557148426E-2</v>
      </c>
      <c r="Q77" s="83">
        <f t="shared" si="17"/>
        <v>5.7766215337314492E-2</v>
      </c>
      <c r="R77" s="82">
        <f t="shared" si="17"/>
        <v>6.9402729726647155E-2</v>
      </c>
      <c r="S77" s="83">
        <f t="shared" si="17"/>
        <v>5.5367460719716169E-2</v>
      </c>
      <c r="T77" s="82">
        <f t="shared" si="17"/>
        <v>4.5800329385930517E-2</v>
      </c>
      <c r="U77" s="83">
        <f t="shared" si="17"/>
        <v>8.5775553967119375E-2</v>
      </c>
      <c r="V77" s="82">
        <f t="shared" si="17"/>
        <v>3.9278581371421657E-2</v>
      </c>
      <c r="W77" s="83">
        <f t="shared" si="17"/>
        <v>8.0928059547848125E-2</v>
      </c>
      <c r="X77" s="82">
        <f t="shared" si="17"/>
        <v>4.9704877291084186E-2</v>
      </c>
      <c r="Y77" s="83">
        <f t="shared" si="17"/>
        <v>8.5531180675375892E-2</v>
      </c>
      <c r="Z77" s="82">
        <f t="shared" si="17"/>
        <v>5.9568626460159847E-2</v>
      </c>
      <c r="AA77" s="82">
        <f t="shared" si="17"/>
        <v>5.8107412981767609E-2</v>
      </c>
      <c r="AB77" s="101">
        <f t="shared" si="17"/>
        <v>5.8630142177700018E-2</v>
      </c>
      <c r="AC77" s="102">
        <f t="shared" si="17"/>
        <v>6.2196876073048808E-2</v>
      </c>
      <c r="AD77" s="15"/>
      <c r="AE77" s="15"/>
    </row>
    <row r="78" spans="1:31" s="8" customFormat="1">
      <c r="A78" s="87" t="s">
        <v>26</v>
      </c>
      <c r="B78" s="82">
        <f>B14/B31</f>
        <v>6.8289954986752721E-2</v>
      </c>
      <c r="C78" s="83">
        <f t="shared" ref="C78:AC78" si="18">C14/C31</f>
        <v>4.6744803019168731E-2</v>
      </c>
      <c r="D78" s="82">
        <f t="shared" si="18"/>
        <v>6.2645065453532628E-2</v>
      </c>
      <c r="E78" s="83">
        <f t="shared" si="18"/>
        <v>4.975909619538129E-2</v>
      </c>
      <c r="F78" s="82">
        <f t="shared" si="18"/>
        <v>6.4514171269041701E-2</v>
      </c>
      <c r="G78" s="83">
        <f t="shared" si="18"/>
        <v>5.4293387529941207E-2</v>
      </c>
      <c r="H78" s="82">
        <f t="shared" si="18"/>
        <v>5.5349645287389608E-2</v>
      </c>
      <c r="I78" s="83">
        <f t="shared" si="18"/>
        <v>5.2025310148971153E-2</v>
      </c>
      <c r="J78" s="82">
        <f t="shared" si="18"/>
        <v>4.7080370609782374E-2</v>
      </c>
      <c r="K78" s="83">
        <f t="shared" si="18"/>
        <v>0.1036233015773856</v>
      </c>
      <c r="L78" s="82">
        <f t="shared" si="18"/>
        <v>3.1189788053949903E-2</v>
      </c>
      <c r="M78" s="83">
        <f t="shared" si="18"/>
        <v>6.9377494428030886E-2</v>
      </c>
      <c r="N78" s="82">
        <f t="shared" si="18"/>
        <v>5.5605692467893091E-2</v>
      </c>
      <c r="O78" s="83">
        <f t="shared" si="18"/>
        <v>6.4289551437013162E-2</v>
      </c>
      <c r="P78" s="82">
        <f t="shared" si="18"/>
        <v>5.9622709414269864E-2</v>
      </c>
      <c r="Q78" s="83">
        <f t="shared" si="18"/>
        <v>4.6916573050316324E-2</v>
      </c>
      <c r="R78" s="82">
        <f t="shared" si="18"/>
        <v>6.7977036839904192E-2</v>
      </c>
      <c r="S78" s="83">
        <f t="shared" si="18"/>
        <v>4.9447541814495691E-2</v>
      </c>
      <c r="T78" s="82">
        <f t="shared" si="18"/>
        <v>4.6663006822994277E-2</v>
      </c>
      <c r="U78" s="83">
        <f t="shared" si="18"/>
        <v>6.5681836232229368E-2</v>
      </c>
      <c r="V78" s="82">
        <f t="shared" si="18"/>
        <v>4.0307450220904192E-2</v>
      </c>
      <c r="W78" s="83">
        <f t="shared" si="18"/>
        <v>7.0039988913964443E-2</v>
      </c>
      <c r="X78" s="82">
        <f t="shared" si="18"/>
        <v>5.2345448897173033E-2</v>
      </c>
      <c r="Y78" s="83">
        <f t="shared" si="18"/>
        <v>5.7472680962944701E-2</v>
      </c>
      <c r="Z78" s="82">
        <f t="shared" si="18"/>
        <v>5.687359458298593E-2</v>
      </c>
      <c r="AA78" s="82">
        <f t="shared" si="18"/>
        <v>5.4144677932519196E-2</v>
      </c>
      <c r="AB78" s="101">
        <f t="shared" si="18"/>
        <v>5.7575336495644981E-2</v>
      </c>
      <c r="AC78" s="102">
        <f t="shared" si="18"/>
        <v>5.6623747351497958E-2</v>
      </c>
      <c r="AD78" s="15"/>
      <c r="AE78" s="15"/>
    </row>
    <row r="79" spans="1:31" s="8" customFormat="1">
      <c r="A79" s="88" t="s">
        <v>27</v>
      </c>
      <c r="B79" s="82">
        <f>B15/B31</f>
        <v>7.21770459941877E-2</v>
      </c>
      <c r="C79" s="83">
        <f t="shared" ref="C79:AC79" si="19">C15/C31</f>
        <v>5.4479554597880106E-2</v>
      </c>
      <c r="D79" s="82">
        <f t="shared" si="19"/>
        <v>7.0791941323925356E-2</v>
      </c>
      <c r="E79" s="83">
        <f t="shared" si="19"/>
        <v>4.6159384172343138E-2</v>
      </c>
      <c r="F79" s="82">
        <f t="shared" si="19"/>
        <v>6.5667293803483642E-2</v>
      </c>
      <c r="G79" s="83">
        <f t="shared" si="19"/>
        <v>5.1970675763954415E-2</v>
      </c>
      <c r="H79" s="82">
        <f t="shared" si="19"/>
        <v>6.6657014622846386E-2</v>
      </c>
      <c r="I79" s="83">
        <f t="shared" si="19"/>
        <v>5.4376961785660906E-2</v>
      </c>
      <c r="J79" s="82">
        <f t="shared" si="19"/>
        <v>5.0851109674639086E-2</v>
      </c>
      <c r="K79" s="83">
        <f t="shared" si="19"/>
        <v>7.8088396064344839E-2</v>
      </c>
      <c r="L79" s="82">
        <f t="shared" si="19"/>
        <v>3.5826107899807322E-2</v>
      </c>
      <c r="M79" s="83">
        <f t="shared" si="19"/>
        <v>8.1039755351681952E-2</v>
      </c>
      <c r="N79" s="82">
        <f t="shared" si="19"/>
        <v>5.6664352655328008E-2</v>
      </c>
      <c r="O79" s="83">
        <f t="shared" si="19"/>
        <v>6.6935267257587971E-2</v>
      </c>
      <c r="P79" s="82">
        <f t="shared" si="19"/>
        <v>6.9789760969318895E-2</v>
      </c>
      <c r="Q79" s="83">
        <f t="shared" si="19"/>
        <v>4.9074676284514868E-2</v>
      </c>
      <c r="R79" s="82">
        <f t="shared" si="19"/>
        <v>7.3185568186138458E-2</v>
      </c>
      <c r="S79" s="83">
        <f t="shared" si="19"/>
        <v>5.27318803852002E-2</v>
      </c>
      <c r="T79" s="82">
        <f t="shared" si="19"/>
        <v>4.6506156379891771E-2</v>
      </c>
      <c r="U79" s="83">
        <f t="shared" si="19"/>
        <v>6.0360575013898819E-2</v>
      </c>
      <c r="V79" s="82">
        <f t="shared" si="19"/>
        <v>4.5693881256430431E-2</v>
      </c>
      <c r="W79" s="83">
        <f t="shared" si="19"/>
        <v>8.1363582373203472E-2</v>
      </c>
      <c r="X79" s="82">
        <f t="shared" si="19"/>
        <v>5.1391292770603114E-2</v>
      </c>
      <c r="Y79" s="83">
        <f t="shared" si="19"/>
        <v>5.578834935502424E-2</v>
      </c>
      <c r="Z79" s="82">
        <f t="shared" si="19"/>
        <v>6.1573056418807955E-2</v>
      </c>
      <c r="AA79" s="82">
        <f t="shared" si="19"/>
        <v>5.6164148678770787E-2</v>
      </c>
      <c r="AB79" s="101">
        <f t="shared" si="19"/>
        <v>6.2535133871894799E-2</v>
      </c>
      <c r="AC79" s="102">
        <f t="shared" si="19"/>
        <v>5.9671403773334117E-2</v>
      </c>
      <c r="AD79" s="15"/>
      <c r="AE79" s="15"/>
    </row>
    <row r="80" spans="1:31" s="8" customFormat="1">
      <c r="A80" s="87" t="s">
        <v>28</v>
      </c>
      <c r="B80" s="82">
        <f>B16/B31</f>
        <v>8.2866546264633884E-2</v>
      </c>
      <c r="C80" s="83">
        <f t="shared" ref="C80:AC80" si="20">C16/C31</f>
        <v>6.7619913560103134E-2</v>
      </c>
      <c r="D80" s="82">
        <f t="shared" si="20"/>
        <v>8.5228855259493086E-2</v>
      </c>
      <c r="E80" s="83">
        <f t="shared" si="20"/>
        <v>4.859611231101512E-2</v>
      </c>
      <c r="F80" s="82">
        <f t="shared" si="20"/>
        <v>8.2235843903623235E-2</v>
      </c>
      <c r="G80" s="83">
        <f t="shared" si="20"/>
        <v>4.7760760688103358E-2</v>
      </c>
      <c r="H80" s="82">
        <f t="shared" si="20"/>
        <v>7.2375850586361659E-2</v>
      </c>
      <c r="I80" s="83">
        <f t="shared" si="20"/>
        <v>6.246823775596632E-2</v>
      </c>
      <c r="J80" s="82">
        <f t="shared" si="20"/>
        <v>7.5091575091575088E-2</v>
      </c>
      <c r="K80" s="83">
        <f t="shared" si="20"/>
        <v>7.8322661252537867E-2</v>
      </c>
      <c r="L80" s="82">
        <f t="shared" si="20"/>
        <v>6.7919075144508664E-2</v>
      </c>
      <c r="M80" s="83">
        <f t="shared" si="20"/>
        <v>9.2546519463017674E-2</v>
      </c>
      <c r="N80" s="82">
        <f t="shared" si="20"/>
        <v>6.4960083304408195E-2</v>
      </c>
      <c r="O80" s="83">
        <f t="shared" si="20"/>
        <v>7.4254633360193389E-2</v>
      </c>
      <c r="P80" s="82">
        <f t="shared" si="20"/>
        <v>8.0436673364724223E-2</v>
      </c>
      <c r="Q80" s="83">
        <f t="shared" si="20"/>
        <v>5.933305741145864E-2</v>
      </c>
      <c r="R80" s="82">
        <f t="shared" si="20"/>
        <v>7.6721286545261003E-2</v>
      </c>
      <c r="S80" s="83">
        <f t="shared" si="20"/>
        <v>5.6218955904713631E-2</v>
      </c>
      <c r="T80" s="82">
        <f t="shared" si="20"/>
        <v>6.9563171515959532E-2</v>
      </c>
      <c r="U80" s="83">
        <f t="shared" si="20"/>
        <v>5.9804622349297114E-2</v>
      </c>
      <c r="V80" s="82">
        <f t="shared" si="20"/>
        <v>5.4873005305735439E-2</v>
      </c>
      <c r="W80" s="83">
        <f t="shared" si="20"/>
        <v>8.4887357960169454E-2</v>
      </c>
      <c r="X80" s="82">
        <f t="shared" si="20"/>
        <v>7.0585363688811964E-2</v>
      </c>
      <c r="Y80" s="83">
        <f t="shared" si="20"/>
        <v>5.7061868375647029E-2</v>
      </c>
      <c r="Z80" s="82">
        <f t="shared" si="20"/>
        <v>6.8832798537945203E-2</v>
      </c>
      <c r="AA80" s="82">
        <f t="shared" si="20"/>
        <v>6.4003886528605988E-2</v>
      </c>
      <c r="AB80" s="101">
        <f t="shared" si="20"/>
        <v>7.3128983154690089E-2</v>
      </c>
      <c r="AC80" s="102">
        <f t="shared" si="20"/>
        <v>6.668607714716572E-2</v>
      </c>
      <c r="AD80" s="15"/>
      <c r="AE80" s="15"/>
    </row>
    <row r="81" spans="1:31" s="8" customFormat="1">
      <c r="A81" s="88" t="s">
        <v>29</v>
      </c>
      <c r="B81" s="82">
        <f>B17/B31</f>
        <v>6.4393696311847382E-2</v>
      </c>
      <c r="C81" s="83">
        <f t="shared" ref="C81:AC81" si="21">C17/C31</f>
        <v>6.6748041401472225E-2</v>
      </c>
      <c r="D81" s="82">
        <f t="shared" si="21"/>
        <v>6.6196267756011506E-2</v>
      </c>
      <c r="E81" s="83">
        <f t="shared" si="21"/>
        <v>6.5874730021598271E-2</v>
      </c>
      <c r="F81" s="82">
        <f t="shared" si="21"/>
        <v>6.4392789949626758E-2</v>
      </c>
      <c r="G81" s="83">
        <f t="shared" si="21"/>
        <v>6.8592581839297381E-2</v>
      </c>
      <c r="H81" s="82">
        <f t="shared" si="21"/>
        <v>7.4402779788620241E-2</v>
      </c>
      <c r="I81" s="83">
        <f t="shared" si="21"/>
        <v>6.7898958696626974E-2</v>
      </c>
      <c r="J81" s="82">
        <f t="shared" si="21"/>
        <v>6.3456151691445806E-2</v>
      </c>
      <c r="K81" s="83">
        <f t="shared" si="21"/>
        <v>7.2778385131969395E-2</v>
      </c>
      <c r="L81" s="82">
        <f t="shared" si="21"/>
        <v>6.8822254335260111E-2</v>
      </c>
      <c r="M81" s="83">
        <f t="shared" si="21"/>
        <v>9.358316487845332E-2</v>
      </c>
      <c r="N81" s="82">
        <f t="shared" si="21"/>
        <v>6.751128080527595E-2</v>
      </c>
      <c r="O81" s="83">
        <f t="shared" si="21"/>
        <v>7.6766048885307553E-2</v>
      </c>
      <c r="P81" s="82">
        <f t="shared" si="21"/>
        <v>7.2129082566055838E-2</v>
      </c>
      <c r="Q81" s="83">
        <f t="shared" si="21"/>
        <v>6.3087565777804056E-2</v>
      </c>
      <c r="R81" s="82">
        <f t="shared" si="21"/>
        <v>7.7215526745998561E-2</v>
      </c>
      <c r="S81" s="83">
        <f t="shared" si="21"/>
        <v>5.9969589457678663E-2</v>
      </c>
      <c r="T81" s="82">
        <f t="shared" si="21"/>
        <v>7.1602227276292049E-2</v>
      </c>
      <c r="U81" s="83">
        <f t="shared" si="21"/>
        <v>6.3219760146136131E-2</v>
      </c>
      <c r="V81" s="82">
        <f t="shared" si="21"/>
        <v>6.1893522161028065E-2</v>
      </c>
      <c r="W81" s="83">
        <f t="shared" si="21"/>
        <v>8.8213168626519387E-2</v>
      </c>
      <c r="X81" s="82">
        <f t="shared" si="21"/>
        <v>6.12213198420095E-2</v>
      </c>
      <c r="Y81" s="83">
        <f t="shared" si="21"/>
        <v>6.8071645715224713E-2</v>
      </c>
      <c r="Z81" s="82">
        <f t="shared" si="21"/>
        <v>6.4604967280628617E-2</v>
      </c>
      <c r="AA81" s="82">
        <f t="shared" si="21"/>
        <v>6.7614166777801063E-2</v>
      </c>
      <c r="AB81" s="101">
        <f t="shared" si="21"/>
        <v>6.7229650777208619E-2</v>
      </c>
      <c r="AC81" s="102">
        <f t="shared" si="21"/>
        <v>7.0977481205327542E-2</v>
      </c>
      <c r="AD81" s="15"/>
      <c r="AE81" s="15"/>
    </row>
    <row r="82" spans="1:31" s="8" customFormat="1">
      <c r="A82" s="87" t="s">
        <v>30</v>
      </c>
      <c r="B82" s="82">
        <f>B18/B31</f>
        <v>5.6216136928281341E-2</v>
      </c>
      <c r="C82" s="83">
        <f t="shared" ref="C82:AC82" si="22">C18/C31</f>
        <v>7.3922303735349429E-2</v>
      </c>
      <c r="D82" s="82">
        <f t="shared" si="22"/>
        <v>5.9395599294401635E-2</v>
      </c>
      <c r="E82" s="83">
        <f t="shared" si="22"/>
        <v>6.4213324472503733E-2</v>
      </c>
      <c r="F82" s="82">
        <f t="shared" si="22"/>
        <v>6.5181768525823872E-2</v>
      </c>
      <c r="G82" s="83">
        <f t="shared" si="22"/>
        <v>6.4818175219568841E-2</v>
      </c>
      <c r="H82" s="82">
        <f t="shared" si="22"/>
        <v>7.592297669031417E-2</v>
      </c>
      <c r="I82" s="83">
        <f t="shared" si="22"/>
        <v>6.9254147775397346E-2</v>
      </c>
      <c r="J82" s="82">
        <f t="shared" si="22"/>
        <v>7.7892695539754364E-2</v>
      </c>
      <c r="K82" s="83">
        <f t="shared" si="22"/>
        <v>5.9893799781352494E-2</v>
      </c>
      <c r="L82" s="82">
        <f t="shared" si="22"/>
        <v>7.8817437379576111E-2</v>
      </c>
      <c r="M82" s="83">
        <f t="shared" si="22"/>
        <v>7.0336391437308868E-2</v>
      </c>
      <c r="N82" s="82">
        <f t="shared" si="22"/>
        <v>7.0739326622700452E-2</v>
      </c>
      <c r="O82" s="83">
        <f t="shared" si="22"/>
        <v>6.5377383830244426E-2</v>
      </c>
      <c r="P82" s="82">
        <f t="shared" si="22"/>
        <v>7.1439282608043664E-2</v>
      </c>
      <c r="Q82" s="83">
        <f t="shared" si="22"/>
        <v>5.9421746585466798E-2</v>
      </c>
      <c r="R82" s="82">
        <f t="shared" si="22"/>
        <v>7.3318632855567806E-2</v>
      </c>
      <c r="S82" s="83">
        <f t="shared" si="22"/>
        <v>6.6578813988849461E-2</v>
      </c>
      <c r="T82" s="82">
        <f t="shared" si="22"/>
        <v>7.3954983922829579E-2</v>
      </c>
      <c r="U82" s="83">
        <f t="shared" si="22"/>
        <v>5.2894924946390282E-2</v>
      </c>
      <c r="V82" s="82">
        <f t="shared" si="22"/>
        <v>6.9499082087595074E-2</v>
      </c>
      <c r="W82" s="83">
        <f t="shared" si="22"/>
        <v>6.7783188818941284E-2</v>
      </c>
      <c r="X82" s="82">
        <f t="shared" si="22"/>
        <v>6.6901877246704836E-2</v>
      </c>
      <c r="Y82" s="83">
        <f t="shared" si="22"/>
        <v>5.6116999424862375E-2</v>
      </c>
      <c r="Z82" s="82">
        <f t="shared" si="22"/>
        <v>6.7081027817782163E-2</v>
      </c>
      <c r="AA82" s="82">
        <f t="shared" si="22"/>
        <v>7.6254072281811427E-2</v>
      </c>
      <c r="AB82" s="101">
        <f t="shared" si="22"/>
        <v>6.7463350239699849E-2</v>
      </c>
      <c r="AC82" s="102">
        <f t="shared" si="22"/>
        <v>6.836023109020968E-2</v>
      </c>
      <c r="AD82" s="15"/>
      <c r="AE82" s="15"/>
    </row>
    <row r="83" spans="1:31" s="8" customFormat="1">
      <c r="A83" s="88" t="s">
        <v>31</v>
      </c>
      <c r="B83" s="82">
        <f>B19/B31</f>
        <v>5.3355824677527294E-2</v>
      </c>
      <c r="C83" s="83">
        <f t="shared" ref="C83:AC83" si="23">C19/C31</f>
        <v>8.408584204167549E-2</v>
      </c>
      <c r="D83" s="82">
        <f t="shared" si="23"/>
        <v>6.6265899173707177E-2</v>
      </c>
      <c r="E83" s="83">
        <f t="shared" si="23"/>
        <v>6.7176164368388996E-2</v>
      </c>
      <c r="F83" s="82">
        <f t="shared" si="23"/>
        <v>7.1129453177156035E-2</v>
      </c>
      <c r="G83" s="83">
        <f t="shared" si="23"/>
        <v>5.6035421354431299E-2</v>
      </c>
      <c r="H83" s="82">
        <f t="shared" si="23"/>
        <v>8.1033733893151869E-2</v>
      </c>
      <c r="I83" s="83">
        <f t="shared" si="23"/>
        <v>7.4794479597429131E-2</v>
      </c>
      <c r="J83" s="82">
        <f t="shared" si="23"/>
        <v>8.1771170006464125E-2</v>
      </c>
      <c r="K83" s="83">
        <f t="shared" si="23"/>
        <v>5.5755114789942217E-2</v>
      </c>
      <c r="L83" s="82">
        <f t="shared" si="23"/>
        <v>9.6700385356454727E-2</v>
      </c>
      <c r="M83" s="83">
        <f t="shared" si="23"/>
        <v>6.4557093246255123E-2</v>
      </c>
      <c r="N83" s="82">
        <f t="shared" si="23"/>
        <v>7.6553280111072541E-2</v>
      </c>
      <c r="O83" s="83">
        <f t="shared" si="23"/>
        <v>6.6330915928015044E-2</v>
      </c>
      <c r="P83" s="82">
        <f t="shared" si="23"/>
        <v>7.7947395255375945E-2</v>
      </c>
      <c r="Q83" s="83">
        <f t="shared" si="23"/>
        <v>6.314669189380949E-2</v>
      </c>
      <c r="R83" s="82">
        <f t="shared" si="23"/>
        <v>6.9858951450404896E-2</v>
      </c>
      <c r="S83" s="83">
        <f t="shared" si="23"/>
        <v>6.82818043588444E-2</v>
      </c>
      <c r="T83" s="82">
        <f t="shared" si="23"/>
        <v>9.8109952160614855E-2</v>
      </c>
      <c r="U83" s="83">
        <f t="shared" si="23"/>
        <v>4.2887776983559688E-2</v>
      </c>
      <c r="V83" s="82">
        <f t="shared" si="23"/>
        <v>8.0594726542798922E-2</v>
      </c>
      <c r="W83" s="83">
        <f t="shared" si="23"/>
        <v>5.9765609533990578E-2</v>
      </c>
      <c r="X83" s="82">
        <f t="shared" si="23"/>
        <v>7.7353215284249766E-2</v>
      </c>
      <c r="Y83" s="83">
        <f t="shared" si="23"/>
        <v>4.679155369320516E-2</v>
      </c>
      <c r="Z83" s="82">
        <f t="shared" si="23"/>
        <v>7.2412137749816821E-2</v>
      </c>
      <c r="AA83" s="82">
        <f t="shared" si="23"/>
        <v>6.6232924993808229E-2</v>
      </c>
      <c r="AB83" s="101">
        <f t="shared" si="23"/>
        <v>7.2358406548637913E-2</v>
      </c>
      <c r="AC83" s="102">
        <f t="shared" si="23"/>
        <v>6.7652908961154251E-2</v>
      </c>
      <c r="AD83" s="15"/>
      <c r="AE83" s="15"/>
    </row>
    <row r="84" spans="1:31" s="8" customFormat="1">
      <c r="A84" s="87" t="s">
        <v>32</v>
      </c>
      <c r="B84" s="82">
        <f>B20/B31</f>
        <v>5.5656909212589041E-2</v>
      </c>
      <c r="C84" s="83">
        <f t="shared" ref="C84:AC84" si="24">C20/C31</f>
        <v>8.2454195573380504E-2</v>
      </c>
      <c r="D84" s="82">
        <f t="shared" si="24"/>
        <v>7.3321882833534496E-2</v>
      </c>
      <c r="E84" s="83">
        <f t="shared" si="24"/>
        <v>7.9221354599324362E-2</v>
      </c>
      <c r="F84" s="82">
        <f t="shared" si="24"/>
        <v>7.9686836195909452E-2</v>
      </c>
      <c r="G84" s="83">
        <f t="shared" si="24"/>
        <v>7.8028598388618711E-2</v>
      </c>
      <c r="H84" s="82">
        <f t="shared" si="24"/>
        <v>8.1743159113942379E-2</v>
      </c>
      <c r="I84" s="83">
        <f t="shared" si="24"/>
        <v>8.0404563798515266E-2</v>
      </c>
      <c r="J84" s="82">
        <f t="shared" si="24"/>
        <v>8.8989441930618404E-2</v>
      </c>
      <c r="K84" s="83">
        <f t="shared" si="24"/>
        <v>4.8414805559893803E-2</v>
      </c>
      <c r="L84" s="82">
        <f t="shared" si="24"/>
        <v>0.10488921001926782</v>
      </c>
      <c r="M84" s="83">
        <f t="shared" si="24"/>
        <v>6.1784066759964756E-2</v>
      </c>
      <c r="N84" s="82">
        <f t="shared" si="24"/>
        <v>8.5282887886150641E-2</v>
      </c>
      <c r="O84" s="83">
        <f t="shared" si="24"/>
        <v>6.4867042707493952E-2</v>
      </c>
      <c r="P84" s="82">
        <f t="shared" si="24"/>
        <v>7.6957682272141073E-2</v>
      </c>
      <c r="Q84" s="83">
        <f t="shared" si="24"/>
        <v>7.4351090876840303E-2</v>
      </c>
      <c r="R84" s="82">
        <f t="shared" si="24"/>
        <v>7.4002965441204424E-2</v>
      </c>
      <c r="S84" s="83">
        <f t="shared" si="24"/>
        <v>7.8945767866193617E-2</v>
      </c>
      <c r="T84" s="82">
        <f t="shared" si="24"/>
        <v>0.11959846286565759</v>
      </c>
      <c r="U84" s="83">
        <f t="shared" si="24"/>
        <v>4.0584544515924074E-2</v>
      </c>
      <c r="V84" s="82">
        <f t="shared" si="24"/>
        <v>0.10137384252254433</v>
      </c>
      <c r="W84" s="83">
        <f t="shared" si="24"/>
        <v>5.7508809438967412E-2</v>
      </c>
      <c r="X84" s="82">
        <f t="shared" si="24"/>
        <v>9.1266142990280921E-2</v>
      </c>
      <c r="Y84" s="83">
        <f t="shared" si="24"/>
        <v>5.2789417467751211E-2</v>
      </c>
      <c r="Z84" s="82">
        <f t="shared" si="24"/>
        <v>8.7714865627395E-2</v>
      </c>
      <c r="AA84" s="82">
        <f t="shared" si="24"/>
        <v>7.8645049438930067E-2</v>
      </c>
      <c r="AB84" s="101">
        <f t="shared" si="24"/>
        <v>8.0860014021967755E-2</v>
      </c>
      <c r="AC84" s="102">
        <f t="shared" si="24"/>
        <v>7.2512386049139108E-2</v>
      </c>
      <c r="AD84" s="15"/>
      <c r="AE84" s="15"/>
    </row>
    <row r="85" spans="1:31" s="8" customFormat="1">
      <c r="A85" s="88" t="s">
        <v>33</v>
      </c>
      <c r="B85" s="82">
        <f>B21/B31</f>
        <v>6.0699126321290077E-2</v>
      </c>
      <c r="C85" s="83">
        <f t="shared" ref="C85:AC85" si="25">C21/C31</f>
        <v>9.2729831728673384E-2</v>
      </c>
      <c r="D85" s="82">
        <f t="shared" si="25"/>
        <v>7.3368303778664934E-2</v>
      </c>
      <c r="E85" s="83">
        <f t="shared" si="25"/>
        <v>9.5696959627845163E-2</v>
      </c>
      <c r="F85" s="82">
        <f t="shared" si="25"/>
        <v>8.9154579110274926E-2</v>
      </c>
      <c r="G85" s="83">
        <f t="shared" si="25"/>
        <v>9.4650504463961671E-2</v>
      </c>
      <c r="H85" s="82">
        <f t="shared" si="25"/>
        <v>8.2973794701027948E-2</v>
      </c>
      <c r="I85" s="83">
        <f t="shared" si="25"/>
        <v>8.5775496985700764E-2</v>
      </c>
      <c r="J85" s="82">
        <f t="shared" si="25"/>
        <v>0.11419952596423184</v>
      </c>
      <c r="K85" s="83">
        <f t="shared" si="25"/>
        <v>5.0210838669373731E-2</v>
      </c>
      <c r="L85" s="82">
        <f t="shared" si="25"/>
        <v>0.11253612716763006</v>
      </c>
      <c r="M85" s="83">
        <f t="shared" si="25"/>
        <v>6.2509718550769713E-2</v>
      </c>
      <c r="N85" s="82">
        <f t="shared" si="25"/>
        <v>8.5820895522388058E-2</v>
      </c>
      <c r="O85" s="83">
        <f t="shared" si="25"/>
        <v>7.0077894171367172E-2</v>
      </c>
      <c r="P85" s="82">
        <f t="shared" si="25"/>
        <v>7.6267882314128899E-2</v>
      </c>
      <c r="Q85" s="83">
        <f t="shared" si="25"/>
        <v>8.0411517767397855E-2</v>
      </c>
      <c r="R85" s="82">
        <f t="shared" si="25"/>
        <v>7.1569782914496449E-2</v>
      </c>
      <c r="S85" s="83">
        <f t="shared" si="25"/>
        <v>9.2022301064368983E-2</v>
      </c>
      <c r="T85" s="82">
        <f t="shared" si="25"/>
        <v>0.10163908713042115</v>
      </c>
      <c r="U85" s="83">
        <f t="shared" si="25"/>
        <v>6.0042887776983557E-2</v>
      </c>
      <c r="V85" s="82">
        <f t="shared" si="25"/>
        <v>8.1320986907139542E-2</v>
      </c>
      <c r="W85" s="83">
        <f t="shared" si="25"/>
        <v>6.2873658787662823E-2</v>
      </c>
      <c r="X85" s="82">
        <f t="shared" si="25"/>
        <v>9.90990990990991E-2</v>
      </c>
      <c r="Y85" s="83">
        <f t="shared" si="25"/>
        <v>5.7678087256593541E-2</v>
      </c>
      <c r="Z85" s="82">
        <f t="shared" si="25"/>
        <v>8.4800862410200697E-2</v>
      </c>
      <c r="AA85" s="82">
        <f t="shared" si="25"/>
        <v>8.3893768218102835E-2</v>
      </c>
      <c r="AB85" s="101">
        <f t="shared" si="25"/>
        <v>8.0572626845120413E-2</v>
      </c>
      <c r="AC85" s="102">
        <f t="shared" si="25"/>
        <v>7.9891005932328105E-2</v>
      </c>
      <c r="AD85" s="15"/>
      <c r="AE85" s="15"/>
    </row>
    <row r="86" spans="1:31" s="8" customFormat="1">
      <c r="A86" s="87" t="s">
        <v>34</v>
      </c>
      <c r="B86" s="82">
        <f>B22/B31</f>
        <v>5.5592735540296485E-2</v>
      </c>
      <c r="C86" s="83">
        <f t="shared" ref="C86:AC86" si="26">C22/C31</f>
        <v>0.10349122522948921</v>
      </c>
      <c r="D86" s="82">
        <f t="shared" si="26"/>
        <v>5.6749605421966394E-2</v>
      </c>
      <c r="E86" s="83">
        <f t="shared" si="26"/>
        <v>9.2097247604807003E-2</v>
      </c>
      <c r="F86" s="82">
        <f t="shared" si="26"/>
        <v>6.9065970747102023E-2</v>
      </c>
      <c r="G86" s="83">
        <f t="shared" si="26"/>
        <v>8.5795165856137043E-2</v>
      </c>
      <c r="H86" s="82">
        <f t="shared" si="26"/>
        <v>7.4301433328507305E-2</v>
      </c>
      <c r="I86" s="83">
        <f t="shared" si="26"/>
        <v>9.1016890040356735E-2</v>
      </c>
      <c r="J86" s="82">
        <f t="shared" si="26"/>
        <v>8.8666235725059259E-2</v>
      </c>
      <c r="K86" s="83">
        <f t="shared" si="26"/>
        <v>4.0215523973137594E-2</v>
      </c>
      <c r="L86" s="82">
        <f t="shared" si="26"/>
        <v>9.5977842003853564E-2</v>
      </c>
      <c r="M86" s="83">
        <f t="shared" si="26"/>
        <v>5.5071787695018921E-2</v>
      </c>
      <c r="N86" s="82">
        <f t="shared" si="26"/>
        <v>7.6501214855952793E-2</v>
      </c>
      <c r="O86" s="83">
        <f t="shared" si="26"/>
        <v>6.6210045662100453E-2</v>
      </c>
      <c r="P86" s="82">
        <f t="shared" si="26"/>
        <v>6.5471013406112222E-2</v>
      </c>
      <c r="Q86" s="83">
        <f t="shared" si="26"/>
        <v>8.0588896115414185E-2</v>
      </c>
      <c r="R86" s="82">
        <f t="shared" si="26"/>
        <v>5.9879101243204197E-2</v>
      </c>
      <c r="S86" s="83">
        <f t="shared" si="26"/>
        <v>8.6386213887480995E-2</v>
      </c>
      <c r="T86" s="82">
        <f t="shared" si="26"/>
        <v>7.7562544114187129E-2</v>
      </c>
      <c r="U86" s="83">
        <f t="shared" si="26"/>
        <v>4.6938289254229208E-2</v>
      </c>
      <c r="V86" s="82">
        <f t="shared" si="26"/>
        <v>8.3963767677379009E-2</v>
      </c>
      <c r="W86" s="83">
        <f t="shared" si="26"/>
        <v>5.6855525200934391E-2</v>
      </c>
      <c r="X86" s="82">
        <f t="shared" si="26"/>
        <v>8.0304442373407892E-2</v>
      </c>
      <c r="Y86" s="83">
        <f t="shared" si="26"/>
        <v>6.0882425437515403E-2</v>
      </c>
      <c r="Z86" s="82">
        <f t="shared" si="26"/>
        <v>7.319538138912049E-2</v>
      </c>
      <c r="AA86" s="82">
        <f t="shared" si="26"/>
        <v>8.6113280877898227E-2</v>
      </c>
      <c r="AB86" s="101">
        <f t="shared" si="26"/>
        <v>7.0106680646526406E-2</v>
      </c>
      <c r="AC86" s="102">
        <f t="shared" si="26"/>
        <v>7.9898917812966305E-2</v>
      </c>
      <c r="AD86" s="15"/>
      <c r="AE86" s="15"/>
    </row>
    <row r="87" spans="1:31" s="8" customFormat="1">
      <c r="A87" s="88" t="s">
        <v>35</v>
      </c>
      <c r="B87" s="82">
        <f>B23/B31</f>
        <v>5.0000458383373518E-2</v>
      </c>
      <c r="C87" s="83">
        <f t="shared" ref="C87:AC87" si="27">C23/C31</f>
        <v>8.4023565458916136E-2</v>
      </c>
      <c r="D87" s="82">
        <f t="shared" si="27"/>
        <v>4.5562157645529663E-2</v>
      </c>
      <c r="E87" s="83">
        <f t="shared" si="27"/>
        <v>8.2627235974968155E-2</v>
      </c>
      <c r="F87" s="82">
        <f t="shared" si="27"/>
        <v>5.7352673423560117E-2</v>
      </c>
      <c r="G87" s="83">
        <f t="shared" si="27"/>
        <v>7.737533570443493E-2</v>
      </c>
      <c r="H87" s="82">
        <f t="shared" si="27"/>
        <v>6.2096423917764584E-2</v>
      </c>
      <c r="I87" s="83">
        <f t="shared" si="27"/>
        <v>7.4963878232275419E-2</v>
      </c>
      <c r="J87" s="82">
        <f t="shared" si="27"/>
        <v>6.8735186382245211E-2</v>
      </c>
      <c r="K87" s="83">
        <f t="shared" si="27"/>
        <v>3.5295955021083868E-2</v>
      </c>
      <c r="L87" s="82">
        <f t="shared" si="27"/>
        <v>7.5264932562620429E-2</v>
      </c>
      <c r="M87" s="83">
        <f t="shared" si="27"/>
        <v>3.8951951484994557E-2</v>
      </c>
      <c r="N87" s="82">
        <f t="shared" si="27"/>
        <v>6.3311350225616111E-2</v>
      </c>
      <c r="O87" s="83">
        <f t="shared" si="27"/>
        <v>5.8689229116304059E-2</v>
      </c>
      <c r="P87" s="82">
        <f t="shared" si="27"/>
        <v>4.9725579581921246E-2</v>
      </c>
      <c r="Q87" s="83">
        <f t="shared" si="27"/>
        <v>7.9908945781351617E-2</v>
      </c>
      <c r="R87" s="82">
        <f t="shared" si="27"/>
        <v>4.4158461012051856E-2</v>
      </c>
      <c r="S87" s="83">
        <f t="shared" si="27"/>
        <v>8.3791180942726806E-2</v>
      </c>
      <c r="T87" s="82">
        <f t="shared" si="27"/>
        <v>5.0192141792800564E-2</v>
      </c>
      <c r="U87" s="83">
        <f t="shared" si="27"/>
        <v>4.5508696688110556E-2</v>
      </c>
      <c r="V87" s="82">
        <f t="shared" si="27"/>
        <v>8.1179769614073319E-2</v>
      </c>
      <c r="W87" s="83">
        <f t="shared" si="27"/>
        <v>4.7194837074870336E-2</v>
      </c>
      <c r="X87" s="82">
        <f t="shared" si="27"/>
        <v>6.0555629521146764E-2</v>
      </c>
      <c r="Y87" s="83">
        <f t="shared" si="27"/>
        <v>5.4145099005833537E-2</v>
      </c>
      <c r="Z87" s="82">
        <f t="shared" si="27"/>
        <v>5.7875809562309977E-2</v>
      </c>
      <c r="AA87" s="82">
        <f t="shared" si="27"/>
        <v>6.9109718226676067E-2</v>
      </c>
      <c r="AB87" s="101">
        <f t="shared" si="27"/>
        <v>5.7529544033400076E-2</v>
      </c>
      <c r="AC87" s="102">
        <f t="shared" si="27"/>
        <v>6.805799724983029E-2</v>
      </c>
      <c r="AD87" s="15"/>
      <c r="AE87" s="15"/>
    </row>
    <row r="88" spans="1:31" s="8" customFormat="1">
      <c r="A88" s="87" t="s">
        <v>36</v>
      </c>
      <c r="B88" s="82">
        <f>B24/B31</f>
        <v>4.2171270363681367E-2</v>
      </c>
      <c r="C88" s="83">
        <f t="shared" ref="C88:AC88" si="28">C24/C31</f>
        <v>6.0071991729669809E-2</v>
      </c>
      <c r="D88" s="82">
        <f t="shared" si="28"/>
        <v>3.2749976789527437E-2</v>
      </c>
      <c r="E88" s="83">
        <f t="shared" si="28"/>
        <v>6.0945893559284488E-2</v>
      </c>
      <c r="F88" s="82">
        <f t="shared" si="28"/>
        <v>3.2833646901741821E-2</v>
      </c>
      <c r="G88" s="83">
        <f t="shared" si="28"/>
        <v>5.3422370617696162E-2</v>
      </c>
      <c r="H88" s="82">
        <f t="shared" si="28"/>
        <v>5.0789054582307806E-2</v>
      </c>
      <c r="I88" s="83">
        <f t="shared" si="28"/>
        <v>5.4526431169348813E-2</v>
      </c>
      <c r="J88" s="82">
        <f t="shared" si="28"/>
        <v>4.5464339581986639E-2</v>
      </c>
      <c r="K88" s="83">
        <f t="shared" si="28"/>
        <v>2.3270342027174762E-2</v>
      </c>
      <c r="L88" s="82">
        <f t="shared" si="28"/>
        <v>6.1115125240847785E-2</v>
      </c>
      <c r="M88" s="83">
        <f t="shared" si="28"/>
        <v>3.0840201109210593E-2</v>
      </c>
      <c r="N88" s="82">
        <f t="shared" si="28"/>
        <v>4.8438042346407501E-2</v>
      </c>
      <c r="O88" s="83">
        <f t="shared" si="28"/>
        <v>4.2452323395111471E-2</v>
      </c>
      <c r="P88" s="82">
        <f t="shared" si="28"/>
        <v>3.0801067690369794E-2</v>
      </c>
      <c r="Q88" s="83">
        <f t="shared" si="28"/>
        <v>6.3708389995861175E-2</v>
      </c>
      <c r="R88" s="82">
        <f t="shared" si="28"/>
        <v>3.5699349884043642E-2</v>
      </c>
      <c r="S88" s="83">
        <f t="shared" si="28"/>
        <v>6.3375570197668527E-2</v>
      </c>
      <c r="T88" s="82">
        <f t="shared" si="28"/>
        <v>2.8625205866206573E-2</v>
      </c>
      <c r="U88" s="83">
        <f t="shared" si="28"/>
        <v>4.1299340798983404E-2</v>
      </c>
      <c r="V88" s="82">
        <f t="shared" si="28"/>
        <v>6.372934697088907E-2</v>
      </c>
      <c r="W88" s="83">
        <f t="shared" si="28"/>
        <v>3.7197608583758958E-2</v>
      </c>
      <c r="X88" s="82">
        <f t="shared" si="28"/>
        <v>4.360271601650912E-2</v>
      </c>
      <c r="Y88" s="83">
        <f t="shared" si="28"/>
        <v>4.5189384602744229E-2</v>
      </c>
      <c r="Z88" s="82">
        <f t="shared" si="28"/>
        <v>4.510809604419852E-2</v>
      </c>
      <c r="AA88" s="82">
        <f t="shared" si="28"/>
        <v>5.5011526224542286E-2</v>
      </c>
      <c r="AB88" s="101">
        <f t="shared" si="28"/>
        <v>4.4273415738711366E-2</v>
      </c>
      <c r="AC88" s="102">
        <f t="shared" si="28"/>
        <v>5.1325952076156596E-2</v>
      </c>
      <c r="AD88" s="15"/>
      <c r="AE88" s="15"/>
    </row>
    <row r="89" spans="1:31" s="8" customFormat="1">
      <c r="A89" s="88" t="s">
        <v>37</v>
      </c>
      <c r="B89" s="82">
        <f>B25/B31</f>
        <v>4.8313607568826267E-3</v>
      </c>
      <c r="C89" s="83">
        <f t="shared" ref="C89:AC89" si="29">C25/C31</f>
        <v>3.5634660654900542E-2</v>
      </c>
      <c r="D89" s="82">
        <f t="shared" si="29"/>
        <v>7.3112988580447498E-3</v>
      </c>
      <c r="E89" s="83">
        <f t="shared" si="29"/>
        <v>4.009525391814809E-2</v>
      </c>
      <c r="F89" s="82">
        <f t="shared" si="29"/>
        <v>9.52843357407295E-3</v>
      </c>
      <c r="G89" s="83">
        <f t="shared" si="29"/>
        <v>3.3679320606808449E-2</v>
      </c>
      <c r="H89" s="82">
        <f t="shared" si="29"/>
        <v>1.5115100622556827E-2</v>
      </c>
      <c r="I89" s="83">
        <f t="shared" si="29"/>
        <v>4.0137511832992877E-2</v>
      </c>
      <c r="J89" s="82">
        <f t="shared" si="29"/>
        <v>2.7795733678086618E-2</v>
      </c>
      <c r="K89" s="83">
        <f t="shared" si="29"/>
        <v>1.4446353271903795E-2</v>
      </c>
      <c r="L89" s="82">
        <f t="shared" si="29"/>
        <v>3.3598265895953758E-2</v>
      </c>
      <c r="M89" s="83">
        <f t="shared" si="29"/>
        <v>1.7389726843933032E-2</v>
      </c>
      <c r="N89" s="82">
        <f t="shared" si="29"/>
        <v>2.6969802152030545E-2</v>
      </c>
      <c r="O89" s="83">
        <f t="shared" si="29"/>
        <v>2.9640075208165459E-2</v>
      </c>
      <c r="P89" s="82">
        <f t="shared" si="29"/>
        <v>2.5282668026272381E-2</v>
      </c>
      <c r="Q89" s="83">
        <f t="shared" si="29"/>
        <v>4.4137645598060667E-2</v>
      </c>
      <c r="R89" s="82">
        <f t="shared" si="29"/>
        <v>2.155647644755351E-2</v>
      </c>
      <c r="S89" s="83">
        <f t="shared" si="29"/>
        <v>3.8236188545362391E-2</v>
      </c>
      <c r="T89" s="82">
        <f t="shared" si="29"/>
        <v>2.6037173555015294E-2</v>
      </c>
      <c r="U89" s="83">
        <f t="shared" si="29"/>
        <v>3.1133349217695179E-2</v>
      </c>
      <c r="V89" s="82">
        <f t="shared" si="29"/>
        <v>6.1147087897677983E-2</v>
      </c>
      <c r="W89" s="83">
        <f t="shared" si="29"/>
        <v>2.3518232569188741E-2</v>
      </c>
      <c r="X89" s="82">
        <f t="shared" si="29"/>
        <v>2.7914614121510674E-2</v>
      </c>
      <c r="Y89" s="83">
        <f t="shared" si="29"/>
        <v>3.631583271711445E-2</v>
      </c>
      <c r="Z89" s="82">
        <f t="shared" si="29"/>
        <v>3.095917868903543E-2</v>
      </c>
      <c r="AA89" s="82">
        <f t="shared" si="29"/>
        <v>4.1618243822515194E-2</v>
      </c>
      <c r="AB89" s="101">
        <f t="shared" si="29"/>
        <v>2.3191513551410723E-2</v>
      </c>
      <c r="AC89" s="102">
        <f t="shared" si="29"/>
        <v>3.4932535393798037E-2</v>
      </c>
      <c r="AD89" s="15"/>
      <c r="AE89" s="15"/>
    </row>
    <row r="90" spans="1:31" s="8" customFormat="1">
      <c r="A90" s="87" t="s">
        <v>38</v>
      </c>
      <c r="B90" s="82">
        <f>B26/B31</f>
        <v>0</v>
      </c>
      <c r="C90" s="83">
        <f t="shared" ref="C90:AC90" si="30">C26/C31</f>
        <v>2.7850087809981692E-2</v>
      </c>
      <c r="D90" s="82">
        <f t="shared" si="30"/>
        <v>1.1605236282610714E-4</v>
      </c>
      <c r="E90" s="83">
        <f t="shared" si="30"/>
        <v>2.6997840172786176E-2</v>
      </c>
      <c r="F90" s="82">
        <f t="shared" si="30"/>
        <v>6.6759725678218126E-4</v>
      </c>
      <c r="G90" s="83">
        <f t="shared" si="30"/>
        <v>2.5985337881977207E-2</v>
      </c>
      <c r="H90" s="82">
        <f t="shared" si="30"/>
        <v>1.0279426668597077E-3</v>
      </c>
      <c r="I90" s="83">
        <f t="shared" si="30"/>
        <v>2.2340690548552637E-2</v>
      </c>
      <c r="J90" s="82">
        <f t="shared" si="30"/>
        <v>1.3359189829778064E-2</v>
      </c>
      <c r="K90" s="83">
        <f t="shared" si="30"/>
        <v>1.1322817429330001E-2</v>
      </c>
      <c r="L90" s="82">
        <f t="shared" si="30"/>
        <v>9.5736994219653183E-3</v>
      </c>
      <c r="M90" s="83">
        <f t="shared" si="30"/>
        <v>3.032187840149277E-3</v>
      </c>
      <c r="N90" s="82">
        <f t="shared" si="30"/>
        <v>9.5452967719541829E-3</v>
      </c>
      <c r="O90" s="83">
        <f t="shared" si="30"/>
        <v>7.493956486704271E-3</v>
      </c>
      <c r="P90" s="82">
        <f t="shared" si="30"/>
        <v>6.7180517649881536E-3</v>
      </c>
      <c r="Q90" s="83">
        <f t="shared" si="30"/>
        <v>1.055401170697097E-2</v>
      </c>
      <c r="R90" s="82">
        <f t="shared" si="30"/>
        <v>4.5051895221077448E-3</v>
      </c>
      <c r="S90" s="83">
        <f t="shared" si="30"/>
        <v>6.0415610745058286E-3</v>
      </c>
      <c r="T90" s="82">
        <f t="shared" si="30"/>
        <v>7.2935456042663317E-3</v>
      </c>
      <c r="U90" s="83">
        <f t="shared" si="30"/>
        <v>1.4295925661186562E-3</v>
      </c>
      <c r="V90" s="82">
        <f t="shared" si="30"/>
        <v>1.4787467973935323E-2</v>
      </c>
      <c r="W90" s="83">
        <f t="shared" si="30"/>
        <v>1.9400562220374549E-3</v>
      </c>
      <c r="X90" s="82">
        <f t="shared" si="30"/>
        <v>7.1894554653175345E-3</v>
      </c>
      <c r="Y90" s="83">
        <f t="shared" si="30"/>
        <v>3.409744474570701E-3</v>
      </c>
      <c r="Z90" s="82">
        <f t="shared" si="30"/>
        <v>1.928632187102588E-3</v>
      </c>
      <c r="AA90" s="82">
        <f t="shared" si="30"/>
        <v>5.5344929413781935E-3</v>
      </c>
      <c r="AB90" s="101">
        <f t="shared" si="30"/>
        <v>4.3581791653771089E-3</v>
      </c>
      <c r="AC90" s="102">
        <f t="shared" si="30"/>
        <v>1.2763445845550597E-2</v>
      </c>
      <c r="AD90" s="15"/>
      <c r="AE90" s="15"/>
    </row>
    <row r="91" spans="1:31" s="8" customFormat="1">
      <c r="A91" s="88" t="s">
        <v>39</v>
      </c>
      <c r="B91" s="82">
        <f>B27/B31</f>
        <v>0</v>
      </c>
      <c r="C91" s="83">
        <f t="shared" ref="C91:AC91" si="31">C27/C31</f>
        <v>3.2134716703825028E-3</v>
      </c>
      <c r="D91" s="82">
        <f t="shared" si="31"/>
        <v>0</v>
      </c>
      <c r="E91" s="83">
        <f t="shared" si="31"/>
        <v>3.9043030403721549E-3</v>
      </c>
      <c r="F91" s="82">
        <f t="shared" si="31"/>
        <v>0</v>
      </c>
      <c r="G91" s="83">
        <f t="shared" si="31"/>
        <v>7.2584742687087172E-5</v>
      </c>
      <c r="H91" s="82">
        <f t="shared" si="31"/>
        <v>0</v>
      </c>
      <c r="I91" s="83">
        <f t="shared" si="31"/>
        <v>0</v>
      </c>
      <c r="J91" s="82">
        <f t="shared" si="31"/>
        <v>0</v>
      </c>
      <c r="K91" s="83">
        <f t="shared" si="31"/>
        <v>0</v>
      </c>
      <c r="L91" s="82">
        <f t="shared" si="31"/>
        <v>0</v>
      </c>
      <c r="M91" s="83">
        <f t="shared" si="31"/>
        <v>0</v>
      </c>
      <c r="N91" s="82">
        <f t="shared" si="31"/>
        <v>0</v>
      </c>
      <c r="O91" s="83">
        <f t="shared" si="31"/>
        <v>0</v>
      </c>
      <c r="P91" s="82">
        <f t="shared" si="31"/>
        <v>0</v>
      </c>
      <c r="Q91" s="83">
        <f t="shared" si="31"/>
        <v>0</v>
      </c>
      <c r="R91" s="82">
        <f t="shared" si="31"/>
        <v>0</v>
      </c>
      <c r="S91" s="83">
        <f t="shared" si="31"/>
        <v>0</v>
      </c>
      <c r="T91" s="82">
        <f t="shared" si="31"/>
        <v>0</v>
      </c>
      <c r="U91" s="83">
        <f t="shared" si="31"/>
        <v>0</v>
      </c>
      <c r="V91" s="82">
        <f t="shared" si="31"/>
        <v>0</v>
      </c>
      <c r="W91" s="83">
        <f t="shared" si="31"/>
        <v>0</v>
      </c>
      <c r="X91" s="82">
        <f t="shared" si="31"/>
        <v>0</v>
      </c>
      <c r="Y91" s="83">
        <f t="shared" si="31"/>
        <v>0</v>
      </c>
      <c r="Z91" s="82">
        <f t="shared" si="31"/>
        <v>0</v>
      </c>
      <c r="AA91" s="82">
        <f t="shared" si="31"/>
        <v>0</v>
      </c>
      <c r="AB91" s="101">
        <f t="shared" si="31"/>
        <v>0</v>
      </c>
      <c r="AC91" s="102">
        <f t="shared" si="31"/>
        <v>6.329504510563152E-4</v>
      </c>
      <c r="AD91" s="15"/>
      <c r="AE91" s="15"/>
    </row>
    <row r="92" spans="1:31" s="8" customFormat="1">
      <c r="A92" s="87" t="s">
        <v>40</v>
      </c>
      <c r="B92" s="82">
        <f>B28/B31</f>
        <v>0</v>
      </c>
      <c r="C92" s="83">
        <f t="shared" ref="C92:AC92" si="32">C28/C31</f>
        <v>0</v>
      </c>
      <c r="D92" s="82">
        <f t="shared" si="32"/>
        <v>0</v>
      </c>
      <c r="E92" s="83">
        <f t="shared" si="32"/>
        <v>0</v>
      </c>
      <c r="F92" s="82">
        <f t="shared" si="32"/>
        <v>0</v>
      </c>
      <c r="G92" s="83">
        <f t="shared" si="32"/>
        <v>0</v>
      </c>
      <c r="H92" s="82">
        <f t="shared" si="32"/>
        <v>0</v>
      </c>
      <c r="I92" s="83">
        <f t="shared" si="32"/>
        <v>0</v>
      </c>
      <c r="J92" s="82">
        <f t="shared" si="32"/>
        <v>0</v>
      </c>
      <c r="K92" s="83">
        <f t="shared" si="32"/>
        <v>0</v>
      </c>
      <c r="L92" s="82">
        <f t="shared" si="32"/>
        <v>0</v>
      </c>
      <c r="M92" s="83">
        <f t="shared" si="32"/>
        <v>0</v>
      </c>
      <c r="N92" s="82">
        <f t="shared" si="32"/>
        <v>0</v>
      </c>
      <c r="O92" s="83">
        <f t="shared" si="32"/>
        <v>0</v>
      </c>
      <c r="P92" s="82">
        <f t="shared" si="32"/>
        <v>0</v>
      </c>
      <c r="Q92" s="83">
        <f t="shared" si="32"/>
        <v>0</v>
      </c>
      <c r="R92" s="82">
        <f t="shared" si="32"/>
        <v>0</v>
      </c>
      <c r="S92" s="83">
        <f t="shared" si="32"/>
        <v>0</v>
      </c>
      <c r="T92" s="82">
        <f t="shared" si="32"/>
        <v>0</v>
      </c>
      <c r="U92" s="83">
        <f t="shared" si="32"/>
        <v>0</v>
      </c>
      <c r="V92" s="82">
        <f t="shared" si="32"/>
        <v>0</v>
      </c>
      <c r="W92" s="83">
        <f t="shared" si="32"/>
        <v>0</v>
      </c>
      <c r="X92" s="82">
        <f t="shared" si="32"/>
        <v>0</v>
      </c>
      <c r="Y92" s="83">
        <f t="shared" si="32"/>
        <v>0</v>
      </c>
      <c r="Z92" s="82">
        <f t="shared" si="32"/>
        <v>0</v>
      </c>
      <c r="AA92" s="82">
        <f t="shared" si="32"/>
        <v>0</v>
      </c>
      <c r="AB92" s="101">
        <f t="shared" si="32"/>
        <v>0</v>
      </c>
      <c r="AC92" s="102">
        <f t="shared" si="32"/>
        <v>0</v>
      </c>
      <c r="AD92" s="15"/>
      <c r="AE92" s="15"/>
    </row>
    <row r="93" spans="1:31" s="8" customFormat="1">
      <c r="A93" s="88" t="s">
        <v>41</v>
      </c>
      <c r="B93" s="82">
        <f>B29/B31</f>
        <v>0</v>
      </c>
      <c r="C93" s="83">
        <f t="shared" ref="C93:AC93" si="33">C29/C31</f>
        <v>0</v>
      </c>
      <c r="D93" s="82">
        <f t="shared" si="33"/>
        <v>0</v>
      </c>
      <c r="E93" s="83">
        <f t="shared" si="33"/>
        <v>0</v>
      </c>
      <c r="F93" s="82">
        <f t="shared" si="33"/>
        <v>0</v>
      </c>
      <c r="G93" s="83">
        <f t="shared" si="33"/>
        <v>0</v>
      </c>
      <c r="H93" s="82">
        <f t="shared" si="33"/>
        <v>0</v>
      </c>
      <c r="I93" s="83">
        <f t="shared" si="33"/>
        <v>0</v>
      </c>
      <c r="J93" s="82">
        <f t="shared" si="33"/>
        <v>0</v>
      </c>
      <c r="K93" s="83">
        <f t="shared" si="33"/>
        <v>0</v>
      </c>
      <c r="L93" s="82">
        <f t="shared" si="33"/>
        <v>0</v>
      </c>
      <c r="M93" s="83">
        <f t="shared" si="33"/>
        <v>0</v>
      </c>
      <c r="N93" s="82">
        <f t="shared" si="33"/>
        <v>0</v>
      </c>
      <c r="O93" s="83">
        <f t="shared" si="33"/>
        <v>0</v>
      </c>
      <c r="P93" s="82">
        <f t="shared" si="33"/>
        <v>0</v>
      </c>
      <c r="Q93" s="83">
        <f t="shared" si="33"/>
        <v>0</v>
      </c>
      <c r="R93" s="82">
        <f t="shared" si="33"/>
        <v>0</v>
      </c>
      <c r="S93" s="83">
        <f t="shared" si="33"/>
        <v>0</v>
      </c>
      <c r="T93" s="82">
        <f t="shared" si="33"/>
        <v>0</v>
      </c>
      <c r="U93" s="83">
        <f t="shared" si="33"/>
        <v>0</v>
      </c>
      <c r="V93" s="82">
        <f t="shared" si="33"/>
        <v>0</v>
      </c>
      <c r="W93" s="83">
        <f t="shared" si="33"/>
        <v>0</v>
      </c>
      <c r="X93" s="82">
        <f t="shared" si="33"/>
        <v>0</v>
      </c>
      <c r="Y93" s="83">
        <f t="shared" si="33"/>
        <v>0</v>
      </c>
      <c r="Z93" s="82">
        <f t="shared" si="33"/>
        <v>0</v>
      </c>
      <c r="AA93" s="82">
        <f t="shared" si="33"/>
        <v>0</v>
      </c>
      <c r="AB93" s="101">
        <f t="shared" si="33"/>
        <v>0</v>
      </c>
      <c r="AC93" s="102">
        <f t="shared" si="33"/>
        <v>0</v>
      </c>
      <c r="AD93" s="15"/>
      <c r="AE93" s="15"/>
    </row>
    <row r="94" spans="1:31" s="8" customFormat="1" ht="14.1" thickBot="1">
      <c r="A94" s="87" t="s">
        <v>45</v>
      </c>
      <c r="B94" s="84">
        <f>B30/B31</f>
        <v>0</v>
      </c>
      <c r="C94" s="85">
        <f t="shared" ref="C94:AC94" si="34">C30/C31</f>
        <v>0</v>
      </c>
      <c r="D94" s="84">
        <f t="shared" si="34"/>
        <v>0</v>
      </c>
      <c r="E94" s="85">
        <f t="shared" si="34"/>
        <v>0</v>
      </c>
      <c r="F94" s="84">
        <f t="shared" si="34"/>
        <v>0</v>
      </c>
      <c r="G94" s="85">
        <f t="shared" si="34"/>
        <v>0</v>
      </c>
      <c r="H94" s="84">
        <f t="shared" si="34"/>
        <v>0</v>
      </c>
      <c r="I94" s="85">
        <f t="shared" si="34"/>
        <v>0</v>
      </c>
      <c r="J94" s="84">
        <f t="shared" si="34"/>
        <v>0</v>
      </c>
      <c r="K94" s="85">
        <f t="shared" si="34"/>
        <v>0</v>
      </c>
      <c r="L94" s="84">
        <f t="shared" si="34"/>
        <v>0</v>
      </c>
      <c r="M94" s="85">
        <f t="shared" si="34"/>
        <v>0</v>
      </c>
      <c r="N94" s="84">
        <f t="shared" si="34"/>
        <v>0</v>
      </c>
      <c r="O94" s="85">
        <f t="shared" si="34"/>
        <v>0</v>
      </c>
      <c r="P94" s="84">
        <f t="shared" si="34"/>
        <v>0</v>
      </c>
      <c r="Q94" s="85">
        <f t="shared" si="34"/>
        <v>0</v>
      </c>
      <c r="R94" s="84">
        <f t="shared" si="34"/>
        <v>0</v>
      </c>
      <c r="S94" s="85">
        <f t="shared" si="34"/>
        <v>0</v>
      </c>
      <c r="T94" s="84">
        <f t="shared" si="34"/>
        <v>0</v>
      </c>
      <c r="U94" s="85">
        <f t="shared" si="34"/>
        <v>0</v>
      </c>
      <c r="V94" s="84">
        <f t="shared" si="34"/>
        <v>0</v>
      </c>
      <c r="W94" s="85">
        <f t="shared" si="34"/>
        <v>0</v>
      </c>
      <c r="X94" s="84">
        <f t="shared" si="34"/>
        <v>0</v>
      </c>
      <c r="Y94" s="85">
        <f t="shared" si="34"/>
        <v>0</v>
      </c>
      <c r="Z94" s="84">
        <f t="shared" si="34"/>
        <v>0</v>
      </c>
      <c r="AA94" s="84">
        <f t="shared" si="34"/>
        <v>0</v>
      </c>
      <c r="AB94" s="103">
        <f t="shared" si="34"/>
        <v>0</v>
      </c>
      <c r="AC94" s="104">
        <f t="shared" si="34"/>
        <v>0</v>
      </c>
      <c r="AD94" s="15"/>
      <c r="AE94" s="15"/>
    </row>
    <row r="95" spans="1:31" s="8" customFormat="1" ht="15" thickTop="1" thickBot="1">
      <c r="A95" s="296" t="s">
        <v>42</v>
      </c>
      <c r="B95" s="78">
        <f>SUM(B71:B94)</f>
        <v>1</v>
      </c>
      <c r="C95" s="79">
        <f t="shared" ref="C95:AC95" si="35">SUM(C71:C94)</f>
        <v>0.99999999999999989</v>
      </c>
      <c r="D95" s="78">
        <f t="shared" si="35"/>
        <v>0.99999999999999978</v>
      </c>
      <c r="E95" s="79">
        <f t="shared" si="35"/>
        <v>0.99999999999999989</v>
      </c>
      <c r="F95" s="78">
        <f t="shared" si="35"/>
        <v>1</v>
      </c>
      <c r="G95" s="79">
        <f t="shared" si="35"/>
        <v>1</v>
      </c>
      <c r="H95" s="78">
        <f t="shared" si="35"/>
        <v>0.99999999999999978</v>
      </c>
      <c r="I95" s="79">
        <f t="shared" si="35"/>
        <v>1</v>
      </c>
      <c r="J95" s="78">
        <f t="shared" si="35"/>
        <v>1</v>
      </c>
      <c r="K95" s="78">
        <f t="shared" si="35"/>
        <v>0.99999999999999978</v>
      </c>
      <c r="L95" s="78">
        <f t="shared" si="35"/>
        <v>1.0000000000000002</v>
      </c>
      <c r="M95" s="79">
        <f t="shared" si="35"/>
        <v>1</v>
      </c>
      <c r="N95" s="78">
        <f t="shared" si="35"/>
        <v>1</v>
      </c>
      <c r="O95" s="79">
        <f t="shared" si="35"/>
        <v>1</v>
      </c>
      <c r="P95" s="78">
        <f t="shared" si="35"/>
        <v>1</v>
      </c>
      <c r="Q95" s="79">
        <f t="shared" si="35"/>
        <v>1.0000000000000002</v>
      </c>
      <c r="R95" s="78">
        <f t="shared" si="35"/>
        <v>1</v>
      </c>
      <c r="S95" s="79">
        <f t="shared" si="35"/>
        <v>1</v>
      </c>
      <c r="T95" s="78">
        <f t="shared" si="35"/>
        <v>1</v>
      </c>
      <c r="U95" s="79">
        <f t="shared" si="35"/>
        <v>0.99999999999999989</v>
      </c>
      <c r="V95" s="78">
        <f t="shared" si="35"/>
        <v>1</v>
      </c>
      <c r="W95" s="79">
        <f t="shared" si="35"/>
        <v>1</v>
      </c>
      <c r="X95" s="78">
        <f t="shared" si="35"/>
        <v>1</v>
      </c>
      <c r="Y95" s="79">
        <f t="shared" si="35"/>
        <v>1</v>
      </c>
      <c r="Z95" s="78">
        <f t="shared" si="35"/>
        <v>0.99999999999999989</v>
      </c>
      <c r="AA95" s="78">
        <f t="shared" si="35"/>
        <v>1</v>
      </c>
      <c r="AB95" s="78">
        <f t="shared" si="35"/>
        <v>0.99999999999999978</v>
      </c>
      <c r="AC95" s="80">
        <f t="shared" si="35"/>
        <v>1.0000000000000002</v>
      </c>
      <c r="AD95" s="81"/>
    </row>
    <row r="96" spans="1:31" ht="14.1" thickTop="1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zoomScale="90" zoomScaleNormal="90" zoomScalePageLayoutView="90" workbookViewId="0">
      <selection activeCell="V37" sqref="V37:W37"/>
    </sheetView>
  </sheetViews>
  <sheetFormatPr defaultColWidth="8.85546875" defaultRowHeight="12.95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9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95">
      <c r="A2" s="301" t="s">
        <v>55</v>
      </c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  <c r="O2" s="301"/>
      <c r="P2" s="301" t="s">
        <v>56</v>
      </c>
      <c r="Q2" s="301"/>
      <c r="R2" s="301"/>
      <c r="S2" s="301"/>
      <c r="T2" s="301"/>
      <c r="U2" s="301"/>
      <c r="V2" s="301"/>
      <c r="W2" s="301"/>
      <c r="X2" s="301"/>
      <c r="Y2" s="301"/>
      <c r="Z2" s="301"/>
      <c r="AA2" s="301"/>
      <c r="AB2" s="301"/>
      <c r="AC2" s="301"/>
    </row>
    <row r="3" spans="1:29" ht="15.95">
      <c r="A3" s="293"/>
      <c r="B3" s="293"/>
      <c r="C3" s="293"/>
      <c r="D3" s="293"/>
      <c r="E3" s="293"/>
      <c r="F3" s="293"/>
      <c r="G3" s="293"/>
      <c r="H3" s="293"/>
      <c r="I3" s="293"/>
      <c r="J3" s="293"/>
      <c r="K3" s="293"/>
      <c r="L3" s="293"/>
      <c r="M3" s="293"/>
      <c r="N3" s="293"/>
      <c r="O3" s="293"/>
      <c r="P3" s="293"/>
      <c r="Q3" s="293"/>
      <c r="R3" s="293"/>
      <c r="S3" s="293"/>
      <c r="T3" s="293"/>
      <c r="U3" s="293"/>
      <c r="V3" s="293"/>
      <c r="W3" s="293"/>
      <c r="X3" s="293"/>
      <c r="Y3" s="293"/>
      <c r="Z3" s="293"/>
      <c r="AA3" s="293"/>
      <c r="AB3" s="293"/>
      <c r="AC3" s="293"/>
    </row>
    <row r="4" spans="1:29" ht="14.1" thickBot="1"/>
    <row r="5" spans="1:29" ht="15" thickTop="1" thickBot="1">
      <c r="A5" s="299" t="s">
        <v>2</v>
      </c>
      <c r="B5" s="311" t="s">
        <v>3</v>
      </c>
      <c r="C5" s="312"/>
      <c r="D5" s="311" t="s">
        <v>4</v>
      </c>
      <c r="E5" s="312"/>
      <c r="F5" s="311" t="s">
        <v>5</v>
      </c>
      <c r="G5" s="312"/>
      <c r="H5" s="311" t="s">
        <v>6</v>
      </c>
      <c r="I5" s="312"/>
      <c r="J5" s="311" t="s">
        <v>7</v>
      </c>
      <c r="K5" s="312"/>
      <c r="L5" s="311" t="s">
        <v>8</v>
      </c>
      <c r="M5" s="312"/>
      <c r="N5" s="311" t="s">
        <v>9</v>
      </c>
      <c r="O5" s="312"/>
      <c r="P5" s="320" t="s">
        <v>10</v>
      </c>
      <c r="Q5" s="312"/>
      <c r="R5" s="311" t="s">
        <v>11</v>
      </c>
      <c r="S5" s="312"/>
      <c r="T5" s="311" t="s">
        <v>12</v>
      </c>
      <c r="U5" s="312"/>
      <c r="V5" s="311" t="s">
        <v>13</v>
      </c>
      <c r="W5" s="312"/>
      <c r="X5" s="311" t="s">
        <v>14</v>
      </c>
      <c r="Y5" s="312"/>
      <c r="Z5" s="311" t="s">
        <v>15</v>
      </c>
      <c r="AA5" s="312"/>
      <c r="AB5" s="311" t="s">
        <v>16</v>
      </c>
      <c r="AC5" s="312"/>
    </row>
    <row r="6" spans="1:29" ht="15" thickTop="1" thickBot="1">
      <c r="A6" s="300"/>
      <c r="B6" s="93" t="s">
        <v>17</v>
      </c>
      <c r="C6" s="38" t="s">
        <v>18</v>
      </c>
      <c r="D6" s="33" t="s">
        <v>17</v>
      </c>
      <c r="E6" s="34" t="s">
        <v>18</v>
      </c>
      <c r="F6" s="93" t="s">
        <v>17</v>
      </c>
      <c r="G6" s="38" t="s">
        <v>18</v>
      </c>
      <c r="H6" s="33" t="s">
        <v>17</v>
      </c>
      <c r="I6" s="34" t="s">
        <v>18</v>
      </c>
      <c r="J6" s="93" t="s">
        <v>17</v>
      </c>
      <c r="K6" s="38" t="s">
        <v>18</v>
      </c>
      <c r="L6" s="33" t="s">
        <v>17</v>
      </c>
      <c r="M6" s="30" t="s">
        <v>18</v>
      </c>
      <c r="N6" s="93" t="s">
        <v>17</v>
      </c>
      <c r="O6" s="94" t="s">
        <v>18</v>
      </c>
      <c r="P6" s="45" t="s">
        <v>17</v>
      </c>
      <c r="Q6" s="31" t="s">
        <v>18</v>
      </c>
      <c r="R6" s="33" t="s">
        <v>17</v>
      </c>
      <c r="S6" s="95" t="s">
        <v>18</v>
      </c>
      <c r="T6" s="30" t="s">
        <v>17</v>
      </c>
      <c r="U6" s="31" t="s">
        <v>18</v>
      </c>
      <c r="V6" s="33" t="s">
        <v>17</v>
      </c>
      <c r="W6" s="95" t="s">
        <v>18</v>
      </c>
      <c r="X6" s="30" t="s">
        <v>17</v>
      </c>
      <c r="Y6" s="31" t="s">
        <v>18</v>
      </c>
      <c r="Z6" s="33" t="s">
        <v>17</v>
      </c>
      <c r="AA6" s="95" t="s">
        <v>18</v>
      </c>
      <c r="AB6" s="35" t="s">
        <v>17</v>
      </c>
      <c r="AC6" s="38" t="s">
        <v>18</v>
      </c>
    </row>
    <row r="7" spans="1:29" ht="15" thickTop="1" thickBot="1">
      <c r="A7" s="90" t="s">
        <v>19</v>
      </c>
      <c r="B7" s="32">
        <f>SUM(Daily!B9,Daily!B133,Daily!B350,Daily!B567,Daily!B753,Daily!B784)</f>
        <v>0</v>
      </c>
      <c r="C7" s="32">
        <f>SUM(Daily!C9,Daily!C133,Daily!C350,Daily!C567,Daily!C753,Daily!C784)</f>
        <v>0</v>
      </c>
      <c r="D7" s="32">
        <f>SUM(Daily!D9,Daily!D133,Daily!D350,Daily!D567,Daily!D753,Daily!D784)</f>
        <v>0</v>
      </c>
      <c r="E7" s="32">
        <f>SUM(Daily!E9,Daily!E133,Daily!E350,Daily!E567,Daily!E753,Daily!E784)</f>
        <v>0</v>
      </c>
      <c r="F7" s="32">
        <f>SUM(Daily!F9,Daily!F133,Daily!F350,Daily!F567,Daily!F753,Daily!F784)</f>
        <v>0</v>
      </c>
      <c r="G7" s="32">
        <f>SUM(Daily!G9,Daily!G133,Daily!G350,Daily!G567,Daily!G753,Daily!G784)</f>
        <v>0</v>
      </c>
      <c r="H7" s="32">
        <f>SUM(Daily!H9,Daily!H133,Daily!H350,Daily!H567,Daily!H753,Daily!H784)</f>
        <v>0</v>
      </c>
      <c r="I7" s="32">
        <f>SUM(Daily!I9,Daily!I133,Daily!I350,Daily!I567,Daily!I753,Daily!I784)</f>
        <v>0</v>
      </c>
      <c r="J7" s="32">
        <f>SUM(Daily!J9,Daily!J133,Daily!J350,Daily!J567,Daily!J753,Daily!J784)</f>
        <v>0</v>
      </c>
      <c r="K7" s="32">
        <f>SUM(Daily!K9,Daily!K133,Daily!K350,Daily!K567,Daily!K753,Daily!K784)</f>
        <v>0</v>
      </c>
      <c r="L7" s="32">
        <f>SUM(Daily!L9,Daily!L133,Daily!L350,Daily!L567,Daily!L753,Daily!L784)</f>
        <v>0</v>
      </c>
      <c r="M7" s="32">
        <f>SUM(Daily!M9,Daily!M133,Daily!M350,Daily!M567,Daily!M753,Daily!M784)</f>
        <v>0</v>
      </c>
      <c r="N7" s="32">
        <f>SUM(Daily!N9,Daily!N133,Daily!N350,Daily!N567,Daily!N753,Daily!N784)</f>
        <v>0</v>
      </c>
      <c r="O7" s="32">
        <f>SUM(Daily!O9,Daily!O133,Daily!O350,Daily!O567,Daily!O753,Daily!O784)</f>
        <v>0</v>
      </c>
      <c r="P7" s="32">
        <f>SUM(Daily!P9,Daily!P133,Daily!P350,Daily!P567,Daily!P753,Daily!P784)</f>
        <v>0</v>
      </c>
      <c r="Q7" s="32">
        <f>SUM(Daily!Q9,Daily!Q133,Daily!Q350,Daily!Q567,Daily!Q753,Daily!Q784)</f>
        <v>0</v>
      </c>
      <c r="R7" s="32">
        <f>SUM(Daily!R9,Daily!R133,Daily!R350,Daily!R567,Daily!R753,Daily!R784)</f>
        <v>0</v>
      </c>
      <c r="S7" s="32">
        <f>SUM(Daily!S9,Daily!S133,Daily!S350,Daily!S567,Daily!S753,Daily!S784)</f>
        <v>0</v>
      </c>
      <c r="T7" s="32">
        <f>SUM(Daily!T9,Daily!T133,Daily!T350,Daily!T567,Daily!T753,Daily!T784)</f>
        <v>0</v>
      </c>
      <c r="U7" s="32">
        <f>SUM(Daily!U9,Daily!U133,Daily!U350,Daily!U567,Daily!U753,Daily!U784)</f>
        <v>0</v>
      </c>
      <c r="V7" s="32">
        <f>SUM(Daily!V9,Daily!V133,Daily!V350,Daily!V567,Daily!V753,Daily!V784)</f>
        <v>0</v>
      </c>
      <c r="W7" s="32">
        <f>SUM(Daily!W9,Daily!W133,Daily!W350,Daily!W567,Daily!W753,Daily!W784)</f>
        <v>0</v>
      </c>
      <c r="X7" s="32">
        <f>SUM(Daily!X9,Daily!X133,Daily!X350,Daily!X567,Daily!X753,Daily!X784)</f>
        <v>0</v>
      </c>
      <c r="Y7" s="32">
        <f>SUM(Daily!Y9,Daily!Y133,Daily!Y350,Daily!Y567,Daily!Y753,Daily!Y784)</f>
        <v>0</v>
      </c>
      <c r="Z7" s="32">
        <f>SUM(Daily!Z9,Daily!Z133,Daily!Z350,Daily!Z567,Daily!Z753,Daily!Z784)</f>
        <v>0</v>
      </c>
      <c r="AA7" s="32">
        <f>SUM(Daily!AA9,Daily!AA133,Daily!AA350,Daily!AA567,Daily!AA753,Daily!AA784)</f>
        <v>0</v>
      </c>
      <c r="AB7" s="107">
        <f>B7+D7+F7+H7+J7+L7+N7+P7+R7+T7+V7+X7+Z7</f>
        <v>0</v>
      </c>
      <c r="AC7" s="108">
        <f>C7+E7+G7+I7+K7+M7+O7+Q7+S7+U7+W7+Y7+AA7</f>
        <v>0</v>
      </c>
    </row>
    <row r="8" spans="1:29" ht="15" thickTop="1" thickBot="1">
      <c r="A8" s="91" t="s">
        <v>20</v>
      </c>
      <c r="B8" s="32">
        <f>SUM(Daily!B10,Daily!B134,Daily!B351,Daily!B568,Daily!B754,Daily!B785)</f>
        <v>605</v>
      </c>
      <c r="C8" s="32">
        <f>SUM(Daily!C10,Daily!C134,Daily!C351,Daily!C568,Daily!C754,Daily!C785)</f>
        <v>0</v>
      </c>
      <c r="D8" s="32">
        <f>SUM(Daily!D10,Daily!D134,Daily!D351,Daily!D568,Daily!D754,Daily!D785)</f>
        <v>206</v>
      </c>
      <c r="E8" s="32">
        <f>SUM(Daily!E10,Daily!E134,Daily!E351,Daily!E568,Daily!E754,Daily!E785)</f>
        <v>0</v>
      </c>
      <c r="F8" s="32">
        <f>SUM(Daily!F10,Daily!F134,Daily!F351,Daily!F568,Daily!F754,Daily!F785)</f>
        <v>83</v>
      </c>
      <c r="G8" s="32">
        <f>SUM(Daily!G10,Daily!G134,Daily!G351,Daily!G568,Daily!G754,Daily!G785)</f>
        <v>0</v>
      </c>
      <c r="H8" s="32">
        <f>SUM(Daily!H10,Daily!H134,Daily!H351,Daily!H568,Daily!H754,Daily!H785)</f>
        <v>371</v>
      </c>
      <c r="I8" s="32">
        <f>SUM(Daily!I10,Daily!I134,Daily!I351,Daily!I568,Daily!I754,Daily!I785)</f>
        <v>8</v>
      </c>
      <c r="J8" s="32">
        <f>SUM(Daily!J10,Daily!J134,Daily!J351,Daily!J568,Daily!J754,Daily!J785)</f>
        <v>18</v>
      </c>
      <c r="K8" s="32">
        <f>SUM(Daily!K10,Daily!K134,Daily!K351,Daily!K568,Daily!K754,Daily!K785)</f>
        <v>2</v>
      </c>
      <c r="L8" s="32">
        <f>SUM(Daily!L10,Daily!L134,Daily!L351,Daily!L568,Daily!L754,Daily!L785)</f>
        <v>1</v>
      </c>
      <c r="M8" s="32">
        <f>SUM(Daily!M10,Daily!M134,Daily!M351,Daily!M568,Daily!M754,Daily!M785)</f>
        <v>1</v>
      </c>
      <c r="N8" s="32">
        <f>SUM(Daily!N10,Daily!N134,Daily!N351,Daily!N568,Daily!N754,Daily!N785)</f>
        <v>42</v>
      </c>
      <c r="O8" s="32">
        <f>SUM(Daily!O10,Daily!O134,Daily!O351,Daily!O568,Daily!O754,Daily!O785)</f>
        <v>0</v>
      </c>
      <c r="P8" s="32">
        <f>SUM(Daily!P10,Daily!P134,Daily!P351,Daily!P568,Daily!P754,Daily!P785)</f>
        <v>9</v>
      </c>
      <c r="Q8" s="32">
        <f>SUM(Daily!Q10,Daily!Q134,Daily!Q351,Daily!Q568,Daily!Q754,Daily!Q785)</f>
        <v>0</v>
      </c>
      <c r="R8" s="32">
        <f>SUM(Daily!R10,Daily!R134,Daily!R351,Daily!R568,Daily!R754,Daily!R785)</f>
        <v>2</v>
      </c>
      <c r="S8" s="32">
        <f>SUM(Daily!S10,Daily!S134,Daily!S351,Daily!S568,Daily!S754,Daily!S785)</f>
        <v>0</v>
      </c>
      <c r="T8" s="32">
        <f>SUM(Daily!T10,Daily!T134,Daily!T351,Daily!T568,Daily!T754,Daily!T785)</f>
        <v>0</v>
      </c>
      <c r="U8" s="32">
        <f>SUM(Daily!U10,Daily!U134,Daily!U351,Daily!U568,Daily!U754,Daily!U785)</f>
        <v>0</v>
      </c>
      <c r="V8" s="32">
        <f>SUM(Daily!V10,Daily!V134,Daily!V351,Daily!V568,Daily!V754,Daily!V785)</f>
        <v>0</v>
      </c>
      <c r="W8" s="32">
        <f>SUM(Daily!W10,Daily!W134,Daily!W351,Daily!W568,Daily!W754,Daily!W785)</f>
        <v>0</v>
      </c>
      <c r="X8" s="32">
        <f>SUM(Daily!X10,Daily!X134,Daily!X351,Daily!X568,Daily!X754,Daily!X785)</f>
        <v>0</v>
      </c>
      <c r="Y8" s="32">
        <f>SUM(Daily!Y10,Daily!Y134,Daily!Y351,Daily!Y568,Daily!Y754,Daily!Y785)</f>
        <v>0</v>
      </c>
      <c r="Z8" s="32">
        <f>SUM(Daily!Z10,Daily!Z134,Daily!Z351,Daily!Z568,Daily!Z754,Daily!Z785)</f>
        <v>0</v>
      </c>
      <c r="AA8" s="32">
        <f>SUM(Daily!AA10,Daily!AA134,Daily!AA351,Daily!AA568,Daily!AA754,Daily!AA785)</f>
        <v>0</v>
      </c>
      <c r="AB8" s="109">
        <f t="shared" ref="AB8:AC30" si="0">B8+D8+F8+H8+J8+L8+N8+P8+R8+T8+V8+X8+Z8</f>
        <v>1337</v>
      </c>
      <c r="AC8" s="16">
        <f t="shared" si="0"/>
        <v>11</v>
      </c>
    </row>
    <row r="9" spans="1:29" ht="15" thickTop="1" thickBot="1">
      <c r="A9" s="92" t="s">
        <v>21</v>
      </c>
      <c r="B9" s="32">
        <f>SUM(Daily!B11,Daily!B135,Daily!B352,Daily!B569,Daily!B755,Daily!B786)</f>
        <v>3279</v>
      </c>
      <c r="C9" s="32">
        <f>SUM(Daily!C11,Daily!C135,Daily!C352,Daily!C569,Daily!C755,Daily!C786)</f>
        <v>0</v>
      </c>
      <c r="D9" s="32">
        <f>SUM(Daily!D11,Daily!D135,Daily!D352,Daily!D569,Daily!D755,Daily!D786)</f>
        <v>1153</v>
      </c>
      <c r="E9" s="32">
        <f>SUM(Daily!E11,Daily!E135,Daily!E352,Daily!E569,Daily!E755,Daily!E786)</f>
        <v>5</v>
      </c>
      <c r="F9" s="32">
        <f>SUM(Daily!F11,Daily!F135,Daily!F352,Daily!F569,Daily!F755,Daily!F786)</f>
        <v>451</v>
      </c>
      <c r="G9" s="32">
        <f>SUM(Daily!G11,Daily!G135,Daily!G352,Daily!G569,Daily!G755,Daily!G786)</f>
        <v>8</v>
      </c>
      <c r="H9" s="32">
        <f>SUM(Daily!H11,Daily!H135,Daily!H352,Daily!H569,Daily!H755,Daily!H786)</f>
        <v>2021</v>
      </c>
      <c r="I9" s="32">
        <f>SUM(Daily!I11,Daily!I135,Daily!I352,Daily!I569,Daily!I755,Daily!I786)</f>
        <v>220</v>
      </c>
      <c r="J9" s="32">
        <f>SUM(Daily!J11,Daily!J135,Daily!J352,Daily!J569,Daily!J755,Daily!J786)</f>
        <v>140</v>
      </c>
      <c r="K9" s="32">
        <f>SUM(Daily!K11,Daily!K135,Daily!K352,Daily!K569,Daily!K755,Daily!K786)</f>
        <v>68</v>
      </c>
      <c r="L9" s="32">
        <f>SUM(Daily!L11,Daily!L135,Daily!L352,Daily!L569,Daily!L755,Daily!L786)</f>
        <v>83</v>
      </c>
      <c r="M9" s="32">
        <f>SUM(Daily!M11,Daily!M135,Daily!M352,Daily!M569,Daily!M755,Daily!M786)</f>
        <v>482</v>
      </c>
      <c r="N9" s="32">
        <f>SUM(Daily!N11,Daily!N135,Daily!N352,Daily!N569,Daily!N755,Daily!N786)</f>
        <v>748</v>
      </c>
      <c r="O9" s="32">
        <f>SUM(Daily!O11,Daily!O135,Daily!O352,Daily!O569,Daily!O755,Daily!O786)</f>
        <v>717</v>
      </c>
      <c r="P9" s="32">
        <f>SUM(Daily!P11,Daily!P135,Daily!P352,Daily!P569,Daily!P755,Daily!P786)</f>
        <v>379</v>
      </c>
      <c r="Q9" s="32">
        <f>SUM(Daily!Q11,Daily!Q135,Daily!Q352,Daily!Q569,Daily!Q755,Daily!Q786)</f>
        <v>442</v>
      </c>
      <c r="R9" s="32">
        <f>SUM(Daily!R11,Daily!R135,Daily!R352,Daily!R569,Daily!R755,Daily!R786)</f>
        <v>674</v>
      </c>
      <c r="S9" s="32">
        <f>SUM(Daily!S11,Daily!S135,Daily!S352,Daily!S569,Daily!S755,Daily!S786)</f>
        <v>517</v>
      </c>
      <c r="T9" s="32">
        <f>SUM(Daily!T11,Daily!T135,Daily!T352,Daily!T569,Daily!T755,Daily!T786)</f>
        <v>86</v>
      </c>
      <c r="U9" s="32">
        <f>SUM(Daily!U11,Daily!U135,Daily!U352,Daily!U569,Daily!U755,Daily!U786)</f>
        <v>303</v>
      </c>
      <c r="V9" s="32">
        <f>SUM(Daily!V11,Daily!V135,Daily!V352,Daily!V569,Daily!V755,Daily!V786)</f>
        <v>345</v>
      </c>
      <c r="W9" s="32">
        <f>SUM(Daily!W11,Daily!W135,Daily!W352,Daily!W569,Daily!W755,Daily!W786)</f>
        <v>610</v>
      </c>
      <c r="X9" s="32">
        <f>SUM(Daily!X11,Daily!X135,Daily!X352,Daily!X569,Daily!X755,Daily!X786)</f>
        <v>478</v>
      </c>
      <c r="Y9" s="32">
        <f>SUM(Daily!Y11,Daily!Y135,Daily!Y352,Daily!Y569,Daily!Y755,Daily!Y786)</f>
        <v>506</v>
      </c>
      <c r="Z9" s="32">
        <f>SUM(Daily!Z11,Daily!Z135,Daily!Z352,Daily!Z569,Daily!Z755,Daily!Z786)</f>
        <v>1838</v>
      </c>
      <c r="AA9" s="32">
        <f>SUM(Daily!AA11,Daily!AA135,Daily!AA352,Daily!AA569,Daily!AA755,Daily!AA786)</f>
        <v>986</v>
      </c>
      <c r="AB9" s="109">
        <f t="shared" si="0"/>
        <v>11675</v>
      </c>
      <c r="AC9" s="16">
        <f t="shared" si="0"/>
        <v>4864</v>
      </c>
    </row>
    <row r="10" spans="1:29" ht="15" thickTop="1" thickBot="1">
      <c r="A10" s="91" t="s">
        <v>22</v>
      </c>
      <c r="B10" s="32">
        <f>SUM(Daily!B12,Daily!B136,Daily!B353,Daily!B570,Daily!B756,Daily!B787)</f>
        <v>4878</v>
      </c>
      <c r="C10" s="32">
        <f>SUM(Daily!C12,Daily!C136,Daily!C353,Daily!C570,Daily!C756,Daily!C787)</f>
        <v>908</v>
      </c>
      <c r="D10" s="32">
        <f>SUM(Daily!D12,Daily!D136,Daily!D353,Daily!D570,Daily!D756,Daily!D787)</f>
        <v>2063</v>
      </c>
      <c r="E10" s="32">
        <f>SUM(Daily!E12,Daily!E136,Daily!E353,Daily!E570,Daily!E756,Daily!E787)</f>
        <v>982</v>
      </c>
      <c r="F10" s="32">
        <f>SUM(Daily!F12,Daily!F136,Daily!F353,Daily!F570,Daily!F756,Daily!F787)</f>
        <v>617</v>
      </c>
      <c r="G10" s="32">
        <f>SUM(Daily!G12,Daily!G136,Daily!G353,Daily!G570,Daily!G756,Daily!G787)</f>
        <v>315</v>
      </c>
      <c r="H10" s="32">
        <f>SUM(Daily!H12,Daily!H136,Daily!H353,Daily!H570,Daily!H756,Daily!H787)</f>
        <v>2945</v>
      </c>
      <c r="I10" s="32">
        <f>SUM(Daily!I12,Daily!I136,Daily!I353,Daily!I570,Daily!I756,Daily!I787)</f>
        <v>2440</v>
      </c>
      <c r="J10" s="32">
        <f>SUM(Daily!J12,Daily!J136,Daily!J353,Daily!J570,Daily!J756,Daily!J787)</f>
        <v>224</v>
      </c>
      <c r="K10" s="32">
        <f>SUM(Daily!K12,Daily!K136,Daily!K353,Daily!K570,Daily!K756,Daily!K787)</f>
        <v>409</v>
      </c>
      <c r="L10" s="32">
        <f>SUM(Daily!L12,Daily!L136,Daily!L353,Daily!L570,Daily!L756,Daily!L787)</f>
        <v>427</v>
      </c>
      <c r="M10" s="32">
        <f>SUM(Daily!M12,Daily!M136,Daily!M353,Daily!M570,Daily!M756,Daily!M787)</f>
        <v>1038</v>
      </c>
      <c r="N10" s="32">
        <f>SUM(Daily!N12,Daily!N136,Daily!N353,Daily!N570,Daily!N756,Daily!N787)</f>
        <v>2145</v>
      </c>
      <c r="O10" s="32">
        <f>SUM(Daily!O12,Daily!O136,Daily!O353,Daily!O570,Daily!O756,Daily!O787)</f>
        <v>2386</v>
      </c>
      <c r="P10" s="32">
        <f>SUM(Daily!P12,Daily!P136,Daily!P353,Daily!P570,Daily!P756,Daily!P787)</f>
        <v>1283</v>
      </c>
      <c r="Q10" s="32">
        <f>SUM(Daily!Q12,Daily!Q136,Daily!Q353,Daily!Q570,Daily!Q756,Daily!Q787)</f>
        <v>1078</v>
      </c>
      <c r="R10" s="32">
        <f>SUM(Daily!R12,Daily!R136,Daily!R353,Daily!R570,Daily!R756,Daily!R787)</f>
        <v>2283</v>
      </c>
      <c r="S10" s="32">
        <f>SUM(Daily!S12,Daily!S136,Daily!S353,Daily!S570,Daily!S756,Daily!S787)</f>
        <v>1629</v>
      </c>
      <c r="T10" s="32">
        <f>SUM(Daily!T12,Daily!T136,Daily!T353,Daily!T570,Daily!T756,Daily!T787)</f>
        <v>525</v>
      </c>
      <c r="U10" s="32">
        <f>SUM(Daily!U12,Daily!U136,Daily!U353,Daily!U570,Daily!U756,Daily!U787)</f>
        <v>582</v>
      </c>
      <c r="V10" s="32">
        <f>SUM(Daily!V12,Daily!V136,Daily!V353,Daily!V570,Daily!V756,Daily!V787)</f>
        <v>1385</v>
      </c>
      <c r="W10" s="32">
        <f>SUM(Daily!W12,Daily!W136,Daily!W353,Daily!W570,Daily!W756,Daily!W787)</f>
        <v>1951</v>
      </c>
      <c r="X10" s="32">
        <f>SUM(Daily!X12,Daily!X136,Daily!X353,Daily!X570,Daily!X756,Daily!X787)</f>
        <v>1959</v>
      </c>
      <c r="Y10" s="32">
        <f>SUM(Daily!Y12,Daily!Y136,Daily!Y353,Daily!Y570,Daily!Y756,Daily!Y787)</f>
        <v>1279</v>
      </c>
      <c r="Z10" s="32">
        <f>SUM(Daily!Z12,Daily!Z136,Daily!Z353,Daily!Z570,Daily!Z756,Daily!Z787)</f>
        <v>5057</v>
      </c>
      <c r="AA10" s="32">
        <f>SUM(Daily!AA12,Daily!AA136,Daily!AA353,Daily!AA570,Daily!AA756,Daily!AA787)</f>
        <v>4200</v>
      </c>
      <c r="AB10" s="109">
        <f t="shared" si="0"/>
        <v>25791</v>
      </c>
      <c r="AC10" s="16">
        <f t="shared" si="0"/>
        <v>19197</v>
      </c>
    </row>
    <row r="11" spans="1:29" ht="15" thickTop="1" thickBot="1">
      <c r="A11" s="92" t="s">
        <v>23</v>
      </c>
      <c r="B11" s="32">
        <f>SUM(Daily!B13,Daily!B137,Daily!B354,Daily!B571,Daily!B757,Daily!B788)</f>
        <v>6718</v>
      </c>
      <c r="C11" s="32">
        <f>SUM(Daily!C13,Daily!C137,Daily!C354,Daily!C571,Daily!C757,Daily!C788)</f>
        <v>2561</v>
      </c>
      <c r="D11" s="32">
        <f>SUM(Daily!D13,Daily!D137,Daily!D354,Daily!D571,Daily!D757,Daily!D788)</f>
        <v>2588</v>
      </c>
      <c r="E11" s="32">
        <f>SUM(Daily!E13,Daily!E137,Daily!E354,Daily!E571,Daily!E757,Daily!E788)</f>
        <v>1802</v>
      </c>
      <c r="F11" s="32">
        <f>SUM(Daily!F13,Daily!F137,Daily!F354,Daily!F571,Daily!F757,Daily!F788)</f>
        <v>867</v>
      </c>
      <c r="G11" s="32">
        <f>SUM(Daily!G13,Daily!G137,Daily!G354,Daily!G571,Daily!G757,Daily!G788)</f>
        <v>604</v>
      </c>
      <c r="H11" s="32">
        <f>SUM(Daily!H13,Daily!H137,Daily!H354,Daily!H571,Daily!H757,Daily!H788)</f>
        <v>3636</v>
      </c>
      <c r="I11" s="32">
        <f>SUM(Daily!I13,Daily!I137,Daily!I354,Daily!I571,Daily!I757,Daily!I788)</f>
        <v>4494</v>
      </c>
      <c r="J11" s="32">
        <f>SUM(Daily!J13,Daily!J137,Daily!J354,Daily!J571,Daily!J757,Daily!J788)</f>
        <v>292</v>
      </c>
      <c r="K11" s="32">
        <f>SUM(Daily!K13,Daily!K137,Daily!K354,Daily!K571,Daily!K757,Daily!K788)</f>
        <v>806</v>
      </c>
      <c r="L11" s="32">
        <f>SUM(Daily!L13,Daily!L137,Daily!L354,Daily!L571,Daily!L757,Daily!L788)</f>
        <v>503</v>
      </c>
      <c r="M11" s="32">
        <f>SUM(Daily!M13,Daily!M137,Daily!M354,Daily!M571,Daily!M757,Daily!M788)</f>
        <v>1674</v>
      </c>
      <c r="N11" s="32">
        <f>SUM(Daily!N13,Daily!N137,Daily!N354,Daily!N571,Daily!N757,Daily!N788)</f>
        <v>3234</v>
      </c>
      <c r="O11" s="32">
        <f>SUM(Daily!O13,Daily!O137,Daily!O354,Daily!O571,Daily!O757,Daily!O788)</f>
        <v>3552</v>
      </c>
      <c r="P11" s="32">
        <f>SUM(Daily!P13,Daily!P137,Daily!P354,Daily!P571,Daily!P757,Daily!P788)</f>
        <v>1836</v>
      </c>
      <c r="Q11" s="32">
        <f>SUM(Daily!Q13,Daily!Q137,Daily!Q354,Daily!Q571,Daily!Q757,Daily!Q788)</f>
        <v>1473</v>
      </c>
      <c r="R11" s="32">
        <f>SUM(Daily!R13,Daily!R137,Daily!R354,Daily!R571,Daily!R757,Daily!R788)</f>
        <v>3445</v>
      </c>
      <c r="S11" s="32">
        <f>SUM(Daily!S13,Daily!S137,Daily!S354,Daily!S571,Daily!S757,Daily!S788)</f>
        <v>2350</v>
      </c>
      <c r="T11" s="32">
        <f>SUM(Daily!T13,Daily!T137,Daily!T354,Daily!T571,Daily!T757,Daily!T788)</f>
        <v>616</v>
      </c>
      <c r="U11" s="32">
        <f>SUM(Daily!U13,Daily!U137,Daily!U354,Daily!U571,Daily!U757,Daily!U788)</f>
        <v>709</v>
      </c>
      <c r="V11" s="32">
        <f>SUM(Daily!V13,Daily!V137,Daily!V354,Daily!V571,Daily!V757,Daily!V788)</f>
        <v>2214</v>
      </c>
      <c r="W11" s="32">
        <f>SUM(Daily!W13,Daily!W137,Daily!W354,Daily!W571,Daily!W757,Daily!W788)</f>
        <v>2357</v>
      </c>
      <c r="X11" s="32">
        <f>SUM(Daily!X13,Daily!X137,Daily!X354,Daily!X571,Daily!X757,Daily!X788)</f>
        <v>2529</v>
      </c>
      <c r="Y11" s="32">
        <f>SUM(Daily!Y13,Daily!Y137,Daily!Y354,Daily!Y571,Daily!Y757,Daily!Y788)</f>
        <v>1510</v>
      </c>
      <c r="Z11" s="32">
        <f>SUM(Daily!Z13,Daily!Z137,Daily!Z354,Daily!Z571,Daily!Z757,Daily!Z788)</f>
        <v>6975</v>
      </c>
      <c r="AA11" s="32">
        <f>SUM(Daily!AA13,Daily!AA137,Daily!AA354,Daily!AA571,Daily!AA757,Daily!AA788)</f>
        <v>6024</v>
      </c>
      <c r="AB11" s="109">
        <f t="shared" si="0"/>
        <v>35453</v>
      </c>
      <c r="AC11" s="16">
        <f t="shared" si="0"/>
        <v>29916</v>
      </c>
    </row>
    <row r="12" spans="1:29" ht="15" thickTop="1" thickBot="1">
      <c r="A12" s="91" t="s">
        <v>24</v>
      </c>
      <c r="B12" s="32">
        <f>SUM(Daily!B14,Daily!B138,Daily!B355,Daily!B572,Daily!B758,Daily!B789)</f>
        <v>10342</v>
      </c>
      <c r="C12" s="32">
        <f>SUM(Daily!C14,Daily!C138,Daily!C355,Daily!C572,Daily!C758,Daily!C789)</f>
        <v>3626</v>
      </c>
      <c r="D12" s="32">
        <f>SUM(Daily!D14,Daily!D138,Daily!D355,Daily!D572,Daily!D758,Daily!D789)</f>
        <v>3385</v>
      </c>
      <c r="E12" s="32">
        <f>SUM(Daily!E14,Daily!E138,Daily!E355,Daily!E572,Daily!E758,Daily!E789)</f>
        <v>2144</v>
      </c>
      <c r="F12" s="32">
        <f>SUM(Daily!F14,Daily!F138,Daily!F355,Daily!F572,Daily!F758,Daily!F789)</f>
        <v>1144</v>
      </c>
      <c r="G12" s="32">
        <f>SUM(Daily!G14,Daily!G138,Daily!G355,Daily!G572,Daily!G758,Daily!G789)</f>
        <v>928</v>
      </c>
      <c r="H12" s="32">
        <f>SUM(Daily!H14,Daily!H138,Daily!H355,Daily!H572,Daily!H758,Daily!H789)</f>
        <v>5202</v>
      </c>
      <c r="I12" s="32">
        <f>SUM(Daily!I14,Daily!I138,Daily!I355,Daily!I572,Daily!I758,Daily!I789)</f>
        <v>5880</v>
      </c>
      <c r="J12" s="32">
        <f>SUM(Daily!J14,Daily!J138,Daily!J355,Daily!J572,Daily!J758,Daily!J789)</f>
        <v>406</v>
      </c>
      <c r="K12" s="32">
        <f>SUM(Daily!K14,Daily!K138,Daily!K355,Daily!K572,Daily!K758,Daily!K789)</f>
        <v>911</v>
      </c>
      <c r="L12" s="32">
        <f>SUM(Daily!L14,Daily!L138,Daily!L355,Daily!L572,Daily!L758,Daily!L789)</f>
        <v>506</v>
      </c>
      <c r="M12" s="32">
        <f>SUM(Daily!M14,Daily!M138,Daily!M355,Daily!M572,Daily!M758,Daily!M789)</f>
        <v>2606</v>
      </c>
      <c r="N12" s="32">
        <f>SUM(Daily!N14,Daily!N138,Daily!N355,Daily!N572,Daily!N758,Daily!N789)</f>
        <v>3910</v>
      </c>
      <c r="O12" s="32">
        <f>SUM(Daily!O14,Daily!O138,Daily!O355,Daily!O572,Daily!O758,Daily!O789)</f>
        <v>5469</v>
      </c>
      <c r="P12" s="32">
        <f>SUM(Daily!P14,Daily!P138,Daily!P355,Daily!P572,Daily!P758,Daily!P789)</f>
        <v>2086</v>
      </c>
      <c r="Q12" s="32">
        <f>SUM(Daily!Q14,Daily!Q138,Daily!Q355,Daily!Q572,Daily!Q758,Daily!Q789)</f>
        <v>2012</v>
      </c>
      <c r="R12" s="32">
        <f>SUM(Daily!R14,Daily!R138,Daily!R355,Daily!R572,Daily!R758,Daily!R789)</f>
        <v>4216</v>
      </c>
      <c r="S12" s="32">
        <f>SUM(Daily!S14,Daily!S138,Daily!S355,Daily!S572,Daily!S758,Daily!S789)</f>
        <v>3174</v>
      </c>
      <c r="T12" s="32">
        <f>SUM(Daily!T14,Daily!T138,Daily!T355,Daily!T572,Daily!T758,Daily!T789)</f>
        <v>610</v>
      </c>
      <c r="U12" s="32">
        <f>SUM(Daily!U14,Daily!U138,Daily!U355,Daily!U572,Daily!U758,Daily!U789)</f>
        <v>885</v>
      </c>
      <c r="V12" s="32">
        <f>SUM(Daily!V14,Daily!V138,Daily!V355,Daily!V572,Daily!V758,Daily!V789)</f>
        <v>1972</v>
      </c>
      <c r="W12" s="32">
        <f>SUM(Daily!W14,Daily!W138,Daily!W355,Daily!W572,Daily!W758,Daily!W789)</f>
        <v>3814</v>
      </c>
      <c r="X12" s="32">
        <f>SUM(Daily!X14,Daily!X138,Daily!X355,Daily!X572,Daily!X758,Daily!X789)</f>
        <v>2468</v>
      </c>
      <c r="Y12" s="32">
        <f>SUM(Daily!Y14,Daily!Y138,Daily!Y355,Daily!Y572,Daily!Y758,Daily!Y789)</f>
        <v>1766</v>
      </c>
      <c r="Z12" s="32">
        <f>SUM(Daily!Z14,Daily!Z138,Daily!Z355,Daily!Z572,Daily!Z758,Daily!Z789)</f>
        <v>9244</v>
      </c>
      <c r="AA12" s="32">
        <f>SUM(Daily!AA14,Daily!AA138,Daily!AA355,Daily!AA572,Daily!AA758,Daily!AA789)</f>
        <v>7200</v>
      </c>
      <c r="AB12" s="109">
        <f t="shared" si="0"/>
        <v>45491</v>
      </c>
      <c r="AC12" s="16">
        <f t="shared" si="0"/>
        <v>40415</v>
      </c>
    </row>
    <row r="13" spans="1:29" ht="15" thickTop="1" thickBot="1">
      <c r="A13" s="92" t="s">
        <v>25</v>
      </c>
      <c r="B13" s="32">
        <f>SUM(Daily!B15,Daily!B139,Daily!B356,Daily!B573,Daily!B759,Daily!B790)</f>
        <v>10587</v>
      </c>
      <c r="C13" s="32">
        <f>SUM(Daily!C15,Daily!C139,Daily!C356,Daily!C573,Daily!C759,Daily!C790)</f>
        <v>4660</v>
      </c>
      <c r="D13" s="32">
        <f>SUM(Daily!D15,Daily!D139,Daily!D356,Daily!D573,Daily!D759,Daily!D790)</f>
        <v>3747</v>
      </c>
      <c r="E13" s="32">
        <f>SUM(Daily!E15,Daily!E139,Daily!E356,Daily!E573,Daily!E759,Daily!E790)</f>
        <v>2406</v>
      </c>
      <c r="F13" s="32">
        <f>SUM(Daily!F15,Daily!F139,Daily!F356,Daily!F573,Daily!F759,Daily!F790)</f>
        <v>1390</v>
      </c>
      <c r="G13" s="32">
        <f>SUM(Daily!G15,Daily!G139,Daily!G356,Daily!G573,Daily!G759,Daily!G790)</f>
        <v>921</v>
      </c>
      <c r="H13" s="32">
        <f>SUM(Daily!H15,Daily!H139,Daily!H356,Daily!H573,Daily!H759,Daily!H790)</f>
        <v>5806</v>
      </c>
      <c r="I13" s="32">
        <f>SUM(Daily!I15,Daily!I139,Daily!I356,Daily!I573,Daily!I759,Daily!I790)</f>
        <v>6577</v>
      </c>
      <c r="J13" s="32">
        <f>SUM(Daily!J15,Daily!J139,Daily!J356,Daily!J573,Daily!J759,Daily!J790)</f>
        <v>515</v>
      </c>
      <c r="K13" s="32">
        <f>SUM(Daily!K15,Daily!K139,Daily!K356,Daily!K573,Daily!K759,Daily!K790)</f>
        <v>1581</v>
      </c>
      <c r="L13" s="32">
        <f>SUM(Daily!L15,Daily!L139,Daily!L356,Daily!L573,Daily!L759,Daily!L790)</f>
        <v>576</v>
      </c>
      <c r="M13" s="32">
        <f>SUM(Daily!M15,Daily!M139,Daily!M356,Daily!M573,Daily!M759,Daily!M790)</f>
        <v>3591</v>
      </c>
      <c r="N13" s="32">
        <f>SUM(Daily!N15,Daily!N139,Daily!N356,Daily!N573,Daily!N759,Daily!N790)</f>
        <v>4303</v>
      </c>
      <c r="O13" s="32">
        <f>SUM(Daily!O15,Daily!O139,Daily!O356,Daily!O573,Daily!O759,Daily!O790)</f>
        <v>6773</v>
      </c>
      <c r="P13" s="32">
        <f>SUM(Daily!P15,Daily!P139,Daily!P356,Daily!P573,Daily!P759,Daily!P790)</f>
        <v>2666</v>
      </c>
      <c r="Q13" s="32">
        <f>SUM(Daily!Q15,Daily!Q139,Daily!Q356,Daily!Q573,Daily!Q759,Daily!Q790)</f>
        <v>2216</v>
      </c>
      <c r="R13" s="32">
        <f>SUM(Daily!R15,Daily!R139,Daily!R356,Daily!R573,Daily!R759,Daily!R790)</f>
        <v>5271</v>
      </c>
      <c r="S13" s="32">
        <f>SUM(Daily!S15,Daily!S139,Daily!S356,Daily!S573,Daily!S759,Daily!S790)</f>
        <v>3732</v>
      </c>
      <c r="T13" s="32">
        <f>SUM(Daily!T15,Daily!T139,Daily!T356,Daily!T573,Daily!T759,Daily!T790)</f>
        <v>601</v>
      </c>
      <c r="U13" s="32">
        <f>SUM(Daily!U15,Daily!U139,Daily!U356,Daily!U573,Daily!U759,Daily!U790)</f>
        <v>788</v>
      </c>
      <c r="V13" s="32">
        <f>SUM(Daily!V15,Daily!V139,Daily!V356,Daily!V573,Daily!V759,Daily!V790)</f>
        <v>2049</v>
      </c>
      <c r="W13" s="32">
        <f>SUM(Daily!W15,Daily!W139,Daily!W356,Daily!W573,Daily!W759,Daily!W790)</f>
        <v>5427</v>
      </c>
      <c r="X13" s="32">
        <f>SUM(Daily!X15,Daily!X139,Daily!X356,Daily!X573,Daily!X759,Daily!X790)</f>
        <v>2558</v>
      </c>
      <c r="Y13" s="32">
        <f>SUM(Daily!Y15,Daily!Y139,Daily!Y356,Daily!Y573,Daily!Y759,Daily!Y790)</f>
        <v>1918</v>
      </c>
      <c r="Z13" s="32">
        <f>SUM(Daily!Z15,Daily!Z139,Daily!Z356,Daily!Z573,Daily!Z759,Daily!Z790)</f>
        <v>10401</v>
      </c>
      <c r="AA13" s="32">
        <f>SUM(Daily!AA15,Daily!AA139,Daily!AA356,Daily!AA573,Daily!AA759,Daily!AA790)</f>
        <v>8523</v>
      </c>
      <c r="AB13" s="109">
        <f t="shared" si="0"/>
        <v>50470</v>
      </c>
      <c r="AC13" s="16">
        <f t="shared" si="0"/>
        <v>49113</v>
      </c>
    </row>
    <row r="14" spans="1:29" ht="15" thickTop="1" thickBot="1">
      <c r="A14" s="91" t="s">
        <v>26</v>
      </c>
      <c r="B14" s="32">
        <f>SUM(Daily!B16,Daily!B140,Daily!B357,Daily!B574,Daily!B760,Daily!B791)</f>
        <v>11676</v>
      </c>
      <c r="C14" s="32">
        <f>SUM(Daily!C16,Daily!C140,Daily!C357,Daily!C574,Daily!C760,Daily!C791)</f>
        <v>5571</v>
      </c>
      <c r="D14" s="32">
        <f>SUM(Daily!D16,Daily!D140,Daily!D357,Daily!D574,Daily!D760,Daily!D791)</f>
        <v>3771</v>
      </c>
      <c r="E14" s="32">
        <f>SUM(Daily!E16,Daily!E140,Daily!E357,Daily!E574,Daily!E760,Daily!E791)</f>
        <v>2314</v>
      </c>
      <c r="F14" s="32">
        <f>SUM(Daily!F16,Daily!F140,Daily!F357,Daily!F574,Daily!F760,Daily!F791)</f>
        <v>1455</v>
      </c>
      <c r="G14" s="32">
        <f>SUM(Daily!G16,Daily!G140,Daily!G357,Daily!G574,Daily!G760,Daily!G791)</f>
        <v>977</v>
      </c>
      <c r="H14" s="32">
        <f>SUM(Daily!H16,Daily!H140,Daily!H357,Daily!H574,Daily!H760,Daily!H791)</f>
        <v>6642</v>
      </c>
      <c r="I14" s="32">
        <f>SUM(Daily!I16,Daily!I140,Daily!I357,Daily!I574,Daily!I760,Daily!I791)</f>
        <v>6741</v>
      </c>
      <c r="J14" s="32">
        <f>SUM(Daily!J16,Daily!J140,Daily!J357,Daily!J574,Daily!J760,Daily!J791)</f>
        <v>517</v>
      </c>
      <c r="K14" s="32">
        <f>SUM(Daily!K16,Daily!K140,Daily!K357,Daily!K574,Daily!K760,Daily!K791)</f>
        <v>1409</v>
      </c>
      <c r="L14" s="32">
        <f>SUM(Daily!L16,Daily!L140,Daily!L357,Daily!L574,Daily!L760,Daily!L791)</f>
        <v>589</v>
      </c>
      <c r="M14" s="32">
        <f>SUM(Daily!M16,Daily!M140,Daily!M357,Daily!M574,Daily!M760,Daily!M791)</f>
        <v>3598</v>
      </c>
      <c r="N14" s="32">
        <f>SUM(Daily!N16,Daily!N140,Daily!N357,Daily!N574,Daily!N760,Daily!N791)</f>
        <v>4464</v>
      </c>
      <c r="O14" s="32">
        <f>SUM(Daily!O16,Daily!O140,Daily!O357,Daily!O574,Daily!O760,Daily!O791)</f>
        <v>6731</v>
      </c>
      <c r="P14" s="32">
        <f>SUM(Daily!P16,Daily!P140,Daily!P357,Daily!P574,Daily!P760,Daily!P791)</f>
        <v>3119</v>
      </c>
      <c r="Q14" s="32">
        <f>SUM(Daily!Q16,Daily!Q140,Daily!Q357,Daily!Q574,Daily!Q760,Daily!Q791)</f>
        <v>2111</v>
      </c>
      <c r="R14" s="32">
        <f>SUM(Daily!R16,Daily!R140,Daily!R357,Daily!R574,Daily!R760,Daily!R791)</f>
        <v>5386</v>
      </c>
      <c r="S14" s="32">
        <f>SUM(Daily!S16,Daily!S140,Daily!S357,Daily!S574,Daily!S760,Daily!S791)</f>
        <v>3884</v>
      </c>
      <c r="T14" s="32">
        <f>SUM(Daily!T16,Daily!T140,Daily!T357,Daily!T574,Daily!T760,Daily!T791)</f>
        <v>561</v>
      </c>
      <c r="U14" s="32">
        <f>SUM(Daily!U16,Daily!U140,Daily!U357,Daily!U574,Daily!U760,Daily!U791)</f>
        <v>820</v>
      </c>
      <c r="V14" s="32">
        <f>SUM(Daily!V16,Daily!V140,Daily!V357,Daily!V574,Daily!V760,Daily!V791)</f>
        <v>2255</v>
      </c>
      <c r="W14" s="32">
        <f>SUM(Daily!W16,Daily!W140,Daily!W357,Daily!W574,Daily!W760,Daily!W791)</f>
        <v>5218</v>
      </c>
      <c r="X14" s="32">
        <f>SUM(Daily!X16,Daily!X140,Daily!X357,Daily!X574,Daily!X760,Daily!X791)</f>
        <v>2651</v>
      </c>
      <c r="Y14" s="32">
        <f>SUM(Daily!Y16,Daily!Y140,Daily!Y357,Daily!Y574,Daily!Y760,Daily!Y791)</f>
        <v>1663</v>
      </c>
      <c r="Z14" s="32">
        <f>SUM(Daily!Z16,Daily!Z140,Daily!Z357,Daily!Z574,Daily!Z760,Daily!Z791)</f>
        <v>11016</v>
      </c>
      <c r="AA14" s="32">
        <f>SUM(Daily!AA16,Daily!AA140,Daily!AA357,Daily!AA574,Daily!AA760,Daily!AA791)</f>
        <v>10132</v>
      </c>
      <c r="AB14" s="109">
        <f t="shared" si="0"/>
        <v>54102</v>
      </c>
      <c r="AC14" s="16">
        <f t="shared" si="0"/>
        <v>51169</v>
      </c>
    </row>
    <row r="15" spans="1:29" ht="15" thickTop="1" thickBot="1">
      <c r="A15" s="92" t="s">
        <v>27</v>
      </c>
      <c r="B15" s="32">
        <f>SUM(Daily!B17,Daily!B141,Daily!B358,Daily!B575,Daily!B761,Daily!B792)</f>
        <v>12850</v>
      </c>
      <c r="C15" s="32">
        <f>SUM(Daily!C17,Daily!C141,Daily!C358,Daily!C575,Daily!C761,Daily!C792)</f>
        <v>6224</v>
      </c>
      <c r="D15" s="32">
        <f>SUM(Daily!D17,Daily!D141,Daily!D358,Daily!D575,Daily!D761,Daily!D792)</f>
        <v>4453</v>
      </c>
      <c r="E15" s="32">
        <f>SUM(Daily!E17,Daily!E141,Daily!E358,Daily!E575,Daily!E761,Daily!E792)</f>
        <v>2511</v>
      </c>
      <c r="F15" s="32">
        <f>SUM(Daily!F17,Daily!F141,Daily!F358,Daily!F575,Daily!F761,Daily!F792)</f>
        <v>1729</v>
      </c>
      <c r="G15" s="32">
        <f>SUM(Daily!G17,Daily!G141,Daily!G358,Daily!G575,Daily!G761,Daily!G792)</f>
        <v>856</v>
      </c>
      <c r="H15" s="32">
        <f>SUM(Daily!H17,Daily!H141,Daily!H358,Daily!H575,Daily!H761,Daily!H792)</f>
        <v>7840</v>
      </c>
      <c r="I15" s="32">
        <f>SUM(Daily!I17,Daily!I141,Daily!I358,Daily!I575,Daily!I761,Daily!I792)</f>
        <v>7376</v>
      </c>
      <c r="J15" s="32">
        <f>SUM(Daily!J17,Daily!J141,Daily!J358,Daily!J575,Daily!J761,Daily!J792)</f>
        <v>615</v>
      </c>
      <c r="K15" s="32">
        <f>SUM(Daily!K17,Daily!K141,Daily!K358,Daily!K575,Daily!K761,Daily!K792)</f>
        <v>1429</v>
      </c>
      <c r="L15" s="32">
        <f>SUM(Daily!L17,Daily!L141,Daily!L358,Daily!L575,Daily!L761,Daily!L792)</f>
        <v>755</v>
      </c>
      <c r="M15" s="32">
        <f>SUM(Daily!M17,Daily!M141,Daily!M358,Daily!M575,Daily!M761,Daily!M792)</f>
        <v>4348</v>
      </c>
      <c r="N15" s="32">
        <f>SUM(Daily!N17,Daily!N141,Daily!N358,Daily!N575,Daily!N761,Daily!N792)</f>
        <v>4780</v>
      </c>
      <c r="O15" s="32">
        <f>SUM(Daily!O17,Daily!O141,Daily!O358,Daily!O575,Daily!O761,Daily!O792)</f>
        <v>8254</v>
      </c>
      <c r="P15" s="32">
        <f>SUM(Daily!P17,Daily!P141,Daily!P358,Daily!P575,Daily!P761,Daily!P792)</f>
        <v>3160</v>
      </c>
      <c r="Q15" s="32">
        <f>SUM(Daily!Q17,Daily!Q141,Daily!Q358,Daily!Q575,Daily!Q761,Daily!Q792)</f>
        <v>2282</v>
      </c>
      <c r="R15" s="32">
        <f>SUM(Daily!R17,Daily!R141,Daily!R358,Daily!R575,Daily!R761,Daily!R792)</f>
        <v>5658</v>
      </c>
      <c r="S15" s="32">
        <f>SUM(Daily!S17,Daily!S141,Daily!S358,Daily!S575,Daily!S761,Daily!S792)</f>
        <v>4263</v>
      </c>
      <c r="T15" s="32">
        <f>SUM(Daily!T17,Daily!T141,Daily!T358,Daily!T575,Daily!T761,Daily!T792)</f>
        <v>627</v>
      </c>
      <c r="U15" s="32">
        <f>SUM(Daily!U17,Daily!U141,Daily!U358,Daily!U575,Daily!U761,Daily!U792)</f>
        <v>794</v>
      </c>
      <c r="V15" s="32">
        <f>SUM(Daily!V17,Daily!V141,Daily!V358,Daily!V575,Daily!V761,Daily!V792)</f>
        <v>2448</v>
      </c>
      <c r="W15" s="32">
        <f>SUM(Daily!W17,Daily!W141,Daily!W358,Daily!W575,Daily!W761,Daily!W792)</f>
        <v>6255</v>
      </c>
      <c r="X15" s="32">
        <f>SUM(Daily!X17,Daily!X141,Daily!X358,Daily!X575,Daily!X761,Daily!X792)</f>
        <v>2926</v>
      </c>
      <c r="Y15" s="32">
        <f>SUM(Daily!Y17,Daily!Y141,Daily!Y358,Daily!Y575,Daily!Y761,Daily!Y792)</f>
        <v>1699</v>
      </c>
      <c r="Z15" s="32">
        <f>SUM(Daily!Z17,Daily!Z141,Daily!Z358,Daily!Z575,Daily!Z761,Daily!Z792)</f>
        <v>11859</v>
      </c>
      <c r="AA15" s="32">
        <f>SUM(Daily!AA17,Daily!AA141,Daily!AA358,Daily!AA575,Daily!AA761,Daily!AA792)</f>
        <v>9669</v>
      </c>
      <c r="AB15" s="109">
        <f t="shared" si="0"/>
        <v>59700</v>
      </c>
      <c r="AC15" s="16">
        <f t="shared" si="0"/>
        <v>55960</v>
      </c>
    </row>
    <row r="16" spans="1:29" ht="15" thickTop="1" thickBot="1">
      <c r="A16" s="91" t="s">
        <v>28</v>
      </c>
      <c r="B16" s="32">
        <f>SUM(Daily!B18,Daily!B142,Daily!B359,Daily!B576,Daily!B762,Daily!B793)</f>
        <v>12874</v>
      </c>
      <c r="C16" s="32">
        <f>SUM(Daily!C18,Daily!C142,Daily!C359,Daily!C576,Daily!C762,Daily!C793)</f>
        <v>6982</v>
      </c>
      <c r="D16" s="32">
        <f>SUM(Daily!D18,Daily!D142,Daily!D359,Daily!D576,Daily!D762,Daily!D793)</f>
        <v>4940</v>
      </c>
      <c r="E16" s="32">
        <f>SUM(Daily!E18,Daily!E142,Daily!E359,Daily!E576,Daily!E762,Daily!E793)</f>
        <v>2473</v>
      </c>
      <c r="F16" s="32">
        <f>SUM(Daily!F18,Daily!F142,Daily!F359,Daily!F576,Daily!F762,Daily!F793)</f>
        <v>1783</v>
      </c>
      <c r="G16" s="32">
        <f>SUM(Daily!G18,Daily!G142,Daily!G359,Daily!G576,Daily!G762,Daily!G793)</f>
        <v>888</v>
      </c>
      <c r="H16" s="32">
        <f>SUM(Daily!H18,Daily!H142,Daily!H359,Daily!H576,Daily!H762,Daily!H793)</f>
        <v>8462</v>
      </c>
      <c r="I16" s="32">
        <f>SUM(Daily!I18,Daily!I142,Daily!I359,Daily!I576,Daily!I762,Daily!I793)</f>
        <v>8263</v>
      </c>
      <c r="J16" s="32">
        <f>SUM(Daily!J18,Daily!J142,Daily!J359,Daily!J576,Daily!J762,Daily!J793)</f>
        <v>677</v>
      </c>
      <c r="K16" s="32">
        <f>SUM(Daily!K18,Daily!K142,Daily!K359,Daily!K576,Daily!K762,Daily!K793)</f>
        <v>1166</v>
      </c>
      <c r="L16" s="32">
        <f>SUM(Daily!L18,Daily!L142,Daily!L359,Daily!L576,Daily!L762,Daily!L793)</f>
        <v>982</v>
      </c>
      <c r="M16" s="32">
        <f>SUM(Daily!M18,Daily!M142,Daily!M359,Daily!M576,Daily!M762,Daily!M793)</f>
        <v>5313</v>
      </c>
      <c r="N16" s="32">
        <f>SUM(Daily!N18,Daily!N142,Daily!N359,Daily!N576,Daily!N762,Daily!N793)</f>
        <v>5295</v>
      </c>
      <c r="O16" s="32">
        <f>SUM(Daily!O18,Daily!O142,Daily!O359,Daily!O576,Daily!O762,Daily!O793)</f>
        <v>8036</v>
      </c>
      <c r="P16" s="32">
        <f>SUM(Daily!P18,Daily!P142,Daily!P359,Daily!P576,Daily!P762,Daily!P793)</f>
        <v>3505</v>
      </c>
      <c r="Q16" s="32">
        <f>SUM(Daily!Q18,Daily!Q142,Daily!Q359,Daily!Q576,Daily!Q762,Daily!Q793)</f>
        <v>2929</v>
      </c>
      <c r="R16" s="32">
        <f>SUM(Daily!R18,Daily!R142,Daily!R359,Daily!R576,Daily!R762,Daily!R793)</f>
        <v>5877</v>
      </c>
      <c r="S16" s="32">
        <f>SUM(Daily!S18,Daily!S142,Daily!S359,Daily!S576,Daily!S762,Daily!S793)</f>
        <v>4762</v>
      </c>
      <c r="T16" s="32">
        <f>SUM(Daily!T18,Daily!T142,Daily!T359,Daily!T576,Daily!T762,Daily!T793)</f>
        <v>651</v>
      </c>
      <c r="U16" s="32">
        <f>SUM(Daily!U18,Daily!U142,Daily!U359,Daily!U576,Daily!U762,Daily!U793)</f>
        <v>943</v>
      </c>
      <c r="V16" s="32">
        <f>SUM(Daily!V18,Daily!V142,Daily!V359,Daily!V576,Daily!V762,Daily!V793)</f>
        <v>2804</v>
      </c>
      <c r="W16" s="32">
        <f>SUM(Daily!W18,Daily!W142,Daily!W359,Daily!W576,Daily!W762,Daily!W793)</f>
        <v>6249</v>
      </c>
      <c r="X16" s="32">
        <f>SUM(Daily!X18,Daily!X142,Daily!X359,Daily!X576,Daily!X762,Daily!X793)</f>
        <v>2961</v>
      </c>
      <c r="Y16" s="32">
        <f>SUM(Daily!Y18,Daily!Y142,Daily!Y359,Daily!Y576,Daily!Y762,Daily!Y793)</f>
        <v>1791</v>
      </c>
      <c r="Z16" s="32">
        <f>SUM(Daily!Z18,Daily!Z142,Daily!Z359,Daily!Z576,Daily!Z762,Daily!Z793)</f>
        <v>12409</v>
      </c>
      <c r="AA16" s="32">
        <f>SUM(Daily!AA18,Daily!AA142,Daily!AA359,Daily!AA576,Daily!AA762,Daily!AA793)</f>
        <v>10898</v>
      </c>
      <c r="AB16" s="109">
        <f t="shared" si="0"/>
        <v>63220</v>
      </c>
      <c r="AC16" s="16">
        <f t="shared" si="0"/>
        <v>60693</v>
      </c>
    </row>
    <row r="17" spans="1:29" ht="15" thickTop="1" thickBot="1">
      <c r="A17" s="92" t="s">
        <v>29</v>
      </c>
      <c r="B17" s="32">
        <f>SUM(Daily!B19,Daily!B143,Daily!B360,Daily!B577,Daily!B763,Daily!B794)</f>
        <v>11200</v>
      </c>
      <c r="C17" s="32">
        <f>SUM(Daily!C19,Daily!C143,Daily!C360,Daily!C577,Daily!C763,Daily!C794)</f>
        <v>7730</v>
      </c>
      <c r="D17" s="32">
        <f>SUM(Daily!D19,Daily!D143,Daily!D360,Daily!D577,Daily!D763,Daily!D794)</f>
        <v>4188</v>
      </c>
      <c r="E17" s="32">
        <f>SUM(Daily!E19,Daily!E143,Daily!E360,Daily!E577,Daily!E763,Daily!E794)</f>
        <v>3087</v>
      </c>
      <c r="F17" s="32">
        <f>SUM(Daily!F19,Daily!F143,Daily!F360,Daily!F577,Daily!F763,Daily!F794)</f>
        <v>1487</v>
      </c>
      <c r="G17" s="32">
        <f>SUM(Daily!G19,Daily!G143,Daily!G360,Daily!G577,Daily!G763,Daily!G794)</f>
        <v>1034</v>
      </c>
      <c r="H17" s="32">
        <f>SUM(Daily!H19,Daily!H143,Daily!H360,Daily!H577,Daily!H763,Daily!H794)</f>
        <v>8545</v>
      </c>
      <c r="I17" s="32">
        <f>SUM(Daily!I19,Daily!I143,Daily!I360,Daily!I577,Daily!I763,Daily!I794)</f>
        <v>8908</v>
      </c>
      <c r="J17" s="32">
        <f>SUM(Daily!J19,Daily!J143,Daily!J360,Daily!J577,Daily!J763,Daily!J794)</f>
        <v>728</v>
      </c>
      <c r="K17" s="32">
        <f>SUM(Daily!K19,Daily!K143,Daily!K360,Daily!K577,Daily!K763,Daily!K794)</f>
        <v>1090</v>
      </c>
      <c r="L17" s="32">
        <f>SUM(Daily!L19,Daily!L143,Daily!L360,Daily!L577,Daily!L763,Daily!L794)</f>
        <v>1250</v>
      </c>
      <c r="M17" s="32">
        <f>SUM(Daily!M19,Daily!M143,Daily!M360,Daily!M577,Daily!M763,Daily!M794)</f>
        <v>4368</v>
      </c>
      <c r="N17" s="32">
        <f>SUM(Daily!N19,Daily!N143,Daily!N360,Daily!N577,Daily!N763,Daily!N794)</f>
        <v>5494</v>
      </c>
      <c r="O17" s="32">
        <f>SUM(Daily!O19,Daily!O143,Daily!O360,Daily!O577,Daily!O763,Daily!O794)</f>
        <v>7332</v>
      </c>
      <c r="P17" s="32">
        <f>SUM(Daily!P19,Daily!P143,Daily!P360,Daily!P577,Daily!P763,Daily!P794)</f>
        <v>3334</v>
      </c>
      <c r="Q17" s="32">
        <f>SUM(Daily!Q19,Daily!Q143,Daily!Q360,Daily!Q577,Daily!Q763,Daily!Q794)</f>
        <v>3035</v>
      </c>
      <c r="R17" s="32">
        <f>SUM(Daily!R19,Daily!R143,Daily!R360,Daily!R577,Daily!R763,Daily!R794)</f>
        <v>5619</v>
      </c>
      <c r="S17" s="32">
        <f>SUM(Daily!S19,Daily!S143,Daily!S360,Daily!S577,Daily!S763,Daily!S794)</f>
        <v>5158</v>
      </c>
      <c r="T17" s="32">
        <f>SUM(Daily!T19,Daily!T143,Daily!T360,Daily!T577,Daily!T763,Daily!T794)</f>
        <v>772</v>
      </c>
      <c r="U17" s="32">
        <f>SUM(Daily!U19,Daily!U143,Daily!U360,Daily!U577,Daily!U763,Daily!U794)</f>
        <v>871</v>
      </c>
      <c r="V17" s="32">
        <f>SUM(Daily!V19,Daily!V143,Daily!V360,Daily!V577,Daily!V763,Daily!V794)</f>
        <v>3407</v>
      </c>
      <c r="W17" s="32">
        <f>SUM(Daily!W19,Daily!W143,Daily!W360,Daily!W577,Daily!W763,Daily!W794)</f>
        <v>5899</v>
      </c>
      <c r="X17" s="32">
        <f>SUM(Daily!X19,Daily!X143,Daily!X360,Daily!X577,Daily!X763,Daily!X794)</f>
        <v>2875</v>
      </c>
      <c r="Y17" s="32">
        <f>SUM(Daily!Y19,Daily!Y143,Daily!Y360,Daily!Y577,Daily!Y763,Daily!Y794)</f>
        <v>2124</v>
      </c>
      <c r="Z17" s="32">
        <f>SUM(Daily!Z19,Daily!Z143,Daily!Z360,Daily!Z577,Daily!Z763,Daily!Z794)</f>
        <v>12540</v>
      </c>
      <c r="AA17" s="32">
        <f>SUM(Daily!AA19,Daily!AA143,Daily!AA360,Daily!AA577,Daily!AA763,Daily!AA794)</f>
        <v>12342</v>
      </c>
      <c r="AB17" s="109">
        <f t="shared" si="0"/>
        <v>61439</v>
      </c>
      <c r="AC17" s="16">
        <f t="shared" si="0"/>
        <v>62978</v>
      </c>
    </row>
    <row r="18" spans="1:29" ht="15" thickTop="1" thickBot="1">
      <c r="A18" s="91" t="s">
        <v>30</v>
      </c>
      <c r="B18" s="32">
        <f>SUM(Daily!B20,Daily!B144,Daily!B361,Daily!B578,Daily!B764,Daily!B795)</f>
        <v>10448</v>
      </c>
      <c r="C18" s="32">
        <f>SUM(Daily!C20,Daily!C144,Daily!C361,Daily!C578,Daily!C764,Daily!C795)</f>
        <v>7705</v>
      </c>
      <c r="D18" s="32">
        <f>SUM(Daily!D20,Daily!D144,Daily!D361,Daily!D578,Daily!D764,Daily!D795)</f>
        <v>4098</v>
      </c>
      <c r="E18" s="32">
        <f>SUM(Daily!E20,Daily!E144,Daily!E361,Daily!E578,Daily!E764,Daily!E795)</f>
        <v>3043</v>
      </c>
      <c r="F18" s="32">
        <f>SUM(Daily!F20,Daily!F144,Daily!F361,Daily!F578,Daily!F764,Daily!F795)</f>
        <v>1572</v>
      </c>
      <c r="G18" s="32">
        <f>SUM(Daily!G20,Daily!G144,Daily!G361,Daily!G578,Daily!G764,Daily!G795)</f>
        <v>982</v>
      </c>
      <c r="H18" s="32">
        <f>SUM(Daily!H20,Daily!H144,Daily!H361,Daily!H578,Daily!H764,Daily!H795)</f>
        <v>8520</v>
      </c>
      <c r="I18" s="32">
        <f>SUM(Daily!I20,Daily!I144,Daily!I361,Daily!I578,Daily!I764,Daily!I795)</f>
        <v>9059</v>
      </c>
      <c r="J18" s="32">
        <f>SUM(Daily!J20,Daily!J144,Daily!J361,Daily!J578,Daily!J764,Daily!J795)</f>
        <v>705</v>
      </c>
      <c r="K18" s="32">
        <f>SUM(Daily!K20,Daily!K144,Daily!K361,Daily!K578,Daily!K764,Daily!K795)</f>
        <v>1018</v>
      </c>
      <c r="L18" s="32">
        <f>SUM(Daily!L20,Daily!L144,Daily!L361,Daily!L578,Daily!L764,Daily!L795)</f>
        <v>1556</v>
      </c>
      <c r="M18" s="32">
        <f>SUM(Daily!M20,Daily!M144,Daily!M361,Daily!M578,Daily!M764,Daily!M795)</f>
        <v>3769</v>
      </c>
      <c r="N18" s="32">
        <f>SUM(Daily!N20,Daily!N144,Daily!N361,Daily!N578,Daily!N764,Daily!N795)</f>
        <v>5998</v>
      </c>
      <c r="O18" s="32">
        <f>SUM(Daily!O20,Daily!O144,Daily!O361,Daily!O578,Daily!O764,Daily!O795)</f>
        <v>7176</v>
      </c>
      <c r="P18" s="32">
        <f>SUM(Daily!P20,Daily!P144,Daily!P361,Daily!P578,Daily!P764,Daily!P795)</f>
        <v>3899</v>
      </c>
      <c r="Q18" s="32">
        <f>SUM(Daily!Q20,Daily!Q144,Daily!Q361,Daily!Q578,Daily!Q764,Daily!Q795)</f>
        <v>3310</v>
      </c>
      <c r="R18" s="32">
        <f>SUM(Daily!R20,Daily!R144,Daily!R361,Daily!R578,Daily!R764,Daily!R795)</f>
        <v>5825</v>
      </c>
      <c r="S18" s="32">
        <f>SUM(Daily!S20,Daily!S144,Daily!S361,Daily!S578,Daily!S764,Daily!S795)</f>
        <v>5646</v>
      </c>
      <c r="T18" s="32">
        <f>SUM(Daily!T20,Daily!T144,Daily!T361,Daily!T578,Daily!T764,Daily!T795)</f>
        <v>839</v>
      </c>
      <c r="U18" s="32">
        <f>SUM(Daily!U20,Daily!U144,Daily!U361,Daily!U578,Daily!U764,Daily!U795)</f>
        <v>863</v>
      </c>
      <c r="V18" s="32">
        <f>SUM(Daily!V20,Daily!V144,Daily!V361,Daily!V578,Daily!V764,Daily!V795)</f>
        <v>4167</v>
      </c>
      <c r="W18" s="32">
        <f>SUM(Daily!W20,Daily!W144,Daily!W361,Daily!W578,Daily!W764,Daily!W795)</f>
        <v>5250</v>
      </c>
      <c r="X18" s="32">
        <f>SUM(Daily!X20,Daily!X144,Daily!X361,Daily!X578,Daily!X764,Daily!X795)</f>
        <v>3417</v>
      </c>
      <c r="Y18" s="32">
        <f>SUM(Daily!Y20,Daily!Y144,Daily!Y361,Daily!Y578,Daily!Y764,Daily!Y795)</f>
        <v>1863</v>
      </c>
      <c r="Z18" s="32">
        <f>SUM(Daily!Z20,Daily!Z144,Daily!Z361,Daily!Z578,Daily!Z764,Daily!Z795)</f>
        <v>13139</v>
      </c>
      <c r="AA18" s="32">
        <f>SUM(Daily!AA20,Daily!AA144,Daily!AA361,Daily!AA578,Daily!AA764,Daily!AA795)</f>
        <v>13607</v>
      </c>
      <c r="AB18" s="109">
        <f t="shared" si="0"/>
        <v>64183</v>
      </c>
      <c r="AC18" s="16">
        <f t="shared" si="0"/>
        <v>63291</v>
      </c>
    </row>
    <row r="19" spans="1:29" ht="15" thickTop="1" thickBot="1">
      <c r="A19" s="92" t="s">
        <v>31</v>
      </c>
      <c r="B19" s="32">
        <f>SUM(Daily!B21,Daily!B145,Daily!B362,Daily!B579,Daily!B765,Daily!B796)</f>
        <v>10605</v>
      </c>
      <c r="C19" s="32">
        <f>SUM(Daily!C21,Daily!C145,Daily!C362,Daily!C579,Daily!C765,Daily!C796)</f>
        <v>8699</v>
      </c>
      <c r="D19" s="32">
        <f>SUM(Daily!D21,Daily!D145,Daily!D362,Daily!D579,Daily!D765,Daily!D796)</f>
        <v>4077</v>
      </c>
      <c r="E19" s="32">
        <f>SUM(Daily!E21,Daily!E145,Daily!E362,Daily!E579,Daily!E765,Daily!E796)</f>
        <v>3322</v>
      </c>
      <c r="F19" s="32">
        <f>SUM(Daily!F21,Daily!F145,Daily!F362,Daily!F579,Daily!F765,Daily!F796)</f>
        <v>1915</v>
      </c>
      <c r="G19" s="32">
        <f>SUM(Daily!G21,Daily!G145,Daily!G362,Daily!G579,Daily!G765,Daily!G796)</f>
        <v>1159</v>
      </c>
      <c r="H19" s="32">
        <f>SUM(Daily!H21,Daily!H145,Daily!H362,Daily!H579,Daily!H765,Daily!H796)</f>
        <v>8923</v>
      </c>
      <c r="I19" s="32">
        <f>SUM(Daily!I21,Daily!I145,Daily!I362,Daily!I579,Daily!I765,Daily!I796)</f>
        <v>11135</v>
      </c>
      <c r="J19" s="32">
        <f>SUM(Daily!J21,Daily!J145,Daily!J362,Daily!J579,Daily!J765,Daily!J796)</f>
        <v>878</v>
      </c>
      <c r="K19" s="32">
        <f>SUM(Daily!K21,Daily!K145,Daily!K362,Daily!K579,Daily!K765,Daily!K796)</f>
        <v>975</v>
      </c>
      <c r="L19" s="32">
        <f>SUM(Daily!L21,Daily!L145,Daily!L362,Daily!L579,Daily!L765,Daily!L796)</f>
        <v>1870</v>
      </c>
      <c r="M19" s="32">
        <f>SUM(Daily!M21,Daily!M145,Daily!M362,Daily!M579,Daily!M765,Daily!M796)</f>
        <v>3357</v>
      </c>
      <c r="N19" s="32">
        <f>SUM(Daily!N21,Daily!N145,Daily!N362,Daily!N579,Daily!N765,Daily!N796)</f>
        <v>6208</v>
      </c>
      <c r="O19" s="32">
        <f>SUM(Daily!O21,Daily!O145,Daily!O362,Daily!O579,Daily!O765,Daily!O796)</f>
        <v>6787</v>
      </c>
      <c r="P19" s="32">
        <f>SUM(Daily!P21,Daily!P145,Daily!P362,Daily!P579,Daily!P765,Daily!P796)</f>
        <v>3684</v>
      </c>
      <c r="Q19" s="32">
        <f>SUM(Daily!Q21,Daily!Q145,Daily!Q362,Daily!Q579,Daily!Q765,Daily!Q796)</f>
        <v>3597</v>
      </c>
      <c r="R19" s="32">
        <f>SUM(Daily!R21,Daily!R145,Daily!R362,Daily!R579,Daily!R765,Daily!R796)</f>
        <v>5501</v>
      </c>
      <c r="S19" s="32">
        <f>SUM(Daily!S21,Daily!S145,Daily!S362,Daily!S579,Daily!S765,Daily!S796)</f>
        <v>5859</v>
      </c>
      <c r="T19" s="32">
        <f>SUM(Daily!T21,Daily!T145,Daily!T362,Daily!T579,Daily!T765,Daily!T796)</f>
        <v>1015</v>
      </c>
      <c r="U19" s="32">
        <f>SUM(Daily!U21,Daily!U145,Daily!U362,Daily!U579,Daily!U765,Daily!U796)</f>
        <v>679</v>
      </c>
      <c r="V19" s="32">
        <f>SUM(Daily!V21,Daily!V145,Daily!V362,Daily!V579,Daily!V765,Daily!V796)</f>
        <v>4925</v>
      </c>
      <c r="W19" s="32">
        <f>SUM(Daily!W21,Daily!W145,Daily!W362,Daily!W579,Daily!W765,Daily!W796)</f>
        <v>4926</v>
      </c>
      <c r="X19" s="32">
        <f>SUM(Daily!X21,Daily!X145,Daily!X362,Daily!X579,Daily!X765,Daily!X796)</f>
        <v>3676</v>
      </c>
      <c r="Y19" s="32">
        <f>SUM(Daily!Y21,Daily!Y145,Daily!Y362,Daily!Y579,Daily!Y765,Daily!Y796)</f>
        <v>1699</v>
      </c>
      <c r="Z19" s="32">
        <f>SUM(Daily!Z21,Daily!Z145,Daily!Z362,Daily!Z579,Daily!Z765,Daily!Z796)</f>
        <v>13637</v>
      </c>
      <c r="AA19" s="32">
        <f>SUM(Daily!AA21,Daily!AA145,Daily!AA362,Daily!AA579,Daily!AA765,Daily!AA796)</f>
        <v>12665</v>
      </c>
      <c r="AB19" s="109">
        <f t="shared" si="0"/>
        <v>66914</v>
      </c>
      <c r="AC19" s="16">
        <f t="shared" si="0"/>
        <v>64859</v>
      </c>
    </row>
    <row r="20" spans="1:29" ht="15" thickTop="1" thickBot="1">
      <c r="A20" s="91" t="s">
        <v>32</v>
      </c>
      <c r="B20" s="32">
        <f>SUM(Daily!B22,Daily!B146,Daily!B363,Daily!B580,Daily!B766,Daily!B797)</f>
        <v>10969</v>
      </c>
      <c r="C20" s="32">
        <f>SUM(Daily!C22,Daily!C146,Daily!C363,Daily!C580,Daily!C766,Daily!C797)</f>
        <v>7915</v>
      </c>
      <c r="D20" s="32">
        <f>SUM(Daily!D22,Daily!D146,Daily!D363,Daily!D580,Daily!D766,Daily!D797)</f>
        <v>4349</v>
      </c>
      <c r="E20" s="32">
        <f>SUM(Daily!E22,Daily!E146,Daily!E363,Daily!E580,Daily!E766,Daily!E797)</f>
        <v>3084</v>
      </c>
      <c r="F20" s="32">
        <f>SUM(Daily!F22,Daily!F146,Daily!F363,Daily!F580,Daily!F766,Daily!F797)</f>
        <v>1674</v>
      </c>
      <c r="G20" s="32">
        <f>SUM(Daily!G22,Daily!G146,Daily!G363,Daily!G580,Daily!G766,Daily!G797)</f>
        <v>1073</v>
      </c>
      <c r="H20" s="32">
        <f>SUM(Daily!H22,Daily!H146,Daily!H363,Daily!H580,Daily!H766,Daily!H797)</f>
        <v>9308</v>
      </c>
      <c r="I20" s="32">
        <f>SUM(Daily!I22,Daily!I146,Daily!I363,Daily!I580,Daily!I766,Daily!I797)</f>
        <v>10187</v>
      </c>
      <c r="J20" s="32">
        <f>SUM(Daily!J22,Daily!J146,Daily!J363,Daily!J580,Daily!J766,Daily!J797)</f>
        <v>907</v>
      </c>
      <c r="K20" s="32">
        <f>SUM(Daily!K22,Daily!K146,Daily!K363,Daily!K580,Daily!K766,Daily!K797)</f>
        <v>877</v>
      </c>
      <c r="L20" s="32">
        <f>SUM(Daily!L22,Daily!L146,Daily!L363,Daily!L580,Daily!L766,Daily!L797)</f>
        <v>2068</v>
      </c>
      <c r="M20" s="32">
        <f>SUM(Daily!M22,Daily!M146,Daily!M363,Daily!M580,Daily!M766,Daily!M797)</f>
        <v>2888</v>
      </c>
      <c r="N20" s="32">
        <f>SUM(Daily!N22,Daily!N146,Daily!N363,Daily!N580,Daily!N766,Daily!N797)</f>
        <v>6402</v>
      </c>
      <c r="O20" s="32">
        <f>SUM(Daily!O22,Daily!O146,Daily!O363,Daily!O580,Daily!O766,Daily!O797)</f>
        <v>6777</v>
      </c>
      <c r="P20" s="32">
        <f>SUM(Daily!P22,Daily!P146,Daily!P363,Daily!P580,Daily!P766,Daily!P797)</f>
        <v>3518</v>
      </c>
      <c r="Q20" s="32">
        <f>SUM(Daily!Q22,Daily!Q146,Daily!Q363,Daily!Q580,Daily!Q766,Daily!Q797)</f>
        <v>3915</v>
      </c>
      <c r="R20" s="32">
        <f>SUM(Daily!R22,Daily!R146,Daily!R363,Daily!R580,Daily!R766,Daily!R797)</f>
        <v>5409</v>
      </c>
      <c r="S20" s="32">
        <f>SUM(Daily!S22,Daily!S146,Daily!S363,Daily!S580,Daily!S766,Daily!S797)</f>
        <v>6453</v>
      </c>
      <c r="T20" s="32">
        <f>SUM(Daily!T22,Daily!T146,Daily!T363,Daily!T580,Daily!T766,Daily!T797)</f>
        <v>930</v>
      </c>
      <c r="U20" s="32">
        <f>SUM(Daily!U22,Daily!U146,Daily!U363,Daily!U580,Daily!U766,Daily!U797)</f>
        <v>1132</v>
      </c>
      <c r="V20" s="32">
        <f>SUM(Daily!V22,Daily!V146,Daily!V363,Daily!V580,Daily!V766,Daily!V797)</f>
        <v>4998</v>
      </c>
      <c r="W20" s="32">
        <f>SUM(Daily!W22,Daily!W146,Daily!W363,Daily!W580,Daily!W766,Daily!W797)</f>
        <v>4723</v>
      </c>
      <c r="X20" s="32">
        <f>SUM(Daily!X22,Daily!X146,Daily!X363,Daily!X580,Daily!X766,Daily!X797)</f>
        <v>3592</v>
      </c>
      <c r="Y20" s="32">
        <f>SUM(Daily!Y22,Daily!Y146,Daily!Y363,Daily!Y580,Daily!Y766,Daily!Y797)</f>
        <v>1966</v>
      </c>
      <c r="Z20" s="32">
        <f>SUM(Daily!Z22,Daily!Z146,Daily!Z363,Daily!Z580,Daily!Z766,Daily!Z797)</f>
        <v>14540</v>
      </c>
      <c r="AA20" s="32">
        <f>SUM(Daily!AA22,Daily!AA146,Daily!AA363,Daily!AA580,Daily!AA766,Daily!AA797)</f>
        <v>12861</v>
      </c>
      <c r="AB20" s="109">
        <f t="shared" si="0"/>
        <v>68664</v>
      </c>
      <c r="AC20" s="16">
        <f t="shared" si="0"/>
        <v>63851</v>
      </c>
    </row>
    <row r="21" spans="1:29" ht="15" thickTop="1" thickBot="1">
      <c r="A21" s="92" t="s">
        <v>33</v>
      </c>
      <c r="B21" s="32">
        <f>SUM(Daily!B23,Daily!B147,Daily!B364,Daily!B581,Daily!B767,Daily!B798)</f>
        <v>11655</v>
      </c>
      <c r="C21" s="32">
        <f>SUM(Daily!C23,Daily!C147,Daily!C364,Daily!C581,Daily!C767,Daily!C798)</f>
        <v>10208</v>
      </c>
      <c r="D21" s="32">
        <f>SUM(Daily!D23,Daily!D147,Daily!D364,Daily!D581,Daily!D767,Daily!D798)</f>
        <v>4090</v>
      </c>
      <c r="E21" s="32">
        <f>SUM(Daily!E23,Daily!E147,Daily!E364,Daily!E581,Daily!E767,Daily!E798)</f>
        <v>4100</v>
      </c>
      <c r="F21" s="32">
        <f>SUM(Daily!F23,Daily!F147,Daily!F364,Daily!F581,Daily!F767,Daily!F798)</f>
        <v>1844</v>
      </c>
      <c r="G21" s="32">
        <f>SUM(Daily!G23,Daily!G147,Daily!G364,Daily!G581,Daily!G767,Daily!G798)</f>
        <v>1576</v>
      </c>
      <c r="H21" s="32">
        <f>SUM(Daily!H23,Daily!H147,Daily!H364,Daily!H581,Daily!H767,Daily!H798)</f>
        <v>8999</v>
      </c>
      <c r="I21" s="32">
        <f>SUM(Daily!I23,Daily!I147,Daily!I364,Daily!I581,Daily!I767,Daily!I798)</f>
        <v>12516</v>
      </c>
      <c r="J21" s="32">
        <f>SUM(Daily!J23,Daily!J147,Daily!J364,Daily!J581,Daily!J767,Daily!J798)</f>
        <v>1001</v>
      </c>
      <c r="K21" s="32">
        <f>SUM(Daily!K23,Daily!K147,Daily!K364,Daily!K581,Daily!K767,Daily!K798)</f>
        <v>787</v>
      </c>
      <c r="L21" s="32">
        <f>SUM(Daily!L23,Daily!L147,Daily!L364,Daily!L581,Daily!L767,Daily!L798)</f>
        <v>2100</v>
      </c>
      <c r="M21" s="32">
        <f>SUM(Daily!M23,Daily!M147,Daily!M364,Daily!M581,Daily!M767,Daily!M798)</f>
        <v>3191</v>
      </c>
      <c r="N21" s="32">
        <f>SUM(Daily!N23,Daily!N147,Daily!N364,Daily!N581,Daily!N767,Daily!N798)</f>
        <v>5889</v>
      </c>
      <c r="O21" s="32">
        <f>SUM(Daily!O23,Daily!O147,Daily!O364,Daily!O581,Daily!O767,Daily!O798)</f>
        <v>7316</v>
      </c>
      <c r="P21" s="32">
        <f>SUM(Daily!P23,Daily!P147,Daily!P364,Daily!P581,Daily!P767,Daily!P798)</f>
        <v>3420</v>
      </c>
      <c r="Q21" s="32">
        <f>SUM(Daily!Q23,Daily!Q147,Daily!Q364,Daily!Q581,Daily!Q767,Daily!Q798)</f>
        <v>4221</v>
      </c>
      <c r="R21" s="32">
        <f>SUM(Daily!R23,Daily!R147,Daily!R364,Daily!R581,Daily!R767,Daily!R798)</f>
        <v>5024</v>
      </c>
      <c r="S21" s="32">
        <f>SUM(Daily!S23,Daily!S147,Daily!S364,Daily!S581,Daily!S767,Daily!S798)</f>
        <v>7024</v>
      </c>
      <c r="T21" s="32">
        <f>SUM(Daily!T23,Daily!T147,Daily!T364,Daily!T581,Daily!T767,Daily!T798)</f>
        <v>879</v>
      </c>
      <c r="U21" s="32">
        <f>SUM(Daily!U23,Daily!U147,Daily!U364,Daily!U581,Daily!U767,Daily!U798)</f>
        <v>1082</v>
      </c>
      <c r="V21" s="32">
        <f>SUM(Daily!V23,Daily!V147,Daily!V364,Daily!V581,Daily!V767,Daily!V798)</f>
        <v>4931</v>
      </c>
      <c r="W21" s="32">
        <f>SUM(Daily!W23,Daily!W147,Daily!W364,Daily!W581,Daily!W767,Daily!W798)</f>
        <v>5153</v>
      </c>
      <c r="X21" s="32">
        <f>SUM(Daily!X23,Daily!X147,Daily!X364,Daily!X581,Daily!X767,Daily!X798)</f>
        <v>3681</v>
      </c>
      <c r="Y21" s="32">
        <f>SUM(Daily!Y23,Daily!Y147,Daily!Y364,Daily!Y581,Daily!Y767,Daily!Y798)</f>
        <v>2224</v>
      </c>
      <c r="Z21" s="32">
        <f>SUM(Daily!Z23,Daily!Z147,Daily!Z364,Daily!Z581,Daily!Z767,Daily!Z798)</f>
        <v>14793</v>
      </c>
      <c r="AA21" s="32">
        <f>SUM(Daily!AA23,Daily!AA147,Daily!AA364,Daily!AA581,Daily!AA767,Daily!AA798)</f>
        <v>12485</v>
      </c>
      <c r="AB21" s="109">
        <f t="shared" si="0"/>
        <v>68306</v>
      </c>
      <c r="AC21" s="16">
        <f t="shared" si="0"/>
        <v>71883</v>
      </c>
    </row>
    <row r="22" spans="1:29" ht="15" thickTop="1" thickBot="1">
      <c r="A22" s="91" t="s">
        <v>34</v>
      </c>
      <c r="B22" s="32">
        <f>SUM(Daily!B24,Daily!B148,Daily!B365,Daily!B582,Daily!B768,Daily!B799)</f>
        <v>11639</v>
      </c>
      <c r="C22" s="32">
        <f>SUM(Daily!C24,Daily!C148,Daily!C365,Daily!C582,Daily!C768,Daily!C799)</f>
        <v>9037</v>
      </c>
      <c r="D22" s="32">
        <f>SUM(Daily!D24,Daily!D148,Daily!D365,Daily!D582,Daily!D768,Daily!D799)</f>
        <v>3407</v>
      </c>
      <c r="E22" s="32">
        <f>SUM(Daily!E24,Daily!E148,Daily!E365,Daily!E582,Daily!E768,Daily!E799)</f>
        <v>3529</v>
      </c>
      <c r="F22" s="32">
        <f>SUM(Daily!F24,Daily!F148,Daily!F365,Daily!F582,Daily!F768,Daily!F799)</f>
        <v>1531</v>
      </c>
      <c r="G22" s="32">
        <f>SUM(Daily!G24,Daily!G148,Daily!G365,Daily!G582,Daily!G768,Daily!G799)</f>
        <v>1293</v>
      </c>
      <c r="H22" s="32">
        <f>SUM(Daily!H24,Daily!H148,Daily!H365,Daily!H582,Daily!H768,Daily!H799)</f>
        <v>8182</v>
      </c>
      <c r="I22" s="32">
        <f>SUM(Daily!I24,Daily!I148,Daily!I365,Daily!I582,Daily!I768,Daily!I799)</f>
        <v>10579</v>
      </c>
      <c r="J22" s="32">
        <f>SUM(Daily!J24,Daily!J148,Daily!J365,Daily!J582,Daily!J768,Daily!J799)</f>
        <v>898</v>
      </c>
      <c r="K22" s="32">
        <f>SUM(Daily!K24,Daily!K148,Daily!K365,Daily!K582,Daily!K768,Daily!K799)</f>
        <v>721</v>
      </c>
      <c r="L22" s="32">
        <f>SUM(Daily!L24,Daily!L148,Daily!L365,Daily!L582,Daily!L768,Daily!L799)</f>
        <v>1968</v>
      </c>
      <c r="M22" s="32">
        <f>SUM(Daily!M24,Daily!M148,Daily!M365,Daily!M582,Daily!M768,Daily!M799)</f>
        <v>2637</v>
      </c>
      <c r="N22" s="32">
        <f>SUM(Daily!N24,Daily!N148,Daily!N365,Daily!N582,Daily!N768,Daily!N799)</f>
        <v>6022</v>
      </c>
      <c r="O22" s="32">
        <f>SUM(Daily!O24,Daily!O148,Daily!O365,Daily!O582,Daily!O768,Daily!O799)</f>
        <v>7135</v>
      </c>
      <c r="P22" s="32">
        <f>SUM(Daily!P24,Daily!P148,Daily!P365,Daily!P582,Daily!P768,Daily!P799)</f>
        <v>2918</v>
      </c>
      <c r="Q22" s="32">
        <f>SUM(Daily!Q24,Daily!Q148,Daily!Q365,Daily!Q582,Daily!Q768,Daily!Q799)</f>
        <v>4859</v>
      </c>
      <c r="R22" s="32">
        <f>SUM(Daily!R24,Daily!R148,Daily!R365,Daily!R582,Daily!R768,Daily!R799)</f>
        <v>4049</v>
      </c>
      <c r="S22" s="32">
        <f>SUM(Daily!S24,Daily!S148,Daily!S365,Daily!S582,Daily!S768,Daily!S799)</f>
        <v>7330</v>
      </c>
      <c r="T22" s="32">
        <f>SUM(Daily!T24,Daily!T148,Daily!T365,Daily!T582,Daily!T768,Daily!T799)</f>
        <v>880</v>
      </c>
      <c r="U22" s="32">
        <f>SUM(Daily!U24,Daily!U148,Daily!U365,Daily!U582,Daily!U768,Daily!U799)</f>
        <v>1041</v>
      </c>
      <c r="V22" s="32">
        <f>SUM(Daily!V24,Daily!V148,Daily!V365,Daily!V582,Daily!V768,Daily!V799)</f>
        <v>5239</v>
      </c>
      <c r="W22" s="32">
        <f>SUM(Daily!W24,Daily!W148,Daily!W365,Daily!W582,Daily!W768,Daily!W799)</f>
        <v>4506</v>
      </c>
      <c r="X22" s="32">
        <f>SUM(Daily!X24,Daily!X148,Daily!X365,Daily!X582,Daily!X768,Daily!X799)</f>
        <v>3354</v>
      </c>
      <c r="Y22" s="32">
        <f>SUM(Daily!Y24,Daily!Y148,Daily!Y365,Daily!Y582,Daily!Y768,Daily!Y799)</f>
        <v>2463</v>
      </c>
      <c r="Z22" s="32">
        <f>SUM(Daily!Z24,Daily!Z148,Daily!Z365,Daily!Z582,Daily!Z768,Daily!Z799)</f>
        <v>12890</v>
      </c>
      <c r="AA22" s="32">
        <f>SUM(Daily!AA24,Daily!AA148,Daily!AA365,Daily!AA582,Daily!AA768,Daily!AA799)</f>
        <v>12184</v>
      </c>
      <c r="AB22" s="109">
        <f t="shared" si="0"/>
        <v>62977</v>
      </c>
      <c r="AC22" s="16">
        <f t="shared" si="0"/>
        <v>67314</v>
      </c>
    </row>
    <row r="23" spans="1:29" ht="15" thickTop="1" thickBot="1">
      <c r="A23" s="92" t="s">
        <v>35</v>
      </c>
      <c r="B23" s="32">
        <f>SUM(Daily!B25,Daily!B149,Daily!B366,Daily!B583,Daily!B769,Daily!B800)</f>
        <v>11633</v>
      </c>
      <c r="C23" s="32">
        <f>SUM(Daily!C25,Daily!C149,Daily!C366,Daily!C583,Daily!C769,Daily!C800)</f>
        <v>7770</v>
      </c>
      <c r="D23" s="32">
        <f>SUM(Daily!D25,Daily!D149,Daily!D366,Daily!D583,Daily!D769,Daily!D800)</f>
        <v>2902</v>
      </c>
      <c r="E23" s="32">
        <f>SUM(Daily!E25,Daily!E149,Daily!E366,Daily!E583,Daily!E769,Daily!E800)</f>
        <v>3106</v>
      </c>
      <c r="F23" s="32">
        <f>SUM(Daily!F25,Daily!F149,Daily!F366,Daily!F583,Daily!F769,Daily!F800)</f>
        <v>1196</v>
      </c>
      <c r="G23" s="32">
        <f>SUM(Daily!G25,Daily!G149,Daily!G366,Daily!G583,Daily!G769,Daily!G800)</f>
        <v>1099</v>
      </c>
      <c r="H23" s="32">
        <f>SUM(Daily!H25,Daily!H149,Daily!H366,Daily!H583,Daily!H769,Daily!H800)</f>
        <v>6932</v>
      </c>
      <c r="I23" s="32">
        <f>SUM(Daily!I25,Daily!I149,Daily!I366,Daily!I583,Daily!I769,Daily!I800)</f>
        <v>10269</v>
      </c>
      <c r="J23" s="32">
        <f>SUM(Daily!J25,Daily!J149,Daily!J366,Daily!J583,Daily!J769,Daily!J800)</f>
        <v>803</v>
      </c>
      <c r="K23" s="32">
        <f>SUM(Daily!K25,Daily!K149,Daily!K366,Daily!K583,Daily!K769,Daily!K800)</f>
        <v>650</v>
      </c>
      <c r="L23" s="32">
        <f>SUM(Daily!L25,Daily!L149,Daily!L366,Daily!L583,Daily!L769,Daily!L800)</f>
        <v>1777</v>
      </c>
      <c r="M23" s="32">
        <f>SUM(Daily!M25,Daily!M149,Daily!M366,Daily!M583,Daily!M769,Daily!M800)</f>
        <v>2109</v>
      </c>
      <c r="N23" s="32">
        <f>SUM(Daily!N25,Daily!N149,Daily!N366,Daily!N583,Daily!N769,Daily!N800)</f>
        <v>5548</v>
      </c>
      <c r="O23" s="32">
        <f>SUM(Daily!O25,Daily!O149,Daily!O366,Daily!O583,Daily!O769,Daily!O800)</f>
        <v>6776</v>
      </c>
      <c r="P23" s="32">
        <f>SUM(Daily!P25,Daily!P149,Daily!P366,Daily!P583,Daily!P769,Daily!P800)</f>
        <v>2388</v>
      </c>
      <c r="Q23" s="32">
        <f>SUM(Daily!Q25,Daily!Q149,Daily!Q366,Daily!Q583,Daily!Q769,Daily!Q800)</f>
        <v>4689</v>
      </c>
      <c r="R23" s="32">
        <f>SUM(Daily!R25,Daily!R149,Daily!R366,Daily!R583,Daily!R769,Daily!R800)</f>
        <v>3575</v>
      </c>
      <c r="S23" s="32">
        <f>SUM(Daily!S25,Daily!S149,Daily!S366,Daily!S583,Daily!S769,Daily!S800)</f>
        <v>7259</v>
      </c>
      <c r="T23" s="32">
        <f>SUM(Daily!T25,Daily!T149,Daily!T366,Daily!T583,Daily!T769,Daily!T800)</f>
        <v>645</v>
      </c>
      <c r="U23" s="32">
        <f>SUM(Daily!U25,Daily!U149,Daily!U366,Daily!U583,Daily!U769,Daily!U800)</f>
        <v>953</v>
      </c>
      <c r="V23" s="32">
        <f>SUM(Daily!V25,Daily!V149,Daily!V366,Daily!V583,Daily!V769,Daily!V800)</f>
        <v>5686</v>
      </c>
      <c r="W23" s="32">
        <f>SUM(Daily!W25,Daily!W149,Daily!W366,Daily!W583,Daily!W769,Daily!W800)</f>
        <v>3828</v>
      </c>
      <c r="X23" s="32">
        <f>SUM(Daily!X25,Daily!X149,Daily!X366,Daily!X583,Daily!X769,Daily!X800)</f>
        <v>3071</v>
      </c>
      <c r="Y23" s="32">
        <f>SUM(Daily!Y25,Daily!Y149,Daily!Y366,Daily!Y583,Daily!Y769,Daily!Y800)</f>
        <v>2308</v>
      </c>
      <c r="Z23" s="32">
        <f>SUM(Daily!Z25,Daily!Z149,Daily!Z366,Daily!Z583,Daily!Z769,Daily!Z800)</f>
        <v>11240</v>
      </c>
      <c r="AA23" s="32">
        <f>SUM(Daily!AA25,Daily!AA149,Daily!AA366,Daily!AA583,Daily!AA769,Daily!AA800)</f>
        <v>11132</v>
      </c>
      <c r="AB23" s="109">
        <f t="shared" si="0"/>
        <v>57396</v>
      </c>
      <c r="AC23" s="16">
        <f t="shared" si="0"/>
        <v>61948</v>
      </c>
    </row>
    <row r="24" spans="1:29" ht="15" thickTop="1" thickBot="1">
      <c r="A24" s="91" t="s">
        <v>36</v>
      </c>
      <c r="B24" s="32">
        <f>SUM(Daily!B26,Daily!B150,Daily!B367,Daily!B584,Daily!B770,Daily!B801)</f>
        <v>10324</v>
      </c>
      <c r="C24" s="32">
        <f>SUM(Daily!C26,Daily!C150,Daily!C367,Daily!C584,Daily!C770,Daily!C801)</f>
        <v>5884</v>
      </c>
      <c r="D24" s="32">
        <f>SUM(Daily!D26,Daily!D150,Daily!D367,Daily!D584,Daily!D770,Daily!D801)</f>
        <v>2357</v>
      </c>
      <c r="E24" s="32">
        <f>SUM(Daily!E26,Daily!E150,Daily!E367,Daily!E584,Daily!E770,Daily!E801)</f>
        <v>2925</v>
      </c>
      <c r="F24" s="32">
        <f>SUM(Daily!F26,Daily!F150,Daily!F367,Daily!F584,Daily!F770,Daily!F801)</f>
        <v>956</v>
      </c>
      <c r="G24" s="32">
        <f>SUM(Daily!G26,Daily!G150,Daily!G367,Daily!G584,Daily!G770,Daily!G801)</f>
        <v>1167</v>
      </c>
      <c r="H24" s="32">
        <f>SUM(Daily!H26,Daily!H150,Daily!H367,Daily!H584,Daily!H770,Daily!H801)</f>
        <v>6534</v>
      </c>
      <c r="I24" s="32">
        <f>SUM(Daily!I26,Daily!I150,Daily!I367,Daily!I584,Daily!I770,Daily!I801)</f>
        <v>8155</v>
      </c>
      <c r="J24" s="32">
        <f>SUM(Daily!J26,Daily!J150,Daily!J367,Daily!J584,Daily!J770,Daily!J801)</f>
        <v>693</v>
      </c>
      <c r="K24" s="32">
        <f>SUM(Daily!K26,Daily!K150,Daily!K367,Daily!K584,Daily!K770,Daily!K801)</f>
        <v>526</v>
      </c>
      <c r="L24" s="32">
        <f>SUM(Daily!L26,Daily!L150,Daily!L367,Daily!L584,Daily!L770,Daily!L801)</f>
        <v>1451</v>
      </c>
      <c r="M24" s="32">
        <f>SUM(Daily!M26,Daily!M150,Daily!M367,Daily!M584,Daily!M770,Daily!M801)</f>
        <v>1808</v>
      </c>
      <c r="N24" s="32">
        <f>SUM(Daily!N26,Daily!N150,Daily!N367,Daily!N584,Daily!N770,Daily!N801)</f>
        <v>4857</v>
      </c>
      <c r="O24" s="32">
        <f>SUM(Daily!O26,Daily!O150,Daily!O367,Daily!O584,Daily!O770,Daily!O801)</f>
        <v>5320</v>
      </c>
      <c r="P24" s="32">
        <f>SUM(Daily!P26,Daily!P150,Daily!P367,Daily!P584,Daily!P770,Daily!P801)</f>
        <v>1823</v>
      </c>
      <c r="Q24" s="32">
        <f>SUM(Daily!Q26,Daily!Q150,Daily!Q367,Daily!Q584,Daily!Q770,Daily!Q801)</f>
        <v>4058</v>
      </c>
      <c r="R24" s="32">
        <f>SUM(Daily!R26,Daily!R150,Daily!R367,Daily!R584,Daily!R770,Daily!R801)</f>
        <v>2891</v>
      </c>
      <c r="S24" s="32">
        <f>SUM(Daily!S26,Daily!S150,Daily!S367,Daily!S584,Daily!S770,Daily!S801)</f>
        <v>5649</v>
      </c>
      <c r="T24" s="32">
        <f>SUM(Daily!T26,Daily!T150,Daily!T367,Daily!T584,Daily!T770,Daily!T801)</f>
        <v>489</v>
      </c>
      <c r="U24" s="32">
        <f>SUM(Daily!U26,Daily!U150,Daily!U367,Daily!U584,Daily!U770,Daily!U801)</f>
        <v>1030</v>
      </c>
      <c r="V24" s="32">
        <f>SUM(Daily!V26,Daily!V150,Daily!V367,Daily!V584,Daily!V770,Daily!V801)</f>
        <v>5302</v>
      </c>
      <c r="W24" s="32">
        <f>SUM(Daily!W26,Daily!W150,Daily!W367,Daily!W584,Daily!W770,Daily!W801)</f>
        <v>3034</v>
      </c>
      <c r="X24" s="32">
        <f>SUM(Daily!X26,Daily!X150,Daily!X367,Daily!X584,Daily!X770,Daily!X801)</f>
        <v>2356</v>
      </c>
      <c r="Y24" s="32">
        <f>SUM(Daily!Y26,Daily!Y150,Daily!Y367,Daily!Y584,Daily!Y770,Daily!Y801)</f>
        <v>2270</v>
      </c>
      <c r="Z24" s="32">
        <f>SUM(Daily!Z26,Daily!Z150,Daily!Z367,Daily!Z584,Daily!Z770,Daily!Z801)</f>
        <v>8792</v>
      </c>
      <c r="AA24" s="32">
        <f>SUM(Daily!AA26,Daily!AA150,Daily!AA367,Daily!AA584,Daily!AA770,Daily!AA801)</f>
        <v>9973</v>
      </c>
      <c r="AB24" s="109">
        <f t="shared" si="0"/>
        <v>48825</v>
      </c>
      <c r="AC24" s="16">
        <f t="shared" si="0"/>
        <v>51799</v>
      </c>
    </row>
    <row r="25" spans="1:29" ht="15" thickTop="1" thickBot="1">
      <c r="A25" s="92" t="s">
        <v>37</v>
      </c>
      <c r="B25" s="32">
        <f>SUM(Daily!B27,Daily!B151,Daily!B368,Daily!B585,Daily!B771,Daily!B802)</f>
        <v>1114</v>
      </c>
      <c r="C25" s="32">
        <f>SUM(Daily!C27,Daily!C151,Daily!C368,Daily!C585,Daily!C771,Daily!C802)</f>
        <v>4180</v>
      </c>
      <c r="D25" s="32">
        <f>SUM(Daily!D27,Daily!D151,Daily!D368,Daily!D585,Daily!D771,Daily!D802)</f>
        <v>498</v>
      </c>
      <c r="E25" s="32">
        <f>SUM(Daily!E27,Daily!E151,Daily!E368,Daily!E585,Daily!E771,Daily!E802)</f>
        <v>2063</v>
      </c>
      <c r="F25" s="32">
        <f>SUM(Daily!F27,Daily!F151,Daily!F368,Daily!F585,Daily!F771,Daily!F802)</f>
        <v>246</v>
      </c>
      <c r="G25" s="32">
        <f>SUM(Daily!G27,Daily!G151,Daily!G368,Daily!G585,Daily!G771,Daily!G802)</f>
        <v>716</v>
      </c>
      <c r="H25" s="32">
        <f>SUM(Daily!H27,Daily!H151,Daily!H368,Daily!H585,Daily!H771,Daily!H802)</f>
        <v>2341</v>
      </c>
      <c r="I25" s="32">
        <f>SUM(Daily!I27,Daily!I151,Daily!I368,Daily!I585,Daily!I771,Daily!I802)</f>
        <v>6439</v>
      </c>
      <c r="J25" s="32">
        <f>SUM(Daily!J27,Daily!J151,Daily!J368,Daily!J585,Daily!J771,Daily!J802)</f>
        <v>499</v>
      </c>
      <c r="K25" s="32">
        <f>SUM(Daily!K27,Daily!K151,Daily!K368,Daily!K585,Daily!K771,Daily!K802)</f>
        <v>413</v>
      </c>
      <c r="L25" s="32">
        <f>SUM(Daily!L27,Daily!L151,Daily!L368,Daily!L585,Daily!L771,Daily!L802)</f>
        <v>814</v>
      </c>
      <c r="M25" s="32">
        <f>SUM(Daily!M27,Daily!M151,Daily!M368,Daily!M585,Daily!M771,Daily!M802)</f>
        <v>1011</v>
      </c>
      <c r="N25" s="32">
        <f>SUM(Daily!N27,Daily!N151,Daily!N368,Daily!N585,Daily!N771,Daily!N802)</f>
        <v>3001</v>
      </c>
      <c r="O25" s="32">
        <f>SUM(Daily!O27,Daily!O151,Daily!O368,Daily!O585,Daily!O771,Daily!O802)</f>
        <v>3798</v>
      </c>
      <c r="P25" s="32">
        <f>SUM(Daily!P27,Daily!P151,Daily!P368,Daily!P585,Daily!P771,Daily!P802)</f>
        <v>1257</v>
      </c>
      <c r="Q25" s="32">
        <f>SUM(Daily!Q27,Daily!Q151,Daily!Q368,Daily!Q585,Daily!Q771,Daily!Q802)</f>
        <v>3645</v>
      </c>
      <c r="R25" s="32">
        <f>SUM(Daily!R27,Daily!R151,Daily!R368,Daily!R585,Daily!R771,Daily!R802)</f>
        <v>1945</v>
      </c>
      <c r="S25" s="32">
        <f>SUM(Daily!S27,Daily!S151,Daily!S368,Daily!S585,Daily!S771,Daily!S802)</f>
        <v>4713</v>
      </c>
      <c r="T25" s="32">
        <f>SUM(Daily!T27,Daily!T151,Daily!T368,Daily!T585,Daily!T771,Daily!T802)</f>
        <v>465</v>
      </c>
      <c r="U25" s="32">
        <f>SUM(Daily!U27,Daily!U151,Daily!U368,Daily!U585,Daily!U771,Daily!U802)</f>
        <v>794</v>
      </c>
      <c r="V25" s="32">
        <f>SUM(Daily!V27,Daily!V151,Daily!V368,Daily!V585,Daily!V771,Daily!V802)</f>
        <v>5343</v>
      </c>
      <c r="W25" s="32">
        <f>SUM(Daily!W27,Daily!W151,Daily!W368,Daily!W585,Daily!W771,Daily!W802)</f>
        <v>2295</v>
      </c>
      <c r="X25" s="32">
        <f>SUM(Daily!X27,Daily!X151,Daily!X368,Daily!X585,Daily!X771,Daily!X802)</f>
        <v>1812</v>
      </c>
      <c r="Y25" s="32">
        <f>SUM(Daily!Y27,Daily!Y151,Daily!Y368,Daily!Y585,Daily!Y771,Daily!Y802)</f>
        <v>1795</v>
      </c>
      <c r="Z25" s="32">
        <f>SUM(Daily!Z27,Daily!Z151,Daily!Z368,Daily!Z585,Daily!Z771,Daily!Z802)</f>
        <v>6185</v>
      </c>
      <c r="AA25" s="32">
        <f>SUM(Daily!AA27,Daily!AA151,Daily!AA368,Daily!AA585,Daily!AA771,Daily!AA802)</f>
        <v>7709</v>
      </c>
      <c r="AB25" s="109">
        <f>B25+D25+F25+H25+J25+L25+N25+P25+R25+T25+V25+X25+Z25</f>
        <v>25520</v>
      </c>
      <c r="AC25" s="16">
        <f t="shared" si="0"/>
        <v>39571</v>
      </c>
    </row>
    <row r="26" spans="1:29" ht="15" thickTop="1" thickBot="1">
      <c r="A26" s="91" t="s">
        <v>38</v>
      </c>
      <c r="B26" s="32">
        <f>SUM(Daily!B28,Daily!B152,Daily!B369,Daily!B586,Daily!B772,Daily!B803)</f>
        <v>0</v>
      </c>
      <c r="C26" s="32">
        <f>SUM(Daily!C28,Daily!C152,Daily!C369,Daily!C586,Daily!C772,Daily!C803)</f>
        <v>4019</v>
      </c>
      <c r="D26" s="32">
        <f>SUM(Daily!D28,Daily!D152,Daily!D369,Daily!D586,Daily!D772,Daily!D803)</f>
        <v>11</v>
      </c>
      <c r="E26" s="32">
        <f>SUM(Daily!E28,Daily!E152,Daily!E369,Daily!E586,Daily!E772,Daily!E803)</f>
        <v>1661</v>
      </c>
      <c r="F26" s="32">
        <f>SUM(Daily!F28,Daily!F152,Daily!F369,Daily!F586,Daily!F772,Daily!F803)</f>
        <v>13</v>
      </c>
      <c r="G26" s="32">
        <f>SUM(Daily!G28,Daily!G152,Daily!G369,Daily!G586,Daily!G772,Daily!G803)</f>
        <v>585</v>
      </c>
      <c r="H26" s="32">
        <f>SUM(Daily!H28,Daily!H152,Daily!H369,Daily!H586,Daily!H772,Daily!H803)</f>
        <v>71</v>
      </c>
      <c r="I26" s="32">
        <f>SUM(Daily!I28,Daily!I152,Daily!I369,Daily!I586,Daily!I772,Daily!I803)</f>
        <v>3539</v>
      </c>
      <c r="J26" s="32">
        <f>SUM(Daily!J28,Daily!J152,Daily!J369,Daily!J586,Daily!J772,Daily!J803)</f>
        <v>157</v>
      </c>
      <c r="K26" s="32">
        <f>SUM(Daily!K28,Daily!K152,Daily!K369,Daily!K586,Daily!K772,Daily!K803)</f>
        <v>214</v>
      </c>
      <c r="L26" s="32">
        <f>SUM(Daily!L28,Daily!L152,Daily!L369,Daily!L586,Daily!L772,Daily!L803)</f>
        <v>264</v>
      </c>
      <c r="M26" s="32">
        <f>SUM(Daily!M28,Daily!M152,Daily!M369,Daily!M586,Daily!M772,Daily!M803)</f>
        <v>155</v>
      </c>
      <c r="N26" s="32">
        <f>SUM(Daily!N28,Daily!N152,Daily!N369,Daily!N586,Daily!N772,Daily!N803)</f>
        <v>413</v>
      </c>
      <c r="O26" s="32">
        <f>SUM(Daily!O28,Daily!O152,Daily!O369,Daily!O586,Daily!O772,Daily!O803)</f>
        <v>860</v>
      </c>
      <c r="P26" s="32">
        <f>SUM(Daily!P28,Daily!P152,Daily!P369,Daily!P586,Daily!P772,Daily!P803)</f>
        <v>359</v>
      </c>
      <c r="Q26" s="32">
        <f>SUM(Daily!Q28,Daily!Q152,Daily!Q369,Daily!Q586,Daily!Q772,Daily!Q803)</f>
        <v>491</v>
      </c>
      <c r="R26" s="32">
        <f>SUM(Daily!R28,Daily!R152,Daily!R369,Daily!R586,Daily!R772,Daily!R803)</f>
        <v>374</v>
      </c>
      <c r="S26" s="32">
        <f>SUM(Daily!S28,Daily!S152,Daily!S369,Daily!S586,Daily!S772,Daily!S803)</f>
        <v>399</v>
      </c>
      <c r="T26" s="32">
        <f>SUM(Daily!T28,Daily!T152,Daily!T369,Daily!T586,Daily!T772,Daily!T803)</f>
        <v>68</v>
      </c>
      <c r="U26" s="32">
        <f>SUM(Daily!U28,Daily!U152,Daily!U369,Daily!U586,Daily!U772,Daily!U803)</f>
        <v>31</v>
      </c>
      <c r="V26" s="32">
        <f>SUM(Daily!V28,Daily!V152,Daily!V369,Daily!V586,Daily!V772,Daily!V803)</f>
        <v>662</v>
      </c>
      <c r="W26" s="32">
        <f>SUM(Daily!W28,Daily!W152,Daily!W369,Daily!W586,Daily!W772,Daily!W803)</f>
        <v>145</v>
      </c>
      <c r="X26" s="32">
        <f>SUM(Daily!X28,Daily!X152,Daily!X369,Daily!X586,Daily!X772,Daily!X803)</f>
        <v>375</v>
      </c>
      <c r="Y26" s="32">
        <f>SUM(Daily!Y28,Daily!Y152,Daily!Y369,Daily!Y586,Daily!Y772,Daily!Y803)</f>
        <v>172</v>
      </c>
      <c r="Z26" s="32">
        <f>SUM(Daily!Z28,Daily!Z152,Daily!Z369,Daily!Z586,Daily!Z772,Daily!Z803)</f>
        <v>333</v>
      </c>
      <c r="AA26" s="32">
        <f>SUM(Daily!AA28,Daily!AA152,Daily!AA369,Daily!AA586,Daily!AA772,Daily!AA803)</f>
        <v>1108</v>
      </c>
      <c r="AB26" s="109">
        <f>B26+D26+F26+H26+J26+L26+N26+P26+R26+T26+V26+X26+Z26</f>
        <v>3100</v>
      </c>
      <c r="AC26" s="16">
        <f t="shared" si="0"/>
        <v>13379</v>
      </c>
    </row>
    <row r="27" spans="1:29" ht="15" thickTop="1" thickBot="1">
      <c r="A27" s="92" t="s">
        <v>39</v>
      </c>
      <c r="B27" s="32">
        <f>SUM(Daily!B29,Daily!B153,Daily!B370,Daily!B587,Daily!B773,Daily!B804)</f>
        <v>0</v>
      </c>
      <c r="C27" s="32">
        <f>SUM(Daily!C29,Daily!C153,Daily!C370,Daily!C587,Daily!C773,Daily!C804)</f>
        <v>316</v>
      </c>
      <c r="D27" s="32">
        <f>SUM(Daily!D29,Daily!D153,Daily!D370,Daily!D587,Daily!D773,Daily!D804)</f>
        <v>0</v>
      </c>
      <c r="E27" s="32">
        <f>SUM(Daily!E29,Daily!E153,Daily!E370,Daily!E587,Daily!E773,Daily!E804)</f>
        <v>135</v>
      </c>
      <c r="F27" s="32">
        <f>SUM(Daily!F29,Daily!F153,Daily!F370,Daily!F587,Daily!F773,Daily!F804)</f>
        <v>0</v>
      </c>
      <c r="G27" s="32">
        <f>SUM(Daily!G29,Daily!G153,Daily!G370,Daily!G587,Daily!G773,Daily!G804)</f>
        <v>1</v>
      </c>
      <c r="H27" s="32">
        <f>SUM(Daily!H29,Daily!H153,Daily!H370,Daily!H587,Daily!H773,Daily!H804)</f>
        <v>0</v>
      </c>
      <c r="I27" s="32">
        <f>SUM(Daily!I29,Daily!I153,Daily!I370,Daily!I587,Daily!I773,Daily!I804)</f>
        <v>0</v>
      </c>
      <c r="J27" s="32">
        <f>SUM(Daily!J29,Daily!J153,Daily!J370,Daily!J587,Daily!J773,Daily!J804)</f>
        <v>0</v>
      </c>
      <c r="K27" s="32">
        <f>SUM(Daily!K29,Daily!K153,Daily!K370,Daily!K587,Daily!K773,Daily!K804)</f>
        <v>0</v>
      </c>
      <c r="L27" s="32">
        <f>SUM(Daily!L29,Daily!L153,Daily!L370,Daily!L587,Daily!L773,Daily!L804)</f>
        <v>0</v>
      </c>
      <c r="M27" s="32">
        <f>SUM(Daily!M29,Daily!M153,Daily!M370,Daily!M587,Daily!M773,Daily!M804)</f>
        <v>0</v>
      </c>
      <c r="N27" s="32">
        <f>SUM(Daily!N29,Daily!N153,Daily!N370,Daily!N587,Daily!N773,Daily!N804)</f>
        <v>0</v>
      </c>
      <c r="O27" s="32">
        <f>SUM(Daily!O29,Daily!O153,Daily!O370,Daily!O587,Daily!O773,Daily!O804)</f>
        <v>0</v>
      </c>
      <c r="P27" s="32">
        <f>SUM(Daily!P29,Daily!P153,Daily!P370,Daily!P587,Daily!P773,Daily!P804)</f>
        <v>0</v>
      </c>
      <c r="Q27" s="32">
        <f>SUM(Daily!Q29,Daily!Q153,Daily!Q370,Daily!Q587,Daily!Q773,Daily!Q804)</f>
        <v>0</v>
      </c>
      <c r="R27" s="32">
        <f>SUM(Daily!R29,Daily!R153,Daily!R370,Daily!R587,Daily!R773,Daily!R804)</f>
        <v>0</v>
      </c>
      <c r="S27" s="32">
        <f>SUM(Daily!S29,Daily!S153,Daily!S370,Daily!S587,Daily!S773,Daily!S804)</f>
        <v>0</v>
      </c>
      <c r="T27" s="32">
        <f>SUM(Daily!T29,Daily!T153,Daily!T370,Daily!T587,Daily!T773,Daily!T804)</f>
        <v>0</v>
      </c>
      <c r="U27" s="32">
        <f>SUM(Daily!U29,Daily!U153,Daily!U370,Daily!U587,Daily!U773,Daily!U804)</f>
        <v>0</v>
      </c>
      <c r="V27" s="32">
        <f>SUM(Daily!V29,Daily!V153,Daily!V370,Daily!V587,Daily!V773,Daily!V804)</f>
        <v>0</v>
      </c>
      <c r="W27" s="32">
        <f>SUM(Daily!W29,Daily!W153,Daily!W370,Daily!W587,Daily!W773,Daily!W804)</f>
        <v>0</v>
      </c>
      <c r="X27" s="32">
        <f>SUM(Daily!X29,Daily!X153,Daily!X370,Daily!X587,Daily!X773,Daily!X804)</f>
        <v>0</v>
      </c>
      <c r="Y27" s="32">
        <f>SUM(Daily!Y29,Daily!Y153,Daily!Y370,Daily!Y587,Daily!Y773,Daily!Y804)</f>
        <v>0</v>
      </c>
      <c r="Z27" s="32">
        <f>SUM(Daily!Z29,Daily!Z153,Daily!Z370,Daily!Z587,Daily!Z773,Daily!Z804)</f>
        <v>0</v>
      </c>
      <c r="AA27" s="32">
        <f>SUM(Daily!AA29,Daily!AA153,Daily!AA370,Daily!AA587,Daily!AA773,Daily!AA804)</f>
        <v>0</v>
      </c>
      <c r="AB27" s="109">
        <f t="shared" si="0"/>
        <v>0</v>
      </c>
      <c r="AC27" s="16">
        <f t="shared" si="0"/>
        <v>452</v>
      </c>
    </row>
    <row r="28" spans="1:29" ht="15" thickTop="1" thickBot="1">
      <c r="A28" s="91" t="s">
        <v>40</v>
      </c>
      <c r="B28" s="32">
        <f>SUM(Daily!B30,Daily!B154,Daily!B371,Daily!B588,Daily!B774,Daily!B805)</f>
        <v>0</v>
      </c>
      <c r="C28" s="32">
        <f>SUM(Daily!C30,Daily!C154,Daily!C371,Daily!C588,Daily!C774,Daily!C805)</f>
        <v>0</v>
      </c>
      <c r="D28" s="32">
        <f>SUM(Daily!D30,Daily!D154,Daily!D371,Daily!D588,Daily!D774,Daily!D805)</f>
        <v>0</v>
      </c>
      <c r="E28" s="32">
        <f>SUM(Daily!E30,Daily!E154,Daily!E371,Daily!E588,Daily!E774,Daily!E805)</f>
        <v>0</v>
      </c>
      <c r="F28" s="32">
        <f>SUM(Daily!F30,Daily!F154,Daily!F371,Daily!F588,Daily!F774,Daily!F805)</f>
        <v>0</v>
      </c>
      <c r="G28" s="32">
        <f>SUM(Daily!G30,Daily!G154,Daily!G371,Daily!G588,Daily!G774,Daily!G805)</f>
        <v>0</v>
      </c>
      <c r="H28" s="32">
        <f>SUM(Daily!H30,Daily!H154,Daily!H371,Daily!H588,Daily!H774,Daily!H805)</f>
        <v>0</v>
      </c>
      <c r="I28" s="32">
        <f>SUM(Daily!I30,Daily!I154,Daily!I371,Daily!I588,Daily!I774,Daily!I805)</f>
        <v>0</v>
      </c>
      <c r="J28" s="32">
        <f>SUM(Daily!J30,Daily!J154,Daily!J371,Daily!J588,Daily!J774,Daily!J805)</f>
        <v>0</v>
      </c>
      <c r="K28" s="32">
        <f>SUM(Daily!K30,Daily!K154,Daily!K371,Daily!K588,Daily!K774,Daily!K805)</f>
        <v>0</v>
      </c>
      <c r="L28" s="32">
        <f>SUM(Daily!L30,Daily!L154,Daily!L371,Daily!L588,Daily!L774,Daily!L805)</f>
        <v>0</v>
      </c>
      <c r="M28" s="32">
        <f>SUM(Daily!M30,Daily!M154,Daily!M371,Daily!M588,Daily!M774,Daily!M805)</f>
        <v>0</v>
      </c>
      <c r="N28" s="32">
        <f>SUM(Daily!N30,Daily!N154,Daily!N371,Daily!N588,Daily!N774,Daily!N805)</f>
        <v>0</v>
      </c>
      <c r="O28" s="32">
        <f>SUM(Daily!O30,Daily!O154,Daily!O371,Daily!O588,Daily!O774,Daily!O805)</f>
        <v>0</v>
      </c>
      <c r="P28" s="32">
        <f>SUM(Daily!P30,Daily!P154,Daily!P371,Daily!P588,Daily!P774,Daily!P805)</f>
        <v>0</v>
      </c>
      <c r="Q28" s="32">
        <f>SUM(Daily!Q30,Daily!Q154,Daily!Q371,Daily!Q588,Daily!Q774,Daily!Q805)</f>
        <v>0</v>
      </c>
      <c r="R28" s="32">
        <f>SUM(Daily!R30,Daily!R154,Daily!R371,Daily!R588,Daily!R774,Daily!R805)</f>
        <v>0</v>
      </c>
      <c r="S28" s="32">
        <f>SUM(Daily!S30,Daily!S154,Daily!S371,Daily!S588,Daily!S774,Daily!S805)</f>
        <v>0</v>
      </c>
      <c r="T28" s="32">
        <f>SUM(Daily!T30,Daily!T154,Daily!T371,Daily!T588,Daily!T774,Daily!T805)</f>
        <v>0</v>
      </c>
      <c r="U28" s="32">
        <f>SUM(Daily!U30,Daily!U154,Daily!U371,Daily!U588,Daily!U774,Daily!U805)</f>
        <v>0</v>
      </c>
      <c r="V28" s="32">
        <f>SUM(Daily!V30,Daily!V154,Daily!V371,Daily!V588,Daily!V774,Daily!V805)</f>
        <v>0</v>
      </c>
      <c r="W28" s="32">
        <f>SUM(Daily!W30,Daily!W154,Daily!W371,Daily!W588,Daily!W774,Daily!W805)</f>
        <v>0</v>
      </c>
      <c r="X28" s="32">
        <f>SUM(Daily!X30,Daily!X154,Daily!X371,Daily!X588,Daily!X774,Daily!X805)</f>
        <v>0</v>
      </c>
      <c r="Y28" s="32">
        <f>SUM(Daily!Y30,Daily!Y154,Daily!Y371,Daily!Y588,Daily!Y774,Daily!Y805)</f>
        <v>0</v>
      </c>
      <c r="Z28" s="32">
        <f>SUM(Daily!Z30,Daily!Z154,Daily!Z371,Daily!Z588,Daily!Z774,Daily!Z805)</f>
        <v>0</v>
      </c>
      <c r="AA28" s="32">
        <f>SUM(Daily!AA30,Daily!AA154,Daily!AA371,Daily!AA588,Daily!AA774,Daily!AA805)</f>
        <v>0</v>
      </c>
      <c r="AB28" s="109">
        <f t="shared" si="0"/>
        <v>0</v>
      </c>
      <c r="AC28" s="16">
        <f t="shared" si="0"/>
        <v>0</v>
      </c>
    </row>
    <row r="29" spans="1:29" ht="15" thickTop="1" thickBot="1">
      <c r="A29" s="92" t="s">
        <v>41</v>
      </c>
      <c r="B29" s="32">
        <f>SUM(Daily!B31,Daily!B155,Daily!B372,Daily!B589,Daily!B775,Daily!B806)</f>
        <v>0</v>
      </c>
      <c r="C29" s="32">
        <f>SUM(Daily!C31,Daily!C155,Daily!C372,Daily!C589,Daily!C775,Daily!C806)</f>
        <v>0</v>
      </c>
      <c r="D29" s="32">
        <f>SUM(Daily!D31,Daily!D155,Daily!D372,Daily!D589,Daily!D775,Daily!D806)</f>
        <v>0</v>
      </c>
      <c r="E29" s="32">
        <f>SUM(Daily!E31,Daily!E155,Daily!E372,Daily!E589,Daily!E775,Daily!E806)</f>
        <v>0</v>
      </c>
      <c r="F29" s="32">
        <f>SUM(Daily!F31,Daily!F155,Daily!F372,Daily!F589,Daily!F775,Daily!F806)</f>
        <v>0</v>
      </c>
      <c r="G29" s="32">
        <f>SUM(Daily!G31,Daily!G155,Daily!G372,Daily!G589,Daily!G775,Daily!G806)</f>
        <v>0</v>
      </c>
      <c r="H29" s="32">
        <f>SUM(Daily!H31,Daily!H155,Daily!H372,Daily!H589,Daily!H775,Daily!H806)</f>
        <v>0</v>
      </c>
      <c r="I29" s="32">
        <f>SUM(Daily!I31,Daily!I155,Daily!I372,Daily!I589,Daily!I775,Daily!I806)</f>
        <v>0</v>
      </c>
      <c r="J29" s="32">
        <f>SUM(Daily!J31,Daily!J155,Daily!J372,Daily!J589,Daily!J775,Daily!J806)</f>
        <v>0</v>
      </c>
      <c r="K29" s="32">
        <f>SUM(Daily!K31,Daily!K155,Daily!K372,Daily!K589,Daily!K775,Daily!K806)</f>
        <v>0</v>
      </c>
      <c r="L29" s="32">
        <f>SUM(Daily!L31,Daily!L155,Daily!L372,Daily!L589,Daily!L775,Daily!L806)</f>
        <v>0</v>
      </c>
      <c r="M29" s="32">
        <f>SUM(Daily!M31,Daily!M155,Daily!M372,Daily!M589,Daily!M775,Daily!M806)</f>
        <v>0</v>
      </c>
      <c r="N29" s="32">
        <f>SUM(Daily!N31,Daily!N155,Daily!N372,Daily!N589,Daily!N775,Daily!N806)</f>
        <v>0</v>
      </c>
      <c r="O29" s="32">
        <f>SUM(Daily!O31,Daily!O155,Daily!O372,Daily!O589,Daily!O775,Daily!O806)</f>
        <v>0</v>
      </c>
      <c r="P29" s="32">
        <f>SUM(Daily!P31,Daily!P155,Daily!P372,Daily!P589,Daily!P775,Daily!P806)</f>
        <v>0</v>
      </c>
      <c r="Q29" s="32">
        <f>SUM(Daily!Q31,Daily!Q155,Daily!Q372,Daily!Q589,Daily!Q775,Daily!Q806)</f>
        <v>0</v>
      </c>
      <c r="R29" s="32">
        <f>SUM(Daily!R31,Daily!R155,Daily!R372,Daily!R589,Daily!R775,Daily!R806)</f>
        <v>0</v>
      </c>
      <c r="S29" s="32">
        <f>SUM(Daily!S31,Daily!S155,Daily!S372,Daily!S589,Daily!S775,Daily!S806)</f>
        <v>0</v>
      </c>
      <c r="T29" s="32">
        <f>SUM(Daily!T31,Daily!T155,Daily!T372,Daily!T589,Daily!T775,Daily!T806)</f>
        <v>0</v>
      </c>
      <c r="U29" s="32">
        <f>SUM(Daily!U31,Daily!U155,Daily!U372,Daily!U589,Daily!U775,Daily!U806)</f>
        <v>0</v>
      </c>
      <c r="V29" s="32">
        <f>SUM(Daily!V31,Daily!V155,Daily!V372,Daily!V589,Daily!V775,Daily!V806)</f>
        <v>0</v>
      </c>
      <c r="W29" s="32">
        <f>SUM(Daily!W31,Daily!W155,Daily!W372,Daily!W589,Daily!W775,Daily!W806)</f>
        <v>0</v>
      </c>
      <c r="X29" s="32">
        <f>SUM(Daily!X31,Daily!X155,Daily!X372,Daily!X589,Daily!X775,Daily!X806)</f>
        <v>0</v>
      </c>
      <c r="Y29" s="32">
        <f>SUM(Daily!Y31,Daily!Y155,Daily!Y372,Daily!Y589,Daily!Y775,Daily!Y806)</f>
        <v>0</v>
      </c>
      <c r="Z29" s="32">
        <f>SUM(Daily!Z31,Daily!Z155,Daily!Z372,Daily!Z589,Daily!Z775,Daily!Z806)</f>
        <v>0</v>
      </c>
      <c r="AA29" s="32">
        <f>SUM(Daily!AA31,Daily!AA155,Daily!AA372,Daily!AA589,Daily!AA775,Daily!AA806)</f>
        <v>0</v>
      </c>
      <c r="AB29" s="109">
        <f t="shared" si="0"/>
        <v>0</v>
      </c>
      <c r="AC29" s="16">
        <f t="shared" si="0"/>
        <v>0</v>
      </c>
    </row>
    <row r="30" spans="1:29" ht="15" thickTop="1" thickBot="1">
      <c r="A30" s="87" t="s">
        <v>45</v>
      </c>
      <c r="B30" s="32">
        <f>SUM(Daily!B32,Daily!B156,Daily!B373,Daily!B590,Daily!B776,Daily!B807)</f>
        <v>0</v>
      </c>
      <c r="C30" s="32">
        <f>SUM(Daily!C32,Daily!C156,Daily!C373,Daily!C590,Daily!C776,Daily!C807)</f>
        <v>0</v>
      </c>
      <c r="D30" s="32">
        <f>SUM(Daily!D32,Daily!D156,Daily!D373,Daily!D590,Daily!D776,Daily!D807)</f>
        <v>0</v>
      </c>
      <c r="E30" s="32">
        <f>SUM(Daily!E32,Daily!E156,Daily!E373,Daily!E590,Daily!E776,Daily!E807)</f>
        <v>0</v>
      </c>
      <c r="F30" s="32">
        <f>SUM(Daily!F32,Daily!F156,Daily!F373,Daily!F590,Daily!F776,Daily!F807)</f>
        <v>0</v>
      </c>
      <c r="G30" s="32">
        <f>SUM(Daily!G32,Daily!G156,Daily!G373,Daily!G590,Daily!G776,Daily!G807)</f>
        <v>0</v>
      </c>
      <c r="H30" s="32">
        <f>SUM(Daily!H32,Daily!H156,Daily!H373,Daily!H590,Daily!H776,Daily!H807)</f>
        <v>0</v>
      </c>
      <c r="I30" s="32">
        <f>SUM(Daily!I32,Daily!I156,Daily!I373,Daily!I590,Daily!I776,Daily!I807)</f>
        <v>0</v>
      </c>
      <c r="J30" s="32">
        <f>SUM(Daily!J32,Daily!J156,Daily!J373,Daily!J590,Daily!J776,Daily!J807)</f>
        <v>0</v>
      </c>
      <c r="K30" s="32">
        <f>SUM(Daily!K32,Daily!K156,Daily!K373,Daily!K590,Daily!K776,Daily!K807)</f>
        <v>0</v>
      </c>
      <c r="L30" s="32">
        <f>SUM(Daily!L32,Daily!L156,Daily!L373,Daily!L590,Daily!L776,Daily!L807)</f>
        <v>0</v>
      </c>
      <c r="M30" s="32">
        <f>SUM(Daily!M32,Daily!M156,Daily!M373,Daily!M590,Daily!M776,Daily!M807)</f>
        <v>0</v>
      </c>
      <c r="N30" s="32">
        <f>SUM(Daily!N32,Daily!N156,Daily!N373,Daily!N590,Daily!N776,Daily!N807)</f>
        <v>0</v>
      </c>
      <c r="O30" s="32">
        <f>SUM(Daily!O32,Daily!O156,Daily!O373,Daily!O590,Daily!O776,Daily!O807)</f>
        <v>0</v>
      </c>
      <c r="P30" s="32">
        <f>SUM(Daily!P32,Daily!P156,Daily!P373,Daily!P590,Daily!P776,Daily!P807)</f>
        <v>0</v>
      </c>
      <c r="Q30" s="32">
        <f>SUM(Daily!Q32,Daily!Q156,Daily!Q373,Daily!Q590,Daily!Q776,Daily!Q807)</f>
        <v>0</v>
      </c>
      <c r="R30" s="32">
        <f>SUM(Daily!R32,Daily!R156,Daily!R373,Daily!R590,Daily!R776,Daily!R807)</f>
        <v>0</v>
      </c>
      <c r="S30" s="32">
        <f>SUM(Daily!S32,Daily!S156,Daily!S373,Daily!S590,Daily!S776,Daily!S807)</f>
        <v>0</v>
      </c>
      <c r="T30" s="32">
        <f>SUM(Daily!T32,Daily!T156,Daily!T373,Daily!T590,Daily!T776,Daily!T807)</f>
        <v>0</v>
      </c>
      <c r="U30" s="32">
        <f>SUM(Daily!U32,Daily!U156,Daily!U373,Daily!U590,Daily!U776,Daily!U807)</f>
        <v>0</v>
      </c>
      <c r="V30" s="32">
        <f>SUM(Daily!V32,Daily!V156,Daily!V373,Daily!V590,Daily!V776,Daily!V807)</f>
        <v>0</v>
      </c>
      <c r="W30" s="32">
        <f>SUM(Daily!W32,Daily!W156,Daily!W373,Daily!W590,Daily!W776,Daily!W807)</f>
        <v>0</v>
      </c>
      <c r="X30" s="32">
        <f>SUM(Daily!X32,Daily!X156,Daily!X373,Daily!X590,Daily!X776,Daily!X807)</f>
        <v>0</v>
      </c>
      <c r="Y30" s="32">
        <f>SUM(Daily!Y32,Daily!Y156,Daily!Y373,Daily!Y590,Daily!Y776,Daily!Y807)</f>
        <v>0</v>
      </c>
      <c r="Z30" s="32">
        <f>SUM(Daily!Z32,Daily!Z156,Daily!Z373,Daily!Z590,Daily!Z776,Daily!Z807)</f>
        <v>0</v>
      </c>
      <c r="AA30" s="32">
        <f>SUM(Daily!AA32,Daily!AA156,Daily!AA373,Daily!AA590,Daily!AA776,Daily!AA807)</f>
        <v>0</v>
      </c>
      <c r="AB30" s="110">
        <f t="shared" si="0"/>
        <v>0</v>
      </c>
      <c r="AC30" s="111">
        <f t="shared" si="0"/>
        <v>0</v>
      </c>
    </row>
    <row r="31" spans="1:29" ht="15" thickTop="1" thickBot="1">
      <c r="A31" s="41" t="s">
        <v>42</v>
      </c>
      <c r="B31" s="51">
        <f>SUM(B7:B30)</f>
        <v>163396</v>
      </c>
      <c r="C31" s="47">
        <f t="shared" ref="C31:AC31" si="1">SUM(C7:C30)</f>
        <v>103995</v>
      </c>
      <c r="D31" s="46">
        <f t="shared" si="1"/>
        <v>56283</v>
      </c>
      <c r="E31" s="52">
        <f t="shared" si="1"/>
        <v>44692</v>
      </c>
      <c r="F31" s="51">
        <f t="shared" si="1"/>
        <v>21953</v>
      </c>
      <c r="G31" s="47">
        <f t="shared" si="1"/>
        <v>16182</v>
      </c>
      <c r="H31" s="46">
        <f t="shared" si="1"/>
        <v>111280</v>
      </c>
      <c r="I31" s="52">
        <f t="shared" si="1"/>
        <v>132785</v>
      </c>
      <c r="J31" s="51">
        <f t="shared" si="1"/>
        <v>10673</v>
      </c>
      <c r="K31" s="47">
        <f t="shared" si="1"/>
        <v>15052</v>
      </c>
      <c r="L31" s="46">
        <f t="shared" si="1"/>
        <v>19540</v>
      </c>
      <c r="M31" s="52">
        <f t="shared" si="1"/>
        <v>47944</v>
      </c>
      <c r="N31" s="51">
        <f t="shared" si="1"/>
        <v>78753</v>
      </c>
      <c r="O31" s="47">
        <f t="shared" si="1"/>
        <v>101195</v>
      </c>
      <c r="P31" s="46">
        <f t="shared" si="1"/>
        <v>44643</v>
      </c>
      <c r="Q31" s="52">
        <f t="shared" si="1"/>
        <v>50363</v>
      </c>
      <c r="R31" s="51">
        <f t="shared" si="1"/>
        <v>73024</v>
      </c>
      <c r="S31" s="47">
        <f t="shared" si="1"/>
        <v>79801</v>
      </c>
      <c r="T31" s="46">
        <f t="shared" si="1"/>
        <v>11259</v>
      </c>
      <c r="U31" s="52">
        <f t="shared" si="1"/>
        <v>14300</v>
      </c>
      <c r="V31" s="51">
        <f t="shared" si="1"/>
        <v>60132</v>
      </c>
      <c r="W31" s="47">
        <f t="shared" si="1"/>
        <v>71640</v>
      </c>
      <c r="X31" s="46">
        <f t="shared" si="1"/>
        <v>46739</v>
      </c>
      <c r="Y31" s="52">
        <f t="shared" si="1"/>
        <v>31016</v>
      </c>
      <c r="Z31" s="51">
        <f t="shared" si="1"/>
        <v>176888</v>
      </c>
      <c r="AA31" s="47">
        <f t="shared" si="1"/>
        <v>163698</v>
      </c>
      <c r="AB31" s="46">
        <f t="shared" si="1"/>
        <v>874563</v>
      </c>
      <c r="AC31" s="47">
        <f t="shared" si="1"/>
        <v>872663</v>
      </c>
    </row>
    <row r="32" spans="1:29" ht="17.100000000000001" thickTop="1">
      <c r="AB32" s="179" t="str">
        <f>IF(AB31='Daily Total'!D48,"Correct","Wrong")</f>
        <v>Correct</v>
      </c>
      <c r="AC32" s="179" t="str">
        <f>IF(AC31='Daily Total'!E48,"Correct","Wrong")</f>
        <v>Correct</v>
      </c>
    </row>
    <row r="35" spans="1:29">
      <c r="A35" s="44" t="s">
        <v>57</v>
      </c>
      <c r="B35" s="15"/>
      <c r="C35" s="15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4.1" thickBot="1">
      <c r="A36" s="8"/>
      <c r="B36" s="15"/>
      <c r="C36" s="15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5" thickTop="1" thickBot="1">
      <c r="A37" s="299" t="s">
        <v>2</v>
      </c>
      <c r="B37" s="297" t="s">
        <v>3</v>
      </c>
      <c r="C37" s="298"/>
      <c r="D37" s="297" t="s">
        <v>4</v>
      </c>
      <c r="E37" s="298"/>
      <c r="F37" s="297" t="s">
        <v>5</v>
      </c>
      <c r="G37" s="298"/>
      <c r="H37" s="297" t="s">
        <v>6</v>
      </c>
      <c r="I37" s="298"/>
      <c r="J37" s="297" t="s">
        <v>7</v>
      </c>
      <c r="K37" s="298"/>
      <c r="L37" s="297" t="s">
        <v>8</v>
      </c>
      <c r="M37" s="298"/>
      <c r="N37" s="297" t="s">
        <v>9</v>
      </c>
      <c r="O37" s="298"/>
      <c r="P37" s="297" t="s">
        <v>10</v>
      </c>
      <c r="Q37" s="298"/>
      <c r="R37" s="297" t="s">
        <v>11</v>
      </c>
      <c r="S37" s="298"/>
      <c r="T37" s="297" t="s">
        <v>12</v>
      </c>
      <c r="U37" s="298"/>
      <c r="V37" s="297" t="s">
        <v>13</v>
      </c>
      <c r="W37" s="298"/>
      <c r="X37" s="297" t="s">
        <v>14</v>
      </c>
      <c r="Y37" s="298"/>
      <c r="Z37" s="297" t="s">
        <v>15</v>
      </c>
      <c r="AA37" s="298"/>
      <c r="AB37" s="297" t="s">
        <v>44</v>
      </c>
      <c r="AC37" s="298"/>
    </row>
    <row r="38" spans="1:29" ht="15" thickTop="1" thickBot="1">
      <c r="A38" s="300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4.1" thickTop="1">
      <c r="A39" s="90" t="s">
        <v>19</v>
      </c>
      <c r="B39" s="32">
        <f>+B7/$B$65</f>
        <v>0</v>
      </c>
      <c r="C39" s="39">
        <f t="shared" ref="C39:AA39" si="2">+C7/$B$65</f>
        <v>0</v>
      </c>
      <c r="D39" s="32">
        <f t="shared" si="2"/>
        <v>0</v>
      </c>
      <c r="E39" s="39">
        <f t="shared" si="2"/>
        <v>0</v>
      </c>
      <c r="F39" s="32">
        <f t="shared" si="2"/>
        <v>0</v>
      </c>
      <c r="G39" s="39">
        <f t="shared" si="2"/>
        <v>0</v>
      </c>
      <c r="H39" s="32">
        <f t="shared" si="2"/>
        <v>0</v>
      </c>
      <c r="I39" s="39">
        <f t="shared" si="2"/>
        <v>0</v>
      </c>
      <c r="J39" s="32">
        <f t="shared" si="2"/>
        <v>0</v>
      </c>
      <c r="K39" s="39">
        <f t="shared" si="2"/>
        <v>0</v>
      </c>
      <c r="L39" s="32">
        <f t="shared" si="2"/>
        <v>0</v>
      </c>
      <c r="M39" s="39">
        <f t="shared" si="2"/>
        <v>0</v>
      </c>
      <c r="N39" s="32">
        <f t="shared" si="2"/>
        <v>0</v>
      </c>
      <c r="O39" s="39">
        <f t="shared" si="2"/>
        <v>0</v>
      </c>
      <c r="P39" s="32">
        <f t="shared" si="2"/>
        <v>0</v>
      </c>
      <c r="Q39" s="39">
        <f t="shared" si="2"/>
        <v>0</v>
      </c>
      <c r="R39" s="32">
        <f t="shared" si="2"/>
        <v>0</v>
      </c>
      <c r="S39" s="39">
        <f t="shared" si="2"/>
        <v>0</v>
      </c>
      <c r="T39" s="32">
        <f t="shared" si="2"/>
        <v>0</v>
      </c>
      <c r="U39" s="39">
        <f t="shared" si="2"/>
        <v>0</v>
      </c>
      <c r="V39" s="32">
        <f t="shared" si="2"/>
        <v>0</v>
      </c>
      <c r="W39" s="39">
        <f t="shared" si="2"/>
        <v>0</v>
      </c>
      <c r="X39" s="32">
        <f t="shared" si="2"/>
        <v>0</v>
      </c>
      <c r="Y39" s="39">
        <f t="shared" si="2"/>
        <v>0</v>
      </c>
      <c r="Z39" s="32">
        <f t="shared" si="2"/>
        <v>0</v>
      </c>
      <c r="AA39" s="39">
        <f t="shared" si="2"/>
        <v>0</v>
      </c>
      <c r="AB39" s="107">
        <f>B39+D39+F39+H39+J39+L39+N39+P39+R39+T39+V39+X39+Z39</f>
        <v>0</v>
      </c>
      <c r="AC39" s="108">
        <f>C39+E39+G39+I39+K39+M39+O39+Q39+S39+U39+W39+Y39+AA39</f>
        <v>0</v>
      </c>
    </row>
    <row r="40" spans="1:29">
      <c r="A40" s="91" t="s">
        <v>20</v>
      </c>
      <c r="B40" s="3">
        <f t="shared" ref="B40:AA49" si="3">+B8/$B$65</f>
        <v>100.83333333333333</v>
      </c>
      <c r="C40" s="29">
        <f t="shared" si="3"/>
        <v>0</v>
      </c>
      <c r="D40" s="3">
        <f t="shared" si="3"/>
        <v>34.333333333333336</v>
      </c>
      <c r="E40" s="29">
        <f t="shared" si="3"/>
        <v>0</v>
      </c>
      <c r="F40" s="3">
        <f t="shared" si="3"/>
        <v>13.833333333333334</v>
      </c>
      <c r="G40" s="29">
        <f t="shared" si="3"/>
        <v>0</v>
      </c>
      <c r="H40" s="3">
        <f t="shared" si="3"/>
        <v>61.833333333333336</v>
      </c>
      <c r="I40" s="29">
        <f t="shared" si="3"/>
        <v>1.3333333333333333</v>
      </c>
      <c r="J40" s="3">
        <f t="shared" si="3"/>
        <v>3</v>
      </c>
      <c r="K40" s="29">
        <f t="shared" si="3"/>
        <v>0.33333333333333331</v>
      </c>
      <c r="L40" s="3">
        <f t="shared" si="3"/>
        <v>0.16666666666666666</v>
      </c>
      <c r="M40" s="29">
        <f t="shared" si="3"/>
        <v>0.16666666666666666</v>
      </c>
      <c r="N40" s="3">
        <f t="shared" si="3"/>
        <v>7</v>
      </c>
      <c r="O40" s="29">
        <f t="shared" si="3"/>
        <v>0</v>
      </c>
      <c r="P40" s="3">
        <f t="shared" si="3"/>
        <v>1.5</v>
      </c>
      <c r="Q40" s="29">
        <f t="shared" si="3"/>
        <v>0</v>
      </c>
      <c r="R40" s="3">
        <f t="shared" si="3"/>
        <v>0.33333333333333331</v>
      </c>
      <c r="S40" s="29">
        <f t="shared" si="3"/>
        <v>0</v>
      </c>
      <c r="T40" s="3">
        <f t="shared" si="3"/>
        <v>0</v>
      </c>
      <c r="U40" s="29">
        <f t="shared" si="3"/>
        <v>0</v>
      </c>
      <c r="V40" s="3">
        <f t="shared" si="3"/>
        <v>0</v>
      </c>
      <c r="W40" s="29">
        <f t="shared" si="3"/>
        <v>0</v>
      </c>
      <c r="X40" s="3">
        <f t="shared" si="3"/>
        <v>0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109">
        <f t="shared" ref="AB40:AB56" si="4">B40+D40+F40+H40+J40+L40+N40+P40+R40+T40+V40+X40+Z40</f>
        <v>222.83333333333334</v>
      </c>
      <c r="AC40" s="16">
        <f t="shared" ref="AC40:AC62" si="5">C40+E40+G40+I40+K40+M40+O40+Q40+S40+U40+W40+Y40+AA40</f>
        <v>1.8333333333333333</v>
      </c>
    </row>
    <row r="41" spans="1:29">
      <c r="A41" s="92" t="s">
        <v>21</v>
      </c>
      <c r="B41" s="3">
        <f t="shared" si="3"/>
        <v>546.5</v>
      </c>
      <c r="C41" s="29">
        <f t="shared" si="3"/>
        <v>0</v>
      </c>
      <c r="D41" s="3">
        <f t="shared" si="3"/>
        <v>192.16666666666666</v>
      </c>
      <c r="E41" s="29">
        <f t="shared" si="3"/>
        <v>0.83333333333333337</v>
      </c>
      <c r="F41" s="3">
        <f t="shared" si="3"/>
        <v>75.166666666666671</v>
      </c>
      <c r="G41" s="29">
        <f t="shared" si="3"/>
        <v>1.3333333333333333</v>
      </c>
      <c r="H41" s="3">
        <f t="shared" si="3"/>
        <v>336.83333333333331</v>
      </c>
      <c r="I41" s="29">
        <f t="shared" si="3"/>
        <v>36.666666666666664</v>
      </c>
      <c r="J41" s="3">
        <f t="shared" si="3"/>
        <v>23.333333333333332</v>
      </c>
      <c r="K41" s="29">
        <f t="shared" si="3"/>
        <v>11.333333333333334</v>
      </c>
      <c r="L41" s="3">
        <f t="shared" si="3"/>
        <v>13.833333333333334</v>
      </c>
      <c r="M41" s="29">
        <f t="shared" si="3"/>
        <v>80.333333333333329</v>
      </c>
      <c r="N41" s="3">
        <f t="shared" si="3"/>
        <v>124.66666666666667</v>
      </c>
      <c r="O41" s="29">
        <f t="shared" si="3"/>
        <v>119.5</v>
      </c>
      <c r="P41" s="3">
        <f t="shared" si="3"/>
        <v>63.166666666666664</v>
      </c>
      <c r="Q41" s="29">
        <f t="shared" si="3"/>
        <v>73.666666666666671</v>
      </c>
      <c r="R41" s="3">
        <f t="shared" si="3"/>
        <v>112.33333333333333</v>
      </c>
      <c r="S41" s="29">
        <f t="shared" si="3"/>
        <v>86.166666666666671</v>
      </c>
      <c r="T41" s="3">
        <f t="shared" si="3"/>
        <v>14.333333333333334</v>
      </c>
      <c r="U41" s="29">
        <f t="shared" si="3"/>
        <v>50.5</v>
      </c>
      <c r="V41" s="3">
        <f t="shared" si="3"/>
        <v>57.5</v>
      </c>
      <c r="W41" s="29">
        <f t="shared" si="3"/>
        <v>101.66666666666667</v>
      </c>
      <c r="X41" s="3">
        <f t="shared" si="3"/>
        <v>79.666666666666671</v>
      </c>
      <c r="Y41" s="29">
        <f t="shared" si="3"/>
        <v>84.333333333333329</v>
      </c>
      <c r="Z41" s="3">
        <f t="shared" si="3"/>
        <v>306.33333333333331</v>
      </c>
      <c r="AA41" s="29">
        <f t="shared" si="3"/>
        <v>164.33333333333334</v>
      </c>
      <c r="AB41" s="109">
        <f t="shared" si="4"/>
        <v>1945.833333333333</v>
      </c>
      <c r="AC41" s="16">
        <f t="shared" si="5"/>
        <v>810.66666666666674</v>
      </c>
    </row>
    <row r="42" spans="1:29">
      <c r="A42" s="91" t="s">
        <v>22</v>
      </c>
      <c r="B42" s="3">
        <f t="shared" si="3"/>
        <v>813</v>
      </c>
      <c r="C42" s="29">
        <f t="shared" si="3"/>
        <v>151.33333333333334</v>
      </c>
      <c r="D42" s="3">
        <f t="shared" si="3"/>
        <v>343.83333333333331</v>
      </c>
      <c r="E42" s="29">
        <f t="shared" si="3"/>
        <v>163.66666666666666</v>
      </c>
      <c r="F42" s="3">
        <f t="shared" si="3"/>
        <v>102.83333333333333</v>
      </c>
      <c r="G42" s="29">
        <f t="shared" si="3"/>
        <v>52.5</v>
      </c>
      <c r="H42" s="3">
        <f t="shared" si="3"/>
        <v>490.83333333333331</v>
      </c>
      <c r="I42" s="29">
        <f t="shared" si="3"/>
        <v>406.66666666666669</v>
      </c>
      <c r="J42" s="3">
        <f t="shared" si="3"/>
        <v>37.333333333333336</v>
      </c>
      <c r="K42" s="29">
        <f t="shared" si="3"/>
        <v>68.166666666666671</v>
      </c>
      <c r="L42" s="3">
        <f t="shared" si="3"/>
        <v>71.166666666666671</v>
      </c>
      <c r="M42" s="29">
        <f t="shared" si="3"/>
        <v>173</v>
      </c>
      <c r="N42" s="3">
        <f t="shared" si="3"/>
        <v>357.5</v>
      </c>
      <c r="O42" s="29">
        <f t="shared" si="3"/>
        <v>397.66666666666669</v>
      </c>
      <c r="P42" s="3">
        <f t="shared" si="3"/>
        <v>213.83333333333334</v>
      </c>
      <c r="Q42" s="29">
        <f t="shared" si="3"/>
        <v>179.66666666666666</v>
      </c>
      <c r="R42" s="3">
        <f t="shared" si="3"/>
        <v>380.5</v>
      </c>
      <c r="S42" s="29">
        <f t="shared" si="3"/>
        <v>271.5</v>
      </c>
      <c r="T42" s="3">
        <f t="shared" si="3"/>
        <v>87.5</v>
      </c>
      <c r="U42" s="29">
        <f t="shared" si="3"/>
        <v>97</v>
      </c>
      <c r="V42" s="3">
        <f t="shared" si="3"/>
        <v>230.83333333333334</v>
      </c>
      <c r="W42" s="29">
        <f t="shared" si="3"/>
        <v>325.16666666666669</v>
      </c>
      <c r="X42" s="3">
        <f t="shared" si="3"/>
        <v>326.5</v>
      </c>
      <c r="Y42" s="29">
        <f t="shared" si="3"/>
        <v>213.16666666666666</v>
      </c>
      <c r="Z42" s="3">
        <f t="shared" si="3"/>
        <v>842.83333333333337</v>
      </c>
      <c r="AA42" s="29">
        <f t="shared" si="3"/>
        <v>700</v>
      </c>
      <c r="AB42" s="109">
        <f t="shared" si="4"/>
        <v>4298.5</v>
      </c>
      <c r="AC42" s="16">
        <f t="shared" si="5"/>
        <v>3199.5</v>
      </c>
    </row>
    <row r="43" spans="1:29">
      <c r="A43" s="92" t="s">
        <v>23</v>
      </c>
      <c r="B43" s="3">
        <f t="shared" si="3"/>
        <v>1119.6666666666667</v>
      </c>
      <c r="C43" s="29">
        <f t="shared" si="3"/>
        <v>426.83333333333331</v>
      </c>
      <c r="D43" s="3">
        <f t="shared" si="3"/>
        <v>431.33333333333331</v>
      </c>
      <c r="E43" s="29">
        <f t="shared" si="3"/>
        <v>300.33333333333331</v>
      </c>
      <c r="F43" s="3">
        <f t="shared" si="3"/>
        <v>144.5</v>
      </c>
      <c r="G43" s="29">
        <f t="shared" si="3"/>
        <v>100.66666666666667</v>
      </c>
      <c r="H43" s="3">
        <f t="shared" si="3"/>
        <v>606</v>
      </c>
      <c r="I43" s="29">
        <f t="shared" si="3"/>
        <v>749</v>
      </c>
      <c r="J43" s="3">
        <f t="shared" si="3"/>
        <v>48.666666666666664</v>
      </c>
      <c r="K43" s="29">
        <f t="shared" si="3"/>
        <v>134.33333333333334</v>
      </c>
      <c r="L43" s="3">
        <f t="shared" si="3"/>
        <v>83.833333333333329</v>
      </c>
      <c r="M43" s="29">
        <f t="shared" si="3"/>
        <v>279</v>
      </c>
      <c r="N43" s="3">
        <f t="shared" si="3"/>
        <v>539</v>
      </c>
      <c r="O43" s="29">
        <f t="shared" si="3"/>
        <v>592</v>
      </c>
      <c r="P43" s="3">
        <f t="shared" si="3"/>
        <v>306</v>
      </c>
      <c r="Q43" s="29">
        <f t="shared" si="3"/>
        <v>245.5</v>
      </c>
      <c r="R43" s="3">
        <f t="shared" si="3"/>
        <v>574.16666666666663</v>
      </c>
      <c r="S43" s="29">
        <f t="shared" si="3"/>
        <v>391.66666666666669</v>
      </c>
      <c r="T43" s="3">
        <f t="shared" si="3"/>
        <v>102.66666666666667</v>
      </c>
      <c r="U43" s="29">
        <f t="shared" si="3"/>
        <v>118.16666666666667</v>
      </c>
      <c r="V43" s="3">
        <f t="shared" si="3"/>
        <v>369</v>
      </c>
      <c r="W43" s="29">
        <f t="shared" si="3"/>
        <v>392.83333333333331</v>
      </c>
      <c r="X43" s="3">
        <f t="shared" si="3"/>
        <v>421.5</v>
      </c>
      <c r="Y43" s="29">
        <f t="shared" si="3"/>
        <v>251.66666666666666</v>
      </c>
      <c r="Z43" s="3">
        <f t="shared" si="3"/>
        <v>1162.5</v>
      </c>
      <c r="AA43" s="29">
        <f t="shared" si="3"/>
        <v>1004</v>
      </c>
      <c r="AB43" s="109">
        <f t="shared" si="4"/>
        <v>5908.833333333333</v>
      </c>
      <c r="AC43" s="16">
        <f t="shared" si="5"/>
        <v>4986</v>
      </c>
    </row>
    <row r="44" spans="1:29">
      <c r="A44" s="91" t="s">
        <v>24</v>
      </c>
      <c r="B44" s="3">
        <f t="shared" si="3"/>
        <v>1723.6666666666667</v>
      </c>
      <c r="C44" s="29">
        <f t="shared" si="3"/>
        <v>604.33333333333337</v>
      </c>
      <c r="D44" s="3">
        <f t="shared" si="3"/>
        <v>564.16666666666663</v>
      </c>
      <c r="E44" s="29">
        <f t="shared" si="3"/>
        <v>357.33333333333331</v>
      </c>
      <c r="F44" s="3">
        <f t="shared" si="3"/>
        <v>190.66666666666666</v>
      </c>
      <c r="G44" s="29">
        <f t="shared" si="3"/>
        <v>154.66666666666666</v>
      </c>
      <c r="H44" s="3">
        <f t="shared" si="3"/>
        <v>867</v>
      </c>
      <c r="I44" s="29">
        <f t="shared" si="3"/>
        <v>980</v>
      </c>
      <c r="J44" s="3">
        <f t="shared" si="3"/>
        <v>67.666666666666671</v>
      </c>
      <c r="K44" s="29">
        <f t="shared" si="3"/>
        <v>151.83333333333334</v>
      </c>
      <c r="L44" s="3">
        <f t="shared" si="3"/>
        <v>84.333333333333329</v>
      </c>
      <c r="M44" s="29">
        <f t="shared" si="3"/>
        <v>434.33333333333331</v>
      </c>
      <c r="N44" s="3">
        <f t="shared" si="3"/>
        <v>651.66666666666663</v>
      </c>
      <c r="O44" s="29">
        <f t="shared" si="3"/>
        <v>911.5</v>
      </c>
      <c r="P44" s="3">
        <f t="shared" si="3"/>
        <v>347.66666666666669</v>
      </c>
      <c r="Q44" s="29">
        <f t="shared" si="3"/>
        <v>335.33333333333331</v>
      </c>
      <c r="R44" s="3">
        <f t="shared" si="3"/>
        <v>702.66666666666663</v>
      </c>
      <c r="S44" s="29">
        <f t="shared" si="3"/>
        <v>529</v>
      </c>
      <c r="T44" s="3">
        <f t="shared" si="3"/>
        <v>101.66666666666667</v>
      </c>
      <c r="U44" s="29">
        <f t="shared" si="3"/>
        <v>147.5</v>
      </c>
      <c r="V44" s="3">
        <f t="shared" si="3"/>
        <v>328.66666666666669</v>
      </c>
      <c r="W44" s="29">
        <f t="shared" si="3"/>
        <v>635.66666666666663</v>
      </c>
      <c r="X44" s="3">
        <f t="shared" si="3"/>
        <v>411.33333333333331</v>
      </c>
      <c r="Y44" s="29">
        <f t="shared" si="3"/>
        <v>294.33333333333331</v>
      </c>
      <c r="Z44" s="3">
        <f t="shared" si="3"/>
        <v>1540.6666666666667</v>
      </c>
      <c r="AA44" s="29">
        <f t="shared" si="3"/>
        <v>1200</v>
      </c>
      <c r="AB44" s="109">
        <f t="shared" si="4"/>
        <v>7581.8333333333348</v>
      </c>
      <c r="AC44" s="16">
        <f t="shared" si="5"/>
        <v>6735.8333333333339</v>
      </c>
    </row>
    <row r="45" spans="1:29">
      <c r="A45" s="92" t="s">
        <v>25</v>
      </c>
      <c r="B45" s="3">
        <f t="shared" si="3"/>
        <v>1764.5</v>
      </c>
      <c r="C45" s="29">
        <f t="shared" si="3"/>
        <v>776.66666666666663</v>
      </c>
      <c r="D45" s="3">
        <f t="shared" si="3"/>
        <v>624.5</v>
      </c>
      <c r="E45" s="29">
        <f t="shared" si="3"/>
        <v>401</v>
      </c>
      <c r="F45" s="3">
        <f t="shared" si="3"/>
        <v>231.66666666666666</v>
      </c>
      <c r="G45" s="29">
        <f t="shared" si="3"/>
        <v>153.5</v>
      </c>
      <c r="H45" s="3">
        <f t="shared" si="3"/>
        <v>967.66666666666663</v>
      </c>
      <c r="I45" s="29">
        <f t="shared" si="3"/>
        <v>1096.1666666666667</v>
      </c>
      <c r="J45" s="3">
        <f t="shared" si="3"/>
        <v>85.833333333333329</v>
      </c>
      <c r="K45" s="29">
        <f t="shared" si="3"/>
        <v>263.5</v>
      </c>
      <c r="L45" s="3">
        <f t="shared" si="3"/>
        <v>96</v>
      </c>
      <c r="M45" s="29">
        <f t="shared" si="3"/>
        <v>598.5</v>
      </c>
      <c r="N45" s="3">
        <f t="shared" si="3"/>
        <v>717.16666666666663</v>
      </c>
      <c r="O45" s="29">
        <f t="shared" si="3"/>
        <v>1128.8333333333333</v>
      </c>
      <c r="P45" s="3">
        <f t="shared" si="3"/>
        <v>444.33333333333331</v>
      </c>
      <c r="Q45" s="29">
        <f t="shared" si="3"/>
        <v>369.33333333333331</v>
      </c>
      <c r="R45" s="3">
        <f t="shared" si="3"/>
        <v>878.5</v>
      </c>
      <c r="S45" s="29">
        <f t="shared" si="3"/>
        <v>622</v>
      </c>
      <c r="T45" s="3">
        <f t="shared" si="3"/>
        <v>100.16666666666667</v>
      </c>
      <c r="U45" s="29">
        <f t="shared" si="3"/>
        <v>131.33333333333334</v>
      </c>
      <c r="V45" s="3">
        <f t="shared" si="3"/>
        <v>341.5</v>
      </c>
      <c r="W45" s="29">
        <f t="shared" si="3"/>
        <v>904.5</v>
      </c>
      <c r="X45" s="3">
        <f t="shared" si="3"/>
        <v>426.33333333333331</v>
      </c>
      <c r="Y45" s="29">
        <f t="shared" si="3"/>
        <v>319.66666666666669</v>
      </c>
      <c r="Z45" s="3">
        <f t="shared" si="3"/>
        <v>1733.5</v>
      </c>
      <c r="AA45" s="29">
        <f t="shared" si="3"/>
        <v>1420.5</v>
      </c>
      <c r="AB45" s="109">
        <f t="shared" si="4"/>
        <v>8411.6666666666661</v>
      </c>
      <c r="AC45" s="16">
        <f t="shared" si="5"/>
        <v>8185.4999999999991</v>
      </c>
    </row>
    <row r="46" spans="1:29">
      <c r="A46" s="91" t="s">
        <v>26</v>
      </c>
      <c r="B46" s="3">
        <f t="shared" si="3"/>
        <v>1946</v>
      </c>
      <c r="C46" s="29">
        <f t="shared" si="3"/>
        <v>928.5</v>
      </c>
      <c r="D46" s="3">
        <f t="shared" si="3"/>
        <v>628.5</v>
      </c>
      <c r="E46" s="29">
        <f t="shared" si="3"/>
        <v>385.66666666666669</v>
      </c>
      <c r="F46" s="3">
        <f t="shared" si="3"/>
        <v>242.5</v>
      </c>
      <c r="G46" s="29">
        <f t="shared" si="3"/>
        <v>162.83333333333334</v>
      </c>
      <c r="H46" s="3">
        <f t="shared" si="3"/>
        <v>1107</v>
      </c>
      <c r="I46" s="29">
        <f t="shared" si="3"/>
        <v>1123.5</v>
      </c>
      <c r="J46" s="3">
        <f t="shared" si="3"/>
        <v>86.166666666666671</v>
      </c>
      <c r="K46" s="29">
        <f t="shared" si="3"/>
        <v>234.83333333333334</v>
      </c>
      <c r="L46" s="3">
        <f t="shared" si="3"/>
        <v>98.166666666666671</v>
      </c>
      <c r="M46" s="29">
        <f t="shared" si="3"/>
        <v>599.66666666666663</v>
      </c>
      <c r="N46" s="3">
        <f t="shared" si="3"/>
        <v>744</v>
      </c>
      <c r="O46" s="29">
        <f t="shared" si="3"/>
        <v>1121.8333333333333</v>
      </c>
      <c r="P46" s="3">
        <f t="shared" si="3"/>
        <v>519.83333333333337</v>
      </c>
      <c r="Q46" s="29">
        <f t="shared" si="3"/>
        <v>351.83333333333331</v>
      </c>
      <c r="R46" s="3">
        <f t="shared" si="3"/>
        <v>897.66666666666663</v>
      </c>
      <c r="S46" s="29">
        <f t="shared" si="3"/>
        <v>647.33333333333337</v>
      </c>
      <c r="T46" s="3">
        <f t="shared" si="3"/>
        <v>93.5</v>
      </c>
      <c r="U46" s="29">
        <f t="shared" si="3"/>
        <v>136.66666666666666</v>
      </c>
      <c r="V46" s="3">
        <f t="shared" si="3"/>
        <v>375.83333333333331</v>
      </c>
      <c r="W46" s="29">
        <f t="shared" si="3"/>
        <v>869.66666666666663</v>
      </c>
      <c r="X46" s="3">
        <f t="shared" si="3"/>
        <v>441.83333333333331</v>
      </c>
      <c r="Y46" s="29">
        <f t="shared" si="3"/>
        <v>277.16666666666669</v>
      </c>
      <c r="Z46" s="3">
        <f t="shared" si="3"/>
        <v>1836</v>
      </c>
      <c r="AA46" s="29">
        <f t="shared" si="3"/>
        <v>1688.6666666666667</v>
      </c>
      <c r="AB46" s="109">
        <f t="shared" si="4"/>
        <v>9017</v>
      </c>
      <c r="AC46" s="16">
        <f t="shared" si="5"/>
        <v>8528.1666666666661</v>
      </c>
    </row>
    <row r="47" spans="1:29">
      <c r="A47" s="92" t="s">
        <v>27</v>
      </c>
      <c r="B47" s="3">
        <f t="shared" si="3"/>
        <v>2141.6666666666665</v>
      </c>
      <c r="C47" s="29">
        <f t="shared" si="3"/>
        <v>1037.3333333333333</v>
      </c>
      <c r="D47" s="3">
        <f t="shared" si="3"/>
        <v>742.16666666666663</v>
      </c>
      <c r="E47" s="29">
        <f t="shared" si="3"/>
        <v>418.5</v>
      </c>
      <c r="F47" s="3">
        <f t="shared" si="3"/>
        <v>288.16666666666669</v>
      </c>
      <c r="G47" s="29">
        <f t="shared" si="3"/>
        <v>142.66666666666666</v>
      </c>
      <c r="H47" s="3">
        <f t="shared" si="3"/>
        <v>1306.6666666666667</v>
      </c>
      <c r="I47" s="29">
        <f t="shared" si="3"/>
        <v>1229.3333333333333</v>
      </c>
      <c r="J47" s="3">
        <f t="shared" si="3"/>
        <v>102.5</v>
      </c>
      <c r="K47" s="29">
        <f t="shared" si="3"/>
        <v>238.16666666666666</v>
      </c>
      <c r="L47" s="3">
        <f t="shared" si="3"/>
        <v>125.83333333333333</v>
      </c>
      <c r="M47" s="29">
        <f t="shared" si="3"/>
        <v>724.66666666666663</v>
      </c>
      <c r="N47" s="3">
        <f t="shared" si="3"/>
        <v>796.66666666666663</v>
      </c>
      <c r="O47" s="29">
        <f t="shared" si="3"/>
        <v>1375.6666666666667</v>
      </c>
      <c r="P47" s="3">
        <f t="shared" si="3"/>
        <v>526.66666666666663</v>
      </c>
      <c r="Q47" s="29">
        <f t="shared" si="3"/>
        <v>380.33333333333331</v>
      </c>
      <c r="R47" s="3">
        <f t="shared" si="3"/>
        <v>943</v>
      </c>
      <c r="S47" s="29">
        <f t="shared" si="3"/>
        <v>710.5</v>
      </c>
      <c r="T47" s="3">
        <f t="shared" si="3"/>
        <v>104.5</v>
      </c>
      <c r="U47" s="29">
        <f t="shared" si="3"/>
        <v>132.33333333333334</v>
      </c>
      <c r="V47" s="3">
        <f t="shared" si="3"/>
        <v>408</v>
      </c>
      <c r="W47" s="29">
        <f t="shared" si="3"/>
        <v>1042.5</v>
      </c>
      <c r="X47" s="3">
        <f t="shared" si="3"/>
        <v>487.66666666666669</v>
      </c>
      <c r="Y47" s="29">
        <f t="shared" si="3"/>
        <v>283.16666666666669</v>
      </c>
      <c r="Z47" s="3">
        <f t="shared" si="3"/>
        <v>1976.5</v>
      </c>
      <c r="AA47" s="29">
        <f t="shared" si="3"/>
        <v>1611.5</v>
      </c>
      <c r="AB47" s="109">
        <f t="shared" si="4"/>
        <v>9950</v>
      </c>
      <c r="AC47" s="16">
        <f t="shared" si="5"/>
        <v>9326.6666666666661</v>
      </c>
    </row>
    <row r="48" spans="1:29">
      <c r="A48" s="91" t="s">
        <v>28</v>
      </c>
      <c r="B48" s="3">
        <f t="shared" si="3"/>
        <v>2145.6666666666665</v>
      </c>
      <c r="C48" s="29">
        <f t="shared" si="3"/>
        <v>1163.6666666666667</v>
      </c>
      <c r="D48" s="3">
        <f t="shared" si="3"/>
        <v>823.33333333333337</v>
      </c>
      <c r="E48" s="29">
        <f t="shared" si="3"/>
        <v>412.16666666666669</v>
      </c>
      <c r="F48" s="3">
        <f t="shared" si="3"/>
        <v>297.16666666666669</v>
      </c>
      <c r="G48" s="29">
        <f t="shared" si="3"/>
        <v>148</v>
      </c>
      <c r="H48" s="3">
        <f t="shared" si="3"/>
        <v>1410.3333333333333</v>
      </c>
      <c r="I48" s="29">
        <f t="shared" si="3"/>
        <v>1377.1666666666667</v>
      </c>
      <c r="J48" s="3">
        <f t="shared" si="3"/>
        <v>112.83333333333333</v>
      </c>
      <c r="K48" s="29">
        <f t="shared" si="3"/>
        <v>194.33333333333334</v>
      </c>
      <c r="L48" s="3">
        <f t="shared" si="3"/>
        <v>163.66666666666666</v>
      </c>
      <c r="M48" s="29">
        <f t="shared" si="3"/>
        <v>885.5</v>
      </c>
      <c r="N48" s="3">
        <f t="shared" si="3"/>
        <v>882.5</v>
      </c>
      <c r="O48" s="29">
        <f t="shared" si="3"/>
        <v>1339.3333333333333</v>
      </c>
      <c r="P48" s="3">
        <f t="shared" si="3"/>
        <v>584.16666666666663</v>
      </c>
      <c r="Q48" s="29">
        <f t="shared" si="3"/>
        <v>488.16666666666669</v>
      </c>
      <c r="R48" s="3">
        <f t="shared" si="3"/>
        <v>979.5</v>
      </c>
      <c r="S48" s="29">
        <f t="shared" si="3"/>
        <v>793.66666666666663</v>
      </c>
      <c r="T48" s="3">
        <f t="shared" si="3"/>
        <v>108.5</v>
      </c>
      <c r="U48" s="29">
        <f t="shared" si="3"/>
        <v>157.16666666666666</v>
      </c>
      <c r="V48" s="3">
        <f t="shared" si="3"/>
        <v>467.33333333333331</v>
      </c>
      <c r="W48" s="29">
        <f t="shared" si="3"/>
        <v>1041.5</v>
      </c>
      <c r="X48" s="3">
        <f t="shared" si="3"/>
        <v>493.5</v>
      </c>
      <c r="Y48" s="29">
        <f t="shared" si="3"/>
        <v>298.5</v>
      </c>
      <c r="Z48" s="3">
        <f t="shared" si="3"/>
        <v>2068.1666666666665</v>
      </c>
      <c r="AA48" s="29">
        <f t="shared" si="3"/>
        <v>1816.3333333333333</v>
      </c>
      <c r="AB48" s="109">
        <f t="shared" si="4"/>
        <v>10536.666666666666</v>
      </c>
      <c r="AC48" s="16">
        <f t="shared" si="5"/>
        <v>10115.500000000002</v>
      </c>
    </row>
    <row r="49" spans="1:29">
      <c r="A49" s="92" t="s">
        <v>29</v>
      </c>
      <c r="B49" s="3">
        <f t="shared" si="3"/>
        <v>1866.6666666666667</v>
      </c>
      <c r="C49" s="29">
        <f t="shared" si="3"/>
        <v>1288.3333333333333</v>
      </c>
      <c r="D49" s="3">
        <f t="shared" si="3"/>
        <v>698</v>
      </c>
      <c r="E49" s="29">
        <f t="shared" si="3"/>
        <v>514.5</v>
      </c>
      <c r="F49" s="3">
        <f t="shared" si="3"/>
        <v>247.83333333333334</v>
      </c>
      <c r="G49" s="29">
        <f t="shared" si="3"/>
        <v>172.33333333333334</v>
      </c>
      <c r="H49" s="3">
        <f t="shared" si="3"/>
        <v>1424.1666666666667</v>
      </c>
      <c r="I49" s="29">
        <f t="shared" si="3"/>
        <v>1484.6666666666667</v>
      </c>
      <c r="J49" s="3">
        <f t="shared" si="3"/>
        <v>121.33333333333333</v>
      </c>
      <c r="K49" s="29">
        <f t="shared" si="3"/>
        <v>181.66666666666666</v>
      </c>
      <c r="L49" s="3">
        <f t="shared" si="3"/>
        <v>208.33333333333334</v>
      </c>
      <c r="M49" s="29">
        <f t="shared" si="3"/>
        <v>728</v>
      </c>
      <c r="N49" s="3">
        <f t="shared" si="3"/>
        <v>915.66666666666663</v>
      </c>
      <c r="O49" s="29">
        <f t="shared" si="3"/>
        <v>1222</v>
      </c>
      <c r="P49" s="3">
        <f t="shared" si="3"/>
        <v>555.66666666666663</v>
      </c>
      <c r="Q49" s="29">
        <f t="shared" si="3"/>
        <v>505.83333333333331</v>
      </c>
      <c r="R49" s="3">
        <f t="shared" si="3"/>
        <v>936.5</v>
      </c>
      <c r="S49" s="29">
        <f t="shared" si="3"/>
        <v>859.66666666666663</v>
      </c>
      <c r="T49" s="3">
        <f t="shared" si="3"/>
        <v>128.66666666666666</v>
      </c>
      <c r="U49" s="29">
        <f t="shared" si="3"/>
        <v>145.16666666666666</v>
      </c>
      <c r="V49" s="3">
        <f t="shared" si="3"/>
        <v>567.83333333333337</v>
      </c>
      <c r="W49" s="29">
        <f t="shared" ref="W49:AA49" si="6">+W17/$B$65</f>
        <v>983.16666666666663</v>
      </c>
      <c r="X49" s="3">
        <f t="shared" si="6"/>
        <v>479.16666666666669</v>
      </c>
      <c r="Y49" s="29">
        <f t="shared" si="6"/>
        <v>354</v>
      </c>
      <c r="Z49" s="3">
        <f t="shared" si="6"/>
        <v>2090</v>
      </c>
      <c r="AA49" s="29">
        <f t="shared" si="6"/>
        <v>2057</v>
      </c>
      <c r="AB49" s="109">
        <f t="shared" si="4"/>
        <v>10239.833333333334</v>
      </c>
      <c r="AC49" s="16">
        <f t="shared" si="5"/>
        <v>10496.333333333334</v>
      </c>
    </row>
    <row r="50" spans="1:29">
      <c r="A50" s="91" t="s">
        <v>30</v>
      </c>
      <c r="B50" s="3">
        <f t="shared" ref="B50:AA59" si="7">+B18/$B$65</f>
        <v>1741.3333333333333</v>
      </c>
      <c r="C50" s="29">
        <f t="shared" si="7"/>
        <v>1284.1666666666667</v>
      </c>
      <c r="D50" s="3">
        <f t="shared" si="7"/>
        <v>683</v>
      </c>
      <c r="E50" s="29">
        <f t="shared" si="7"/>
        <v>507.16666666666669</v>
      </c>
      <c r="F50" s="3">
        <f t="shared" si="7"/>
        <v>262</v>
      </c>
      <c r="G50" s="29">
        <f t="shared" si="7"/>
        <v>163.66666666666666</v>
      </c>
      <c r="H50" s="3">
        <f t="shared" si="7"/>
        <v>1420</v>
      </c>
      <c r="I50" s="29">
        <f t="shared" si="7"/>
        <v>1509.8333333333333</v>
      </c>
      <c r="J50" s="3">
        <f t="shared" si="7"/>
        <v>117.5</v>
      </c>
      <c r="K50" s="29">
        <f t="shared" si="7"/>
        <v>169.66666666666666</v>
      </c>
      <c r="L50" s="3">
        <f t="shared" si="7"/>
        <v>259.33333333333331</v>
      </c>
      <c r="M50" s="29">
        <f t="shared" si="7"/>
        <v>628.16666666666663</v>
      </c>
      <c r="N50" s="3">
        <f t="shared" si="7"/>
        <v>999.66666666666663</v>
      </c>
      <c r="O50" s="29">
        <f t="shared" si="7"/>
        <v>1196</v>
      </c>
      <c r="P50" s="3">
        <f t="shared" si="7"/>
        <v>649.83333333333337</v>
      </c>
      <c r="Q50" s="29">
        <f t="shared" si="7"/>
        <v>551.66666666666663</v>
      </c>
      <c r="R50" s="3">
        <f t="shared" si="7"/>
        <v>970.83333333333337</v>
      </c>
      <c r="S50" s="29">
        <f t="shared" si="7"/>
        <v>941</v>
      </c>
      <c r="T50" s="3">
        <f t="shared" si="7"/>
        <v>139.83333333333334</v>
      </c>
      <c r="U50" s="29">
        <f t="shared" si="7"/>
        <v>143.83333333333334</v>
      </c>
      <c r="V50" s="3">
        <f t="shared" si="7"/>
        <v>694.5</v>
      </c>
      <c r="W50" s="29">
        <f t="shared" si="7"/>
        <v>875</v>
      </c>
      <c r="X50" s="3">
        <f t="shared" si="7"/>
        <v>569.5</v>
      </c>
      <c r="Y50" s="29">
        <f t="shared" si="7"/>
        <v>310.5</v>
      </c>
      <c r="Z50" s="3">
        <f t="shared" si="7"/>
        <v>2189.8333333333335</v>
      </c>
      <c r="AA50" s="29">
        <f t="shared" si="7"/>
        <v>2267.8333333333335</v>
      </c>
      <c r="AB50" s="109">
        <f t="shared" si="4"/>
        <v>10697.166666666666</v>
      </c>
      <c r="AC50" s="16">
        <f t="shared" si="5"/>
        <v>10548.500000000002</v>
      </c>
    </row>
    <row r="51" spans="1:29">
      <c r="A51" s="92" t="s">
        <v>31</v>
      </c>
      <c r="B51" s="3">
        <f t="shared" si="7"/>
        <v>1767.5</v>
      </c>
      <c r="C51" s="29">
        <f t="shared" si="7"/>
        <v>1449.8333333333333</v>
      </c>
      <c r="D51" s="3">
        <f t="shared" si="7"/>
        <v>679.5</v>
      </c>
      <c r="E51" s="29">
        <f t="shared" si="7"/>
        <v>553.66666666666663</v>
      </c>
      <c r="F51" s="3">
        <f t="shared" si="7"/>
        <v>319.16666666666669</v>
      </c>
      <c r="G51" s="29">
        <f t="shared" si="7"/>
        <v>193.16666666666666</v>
      </c>
      <c r="H51" s="3">
        <f t="shared" si="7"/>
        <v>1487.1666666666667</v>
      </c>
      <c r="I51" s="29">
        <f t="shared" si="7"/>
        <v>1855.8333333333333</v>
      </c>
      <c r="J51" s="3">
        <f t="shared" si="7"/>
        <v>146.33333333333334</v>
      </c>
      <c r="K51" s="29">
        <f t="shared" si="7"/>
        <v>162.5</v>
      </c>
      <c r="L51" s="3">
        <f t="shared" si="7"/>
        <v>311.66666666666669</v>
      </c>
      <c r="M51" s="29">
        <f t="shared" si="7"/>
        <v>559.5</v>
      </c>
      <c r="N51" s="3">
        <f t="shared" si="7"/>
        <v>1034.6666666666667</v>
      </c>
      <c r="O51" s="29">
        <f t="shared" si="7"/>
        <v>1131.1666666666667</v>
      </c>
      <c r="P51" s="3">
        <f t="shared" si="7"/>
        <v>614</v>
      </c>
      <c r="Q51" s="29">
        <f t="shared" si="7"/>
        <v>599.5</v>
      </c>
      <c r="R51" s="3">
        <f t="shared" si="7"/>
        <v>916.83333333333337</v>
      </c>
      <c r="S51" s="29">
        <f t="shared" si="7"/>
        <v>976.5</v>
      </c>
      <c r="T51" s="3">
        <f t="shared" si="7"/>
        <v>169.16666666666666</v>
      </c>
      <c r="U51" s="29">
        <f t="shared" si="7"/>
        <v>113.16666666666667</v>
      </c>
      <c r="V51" s="3">
        <f t="shared" si="7"/>
        <v>820.83333333333337</v>
      </c>
      <c r="W51" s="29">
        <f t="shared" si="7"/>
        <v>821</v>
      </c>
      <c r="X51" s="3">
        <f t="shared" si="7"/>
        <v>612.66666666666663</v>
      </c>
      <c r="Y51" s="29">
        <f t="shared" si="7"/>
        <v>283.16666666666669</v>
      </c>
      <c r="Z51" s="3">
        <f t="shared" si="7"/>
        <v>2272.8333333333335</v>
      </c>
      <c r="AA51" s="29">
        <f t="shared" si="7"/>
        <v>2110.8333333333335</v>
      </c>
      <c r="AB51" s="109">
        <f t="shared" si="4"/>
        <v>11152.333333333334</v>
      </c>
      <c r="AC51" s="16">
        <f t="shared" si="5"/>
        <v>10809.833333333334</v>
      </c>
    </row>
    <row r="52" spans="1:29">
      <c r="A52" s="91" t="s">
        <v>32</v>
      </c>
      <c r="B52" s="3">
        <f t="shared" si="7"/>
        <v>1828.1666666666667</v>
      </c>
      <c r="C52" s="29">
        <f t="shared" si="7"/>
        <v>1319.1666666666667</v>
      </c>
      <c r="D52" s="3">
        <f t="shared" si="7"/>
        <v>724.83333333333337</v>
      </c>
      <c r="E52" s="29">
        <f t="shared" si="7"/>
        <v>514</v>
      </c>
      <c r="F52" s="3">
        <f t="shared" si="7"/>
        <v>279</v>
      </c>
      <c r="G52" s="29">
        <f t="shared" si="7"/>
        <v>178.83333333333334</v>
      </c>
      <c r="H52" s="3">
        <f t="shared" si="7"/>
        <v>1551.3333333333333</v>
      </c>
      <c r="I52" s="29">
        <f t="shared" si="7"/>
        <v>1697.8333333333333</v>
      </c>
      <c r="J52" s="3">
        <f t="shared" si="7"/>
        <v>151.16666666666666</v>
      </c>
      <c r="K52" s="29">
        <f t="shared" si="7"/>
        <v>146.16666666666666</v>
      </c>
      <c r="L52" s="3">
        <f t="shared" si="7"/>
        <v>344.66666666666669</v>
      </c>
      <c r="M52" s="29">
        <f t="shared" si="7"/>
        <v>481.33333333333331</v>
      </c>
      <c r="N52" s="3">
        <f t="shared" si="7"/>
        <v>1067</v>
      </c>
      <c r="O52" s="29">
        <f t="shared" si="7"/>
        <v>1129.5</v>
      </c>
      <c r="P52" s="3">
        <f t="shared" si="7"/>
        <v>586.33333333333337</v>
      </c>
      <c r="Q52" s="29">
        <f t="shared" si="7"/>
        <v>652.5</v>
      </c>
      <c r="R52" s="3">
        <f t="shared" si="7"/>
        <v>901.5</v>
      </c>
      <c r="S52" s="29">
        <f t="shared" si="7"/>
        <v>1075.5</v>
      </c>
      <c r="T52" s="3">
        <f t="shared" si="7"/>
        <v>155</v>
      </c>
      <c r="U52" s="29">
        <f t="shared" si="7"/>
        <v>188.66666666666666</v>
      </c>
      <c r="V52" s="3">
        <f t="shared" si="7"/>
        <v>833</v>
      </c>
      <c r="W52" s="29">
        <f t="shared" si="7"/>
        <v>787.16666666666663</v>
      </c>
      <c r="X52" s="3">
        <f t="shared" si="7"/>
        <v>598.66666666666663</v>
      </c>
      <c r="Y52" s="29">
        <f t="shared" si="7"/>
        <v>327.66666666666669</v>
      </c>
      <c r="Z52" s="3">
        <f t="shared" si="7"/>
        <v>2423.3333333333335</v>
      </c>
      <c r="AA52" s="29">
        <f t="shared" si="7"/>
        <v>2143.5</v>
      </c>
      <c r="AB52" s="109">
        <f t="shared" si="4"/>
        <v>11444</v>
      </c>
      <c r="AC52" s="16">
        <f t="shared" si="5"/>
        <v>10641.833333333334</v>
      </c>
    </row>
    <row r="53" spans="1:29">
      <c r="A53" s="92" t="s">
        <v>33</v>
      </c>
      <c r="B53" s="3">
        <f t="shared" si="7"/>
        <v>1942.5</v>
      </c>
      <c r="C53" s="29">
        <f t="shared" si="7"/>
        <v>1701.3333333333333</v>
      </c>
      <c r="D53" s="3">
        <f t="shared" si="7"/>
        <v>681.66666666666663</v>
      </c>
      <c r="E53" s="29">
        <f t="shared" si="7"/>
        <v>683.33333333333337</v>
      </c>
      <c r="F53" s="3">
        <f t="shared" si="7"/>
        <v>307.33333333333331</v>
      </c>
      <c r="G53" s="29">
        <f t="shared" si="7"/>
        <v>262.66666666666669</v>
      </c>
      <c r="H53" s="3">
        <f t="shared" si="7"/>
        <v>1499.8333333333333</v>
      </c>
      <c r="I53" s="29">
        <f t="shared" si="7"/>
        <v>2086</v>
      </c>
      <c r="J53" s="3">
        <f t="shared" si="7"/>
        <v>166.83333333333334</v>
      </c>
      <c r="K53" s="29">
        <f t="shared" si="7"/>
        <v>131.16666666666666</v>
      </c>
      <c r="L53" s="3">
        <f t="shared" si="7"/>
        <v>350</v>
      </c>
      <c r="M53" s="29">
        <f t="shared" si="7"/>
        <v>531.83333333333337</v>
      </c>
      <c r="N53" s="3">
        <f t="shared" si="7"/>
        <v>981.5</v>
      </c>
      <c r="O53" s="29">
        <f t="shared" si="7"/>
        <v>1219.3333333333333</v>
      </c>
      <c r="P53" s="3">
        <f t="shared" si="7"/>
        <v>570</v>
      </c>
      <c r="Q53" s="29">
        <f t="shared" si="7"/>
        <v>703.5</v>
      </c>
      <c r="R53" s="3">
        <f t="shared" si="7"/>
        <v>837.33333333333337</v>
      </c>
      <c r="S53" s="29">
        <f t="shared" si="7"/>
        <v>1170.6666666666667</v>
      </c>
      <c r="T53" s="3">
        <f t="shared" si="7"/>
        <v>146.5</v>
      </c>
      <c r="U53" s="29">
        <f t="shared" si="7"/>
        <v>180.33333333333334</v>
      </c>
      <c r="V53" s="3">
        <f t="shared" si="7"/>
        <v>821.83333333333337</v>
      </c>
      <c r="W53" s="29">
        <f t="shared" si="7"/>
        <v>858.83333333333337</v>
      </c>
      <c r="X53" s="3">
        <f t="shared" si="7"/>
        <v>613.5</v>
      </c>
      <c r="Y53" s="29">
        <f t="shared" si="7"/>
        <v>370.66666666666669</v>
      </c>
      <c r="Z53" s="3">
        <f t="shared" si="7"/>
        <v>2465.5</v>
      </c>
      <c r="AA53" s="29">
        <f t="shared" si="7"/>
        <v>2080.8333333333335</v>
      </c>
      <c r="AB53" s="109">
        <f t="shared" si="4"/>
        <v>11384.333333333332</v>
      </c>
      <c r="AC53" s="16">
        <f t="shared" si="5"/>
        <v>11980.5</v>
      </c>
    </row>
    <row r="54" spans="1:29">
      <c r="A54" s="91" t="s">
        <v>34</v>
      </c>
      <c r="B54" s="3">
        <f t="shared" si="7"/>
        <v>1939.8333333333333</v>
      </c>
      <c r="C54" s="29">
        <f t="shared" si="7"/>
        <v>1506.1666666666667</v>
      </c>
      <c r="D54" s="3">
        <f t="shared" si="7"/>
        <v>567.83333333333337</v>
      </c>
      <c r="E54" s="29">
        <f t="shared" si="7"/>
        <v>588.16666666666663</v>
      </c>
      <c r="F54" s="3">
        <f t="shared" si="7"/>
        <v>255.16666666666666</v>
      </c>
      <c r="G54" s="29">
        <f t="shared" si="7"/>
        <v>215.5</v>
      </c>
      <c r="H54" s="3">
        <f t="shared" si="7"/>
        <v>1363.6666666666667</v>
      </c>
      <c r="I54" s="29">
        <f t="shared" si="7"/>
        <v>1763.1666666666667</v>
      </c>
      <c r="J54" s="3">
        <f t="shared" si="7"/>
        <v>149.66666666666666</v>
      </c>
      <c r="K54" s="29">
        <f t="shared" si="7"/>
        <v>120.16666666666667</v>
      </c>
      <c r="L54" s="3">
        <f t="shared" si="7"/>
        <v>328</v>
      </c>
      <c r="M54" s="29">
        <f t="shared" si="7"/>
        <v>439.5</v>
      </c>
      <c r="N54" s="3">
        <f t="shared" si="7"/>
        <v>1003.6666666666666</v>
      </c>
      <c r="O54" s="29">
        <f t="shared" si="7"/>
        <v>1189.1666666666667</v>
      </c>
      <c r="P54" s="3">
        <f t="shared" si="7"/>
        <v>486.33333333333331</v>
      </c>
      <c r="Q54" s="29">
        <f t="shared" si="7"/>
        <v>809.83333333333337</v>
      </c>
      <c r="R54" s="3">
        <f t="shared" si="7"/>
        <v>674.83333333333337</v>
      </c>
      <c r="S54" s="29">
        <f t="shared" si="7"/>
        <v>1221.6666666666667</v>
      </c>
      <c r="T54" s="3">
        <f t="shared" si="7"/>
        <v>146.66666666666666</v>
      </c>
      <c r="U54" s="29">
        <f t="shared" si="7"/>
        <v>173.5</v>
      </c>
      <c r="V54" s="3">
        <f t="shared" si="7"/>
        <v>873.16666666666663</v>
      </c>
      <c r="W54" s="29">
        <f t="shared" si="7"/>
        <v>751</v>
      </c>
      <c r="X54" s="3">
        <f t="shared" si="7"/>
        <v>559</v>
      </c>
      <c r="Y54" s="29">
        <f t="shared" si="7"/>
        <v>410.5</v>
      </c>
      <c r="Z54" s="3">
        <f t="shared" si="7"/>
        <v>2148.3333333333335</v>
      </c>
      <c r="AA54" s="29">
        <f t="shared" si="7"/>
        <v>2030.6666666666667</v>
      </c>
      <c r="AB54" s="109">
        <f t="shared" si="4"/>
        <v>10496.166666666668</v>
      </c>
      <c r="AC54" s="16">
        <f t="shared" si="5"/>
        <v>11219</v>
      </c>
    </row>
    <row r="55" spans="1:29">
      <c r="A55" s="92" t="s">
        <v>35</v>
      </c>
      <c r="B55" s="3">
        <f t="shared" si="7"/>
        <v>1938.8333333333333</v>
      </c>
      <c r="C55" s="29">
        <f t="shared" si="7"/>
        <v>1295</v>
      </c>
      <c r="D55" s="3">
        <f t="shared" si="7"/>
        <v>483.66666666666669</v>
      </c>
      <c r="E55" s="29">
        <f t="shared" si="7"/>
        <v>517.66666666666663</v>
      </c>
      <c r="F55" s="3">
        <f t="shared" si="7"/>
        <v>199.33333333333334</v>
      </c>
      <c r="G55" s="29">
        <f t="shared" si="7"/>
        <v>183.16666666666666</v>
      </c>
      <c r="H55" s="3">
        <f t="shared" si="7"/>
        <v>1155.3333333333333</v>
      </c>
      <c r="I55" s="29">
        <f t="shared" si="7"/>
        <v>1711.5</v>
      </c>
      <c r="J55" s="3">
        <f t="shared" si="7"/>
        <v>133.83333333333334</v>
      </c>
      <c r="K55" s="29">
        <f t="shared" si="7"/>
        <v>108.33333333333333</v>
      </c>
      <c r="L55" s="3">
        <f t="shared" si="7"/>
        <v>296.16666666666669</v>
      </c>
      <c r="M55" s="29">
        <f t="shared" si="7"/>
        <v>351.5</v>
      </c>
      <c r="N55" s="3">
        <f t="shared" si="7"/>
        <v>924.66666666666663</v>
      </c>
      <c r="O55" s="29">
        <f t="shared" si="7"/>
        <v>1129.3333333333333</v>
      </c>
      <c r="P55" s="3">
        <f t="shared" si="7"/>
        <v>398</v>
      </c>
      <c r="Q55" s="29">
        <f t="shared" si="7"/>
        <v>781.5</v>
      </c>
      <c r="R55" s="3">
        <f t="shared" si="7"/>
        <v>595.83333333333337</v>
      </c>
      <c r="S55" s="29">
        <f t="shared" si="7"/>
        <v>1209.8333333333333</v>
      </c>
      <c r="T55" s="3">
        <f t="shared" si="7"/>
        <v>107.5</v>
      </c>
      <c r="U55" s="29">
        <f t="shared" si="7"/>
        <v>158.83333333333334</v>
      </c>
      <c r="V55" s="3">
        <f t="shared" si="7"/>
        <v>947.66666666666663</v>
      </c>
      <c r="W55" s="29">
        <f t="shared" si="7"/>
        <v>638</v>
      </c>
      <c r="X55" s="3">
        <f t="shared" si="7"/>
        <v>511.83333333333331</v>
      </c>
      <c r="Y55" s="29">
        <f t="shared" si="7"/>
        <v>384.66666666666669</v>
      </c>
      <c r="Z55" s="3">
        <f t="shared" si="7"/>
        <v>1873.3333333333333</v>
      </c>
      <c r="AA55" s="29">
        <f t="shared" si="7"/>
        <v>1855.3333333333333</v>
      </c>
      <c r="AB55" s="109">
        <f t="shared" si="4"/>
        <v>9566</v>
      </c>
      <c r="AC55" s="16">
        <f t="shared" si="5"/>
        <v>10324.666666666666</v>
      </c>
    </row>
    <row r="56" spans="1:29">
      <c r="A56" s="91" t="s">
        <v>36</v>
      </c>
      <c r="B56" s="3">
        <f t="shared" si="7"/>
        <v>1720.6666666666667</v>
      </c>
      <c r="C56" s="29">
        <f t="shared" si="7"/>
        <v>980.66666666666663</v>
      </c>
      <c r="D56" s="3">
        <f t="shared" si="7"/>
        <v>392.83333333333331</v>
      </c>
      <c r="E56" s="29">
        <f t="shared" si="7"/>
        <v>487.5</v>
      </c>
      <c r="F56" s="3">
        <f t="shared" si="7"/>
        <v>159.33333333333334</v>
      </c>
      <c r="G56" s="29">
        <f t="shared" si="7"/>
        <v>194.5</v>
      </c>
      <c r="H56" s="3">
        <f t="shared" si="7"/>
        <v>1089</v>
      </c>
      <c r="I56" s="29">
        <f t="shared" si="7"/>
        <v>1359.1666666666667</v>
      </c>
      <c r="J56" s="3">
        <f t="shared" si="7"/>
        <v>115.5</v>
      </c>
      <c r="K56" s="29">
        <f t="shared" si="7"/>
        <v>87.666666666666671</v>
      </c>
      <c r="L56" s="3">
        <f t="shared" si="7"/>
        <v>241.83333333333334</v>
      </c>
      <c r="M56" s="29">
        <f t="shared" si="7"/>
        <v>301.33333333333331</v>
      </c>
      <c r="N56" s="3">
        <f t="shared" si="7"/>
        <v>809.5</v>
      </c>
      <c r="O56" s="29">
        <f t="shared" si="7"/>
        <v>886.66666666666663</v>
      </c>
      <c r="P56" s="3">
        <f t="shared" si="7"/>
        <v>303.83333333333331</v>
      </c>
      <c r="Q56" s="29">
        <f t="shared" si="7"/>
        <v>676.33333333333337</v>
      </c>
      <c r="R56" s="3">
        <f t="shared" si="7"/>
        <v>481.83333333333331</v>
      </c>
      <c r="S56" s="29">
        <f t="shared" si="7"/>
        <v>941.5</v>
      </c>
      <c r="T56" s="3">
        <f t="shared" si="7"/>
        <v>81.5</v>
      </c>
      <c r="U56" s="29">
        <f t="shared" si="7"/>
        <v>171.66666666666666</v>
      </c>
      <c r="V56" s="3">
        <f t="shared" si="7"/>
        <v>883.66666666666663</v>
      </c>
      <c r="W56" s="29">
        <f t="shared" si="7"/>
        <v>505.66666666666669</v>
      </c>
      <c r="X56" s="3">
        <f t="shared" si="7"/>
        <v>392.66666666666669</v>
      </c>
      <c r="Y56" s="29">
        <f t="shared" si="7"/>
        <v>378.33333333333331</v>
      </c>
      <c r="Z56" s="3">
        <f t="shared" si="7"/>
        <v>1465.3333333333333</v>
      </c>
      <c r="AA56" s="29">
        <f t="shared" si="7"/>
        <v>1662.1666666666667</v>
      </c>
      <c r="AB56" s="109">
        <f t="shared" si="4"/>
        <v>8137.5</v>
      </c>
      <c r="AC56" s="16">
        <f t="shared" si="5"/>
        <v>8633.1666666666661</v>
      </c>
    </row>
    <row r="57" spans="1:29">
      <c r="A57" s="92" t="s">
        <v>37</v>
      </c>
      <c r="B57" s="3">
        <f t="shared" si="7"/>
        <v>185.66666666666666</v>
      </c>
      <c r="C57" s="29">
        <f t="shared" si="7"/>
        <v>696.66666666666663</v>
      </c>
      <c r="D57" s="3">
        <f t="shared" si="7"/>
        <v>83</v>
      </c>
      <c r="E57" s="29">
        <f t="shared" si="7"/>
        <v>343.83333333333331</v>
      </c>
      <c r="F57" s="3">
        <f t="shared" si="7"/>
        <v>41</v>
      </c>
      <c r="G57" s="29">
        <f t="shared" si="7"/>
        <v>119.33333333333333</v>
      </c>
      <c r="H57" s="3">
        <f t="shared" si="7"/>
        <v>390.16666666666669</v>
      </c>
      <c r="I57" s="29">
        <f t="shared" si="7"/>
        <v>1073.1666666666667</v>
      </c>
      <c r="J57" s="3">
        <f t="shared" si="7"/>
        <v>83.166666666666671</v>
      </c>
      <c r="K57" s="29">
        <f t="shared" si="7"/>
        <v>68.833333333333329</v>
      </c>
      <c r="L57" s="3">
        <f t="shared" si="7"/>
        <v>135.66666666666666</v>
      </c>
      <c r="M57" s="29">
        <f t="shared" si="7"/>
        <v>168.5</v>
      </c>
      <c r="N57" s="3">
        <f t="shared" si="7"/>
        <v>500.16666666666669</v>
      </c>
      <c r="O57" s="29">
        <f t="shared" si="7"/>
        <v>633</v>
      </c>
      <c r="P57" s="3">
        <f t="shared" si="7"/>
        <v>209.5</v>
      </c>
      <c r="Q57" s="29">
        <f t="shared" si="7"/>
        <v>607.5</v>
      </c>
      <c r="R57" s="3">
        <f t="shared" si="7"/>
        <v>324.16666666666669</v>
      </c>
      <c r="S57" s="29">
        <f t="shared" si="7"/>
        <v>785.5</v>
      </c>
      <c r="T57" s="3">
        <f t="shared" si="7"/>
        <v>77.5</v>
      </c>
      <c r="U57" s="29">
        <f t="shared" si="7"/>
        <v>132.33333333333334</v>
      </c>
      <c r="V57" s="3">
        <f t="shared" si="7"/>
        <v>890.5</v>
      </c>
      <c r="W57" s="29">
        <f t="shared" si="7"/>
        <v>382.5</v>
      </c>
      <c r="X57" s="3">
        <f t="shared" si="7"/>
        <v>302</v>
      </c>
      <c r="Y57" s="29">
        <f t="shared" si="7"/>
        <v>299.16666666666669</v>
      </c>
      <c r="Z57" s="3">
        <f t="shared" si="7"/>
        <v>1030.8333333333333</v>
      </c>
      <c r="AA57" s="29">
        <f t="shared" si="7"/>
        <v>1284.8333333333333</v>
      </c>
      <c r="AB57" s="109">
        <f>B57+D57+F57+H57+J57+L57+N57+P57+R57+T57+V57+X57+Z57</f>
        <v>4253.333333333333</v>
      </c>
      <c r="AC57" s="16">
        <f t="shared" si="5"/>
        <v>6595.166666666667</v>
      </c>
    </row>
    <row r="58" spans="1:29">
      <c r="A58" s="91" t="s">
        <v>38</v>
      </c>
      <c r="B58" s="3">
        <f t="shared" si="7"/>
        <v>0</v>
      </c>
      <c r="C58" s="29">
        <f t="shared" si="7"/>
        <v>669.83333333333337</v>
      </c>
      <c r="D58" s="3">
        <f t="shared" si="7"/>
        <v>1.8333333333333333</v>
      </c>
      <c r="E58" s="29">
        <f t="shared" si="7"/>
        <v>276.83333333333331</v>
      </c>
      <c r="F58" s="3">
        <f t="shared" si="7"/>
        <v>2.1666666666666665</v>
      </c>
      <c r="G58" s="29">
        <f t="shared" si="7"/>
        <v>97.5</v>
      </c>
      <c r="H58" s="3">
        <f t="shared" si="7"/>
        <v>11.833333333333334</v>
      </c>
      <c r="I58" s="29">
        <f t="shared" si="7"/>
        <v>589.83333333333337</v>
      </c>
      <c r="J58" s="3">
        <f t="shared" si="7"/>
        <v>26.166666666666668</v>
      </c>
      <c r="K58" s="29">
        <f t="shared" si="7"/>
        <v>35.666666666666664</v>
      </c>
      <c r="L58" s="3">
        <f t="shared" si="7"/>
        <v>44</v>
      </c>
      <c r="M58" s="29">
        <f t="shared" si="7"/>
        <v>25.833333333333332</v>
      </c>
      <c r="N58" s="3">
        <f t="shared" si="7"/>
        <v>68.833333333333329</v>
      </c>
      <c r="O58" s="29">
        <f t="shared" si="7"/>
        <v>143.33333333333334</v>
      </c>
      <c r="P58" s="3">
        <f t="shared" si="7"/>
        <v>59.833333333333336</v>
      </c>
      <c r="Q58" s="29">
        <f t="shared" si="7"/>
        <v>81.833333333333329</v>
      </c>
      <c r="R58" s="3">
        <f t="shared" si="7"/>
        <v>62.333333333333336</v>
      </c>
      <c r="S58" s="29">
        <f t="shared" si="7"/>
        <v>66.5</v>
      </c>
      <c r="T58" s="3">
        <f t="shared" si="7"/>
        <v>11.333333333333334</v>
      </c>
      <c r="U58" s="29">
        <f t="shared" si="7"/>
        <v>5.166666666666667</v>
      </c>
      <c r="V58" s="3">
        <f t="shared" si="7"/>
        <v>110.33333333333333</v>
      </c>
      <c r="W58" s="29">
        <f t="shared" si="7"/>
        <v>24.166666666666668</v>
      </c>
      <c r="X58" s="3">
        <f t="shared" si="7"/>
        <v>62.5</v>
      </c>
      <c r="Y58" s="29">
        <f t="shared" si="7"/>
        <v>28.666666666666668</v>
      </c>
      <c r="Z58" s="3">
        <f t="shared" si="7"/>
        <v>55.5</v>
      </c>
      <c r="AA58" s="29">
        <f t="shared" si="7"/>
        <v>184.66666666666666</v>
      </c>
      <c r="AB58" s="109">
        <f>B58+D58+F58+H58+J58+L58+N58+P58+R58+T58+V58+X58+Z58</f>
        <v>516.66666666666663</v>
      </c>
      <c r="AC58" s="16">
        <f t="shared" si="5"/>
        <v>2229.8333333333335</v>
      </c>
    </row>
    <row r="59" spans="1:29">
      <c r="A59" s="92" t="s">
        <v>39</v>
      </c>
      <c r="B59" s="3">
        <f t="shared" si="7"/>
        <v>0</v>
      </c>
      <c r="C59" s="29">
        <f t="shared" si="7"/>
        <v>52.666666666666664</v>
      </c>
      <c r="D59" s="3">
        <f t="shared" si="7"/>
        <v>0</v>
      </c>
      <c r="E59" s="29">
        <f t="shared" si="7"/>
        <v>22.5</v>
      </c>
      <c r="F59" s="3">
        <f t="shared" si="7"/>
        <v>0</v>
      </c>
      <c r="G59" s="29">
        <f t="shared" si="7"/>
        <v>0.16666666666666666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109">
        <f t="shared" ref="AB59:AB62" si="9">B59+D59+F59+H59+J59+L59+N59+P59+R59+T59+V59+X59+Z59</f>
        <v>0</v>
      </c>
      <c r="AC59" s="16">
        <f t="shared" si="5"/>
        <v>75.333333333333329</v>
      </c>
    </row>
    <row r="60" spans="1:29">
      <c r="A60" s="91" t="s">
        <v>40</v>
      </c>
      <c r="B60" s="3">
        <f t="shared" ref="B60:AA62" si="10">B28/5</f>
        <v>0</v>
      </c>
      <c r="C60" s="29">
        <f t="shared" si="10"/>
        <v>0</v>
      </c>
      <c r="D60" s="3">
        <f t="shared" si="10"/>
        <v>0</v>
      </c>
      <c r="E60" s="29">
        <f t="shared" si="10"/>
        <v>0</v>
      </c>
      <c r="F60" s="3">
        <f t="shared" si="10"/>
        <v>0</v>
      </c>
      <c r="G60" s="29">
        <f t="shared" si="10"/>
        <v>0</v>
      </c>
      <c r="H60" s="3">
        <f t="shared" si="10"/>
        <v>0</v>
      </c>
      <c r="I60" s="29">
        <f t="shared" si="10"/>
        <v>0</v>
      </c>
      <c r="J60" s="3">
        <f t="shared" si="10"/>
        <v>0</v>
      </c>
      <c r="K60" s="29">
        <f t="shared" si="10"/>
        <v>0</v>
      </c>
      <c r="L60" s="3">
        <f t="shared" si="10"/>
        <v>0</v>
      </c>
      <c r="M60" s="29">
        <f t="shared" si="10"/>
        <v>0</v>
      </c>
      <c r="N60" s="3">
        <f t="shared" si="10"/>
        <v>0</v>
      </c>
      <c r="O60" s="29">
        <f t="shared" si="10"/>
        <v>0</v>
      </c>
      <c r="P60" s="3">
        <f t="shared" si="10"/>
        <v>0</v>
      </c>
      <c r="Q60" s="29">
        <f t="shared" si="10"/>
        <v>0</v>
      </c>
      <c r="R60" s="3">
        <f t="shared" si="10"/>
        <v>0</v>
      </c>
      <c r="S60" s="29">
        <f t="shared" si="10"/>
        <v>0</v>
      </c>
      <c r="T60" s="3">
        <f t="shared" si="10"/>
        <v>0</v>
      </c>
      <c r="U60" s="29">
        <f t="shared" si="10"/>
        <v>0</v>
      </c>
      <c r="V60" s="3">
        <f t="shared" si="10"/>
        <v>0</v>
      </c>
      <c r="W60" s="29">
        <f t="shared" si="10"/>
        <v>0</v>
      </c>
      <c r="X60" s="3">
        <f t="shared" si="10"/>
        <v>0</v>
      </c>
      <c r="Y60" s="29">
        <f t="shared" si="10"/>
        <v>0</v>
      </c>
      <c r="Z60" s="3">
        <f t="shared" si="10"/>
        <v>0</v>
      </c>
      <c r="AA60" s="29">
        <f t="shared" si="10"/>
        <v>0</v>
      </c>
      <c r="AB60" s="109">
        <f t="shared" si="9"/>
        <v>0</v>
      </c>
      <c r="AC60" s="16">
        <f t="shared" si="5"/>
        <v>0</v>
      </c>
    </row>
    <row r="61" spans="1:29">
      <c r="A61" s="92" t="s">
        <v>41</v>
      </c>
      <c r="B61" s="3">
        <f t="shared" si="10"/>
        <v>0</v>
      </c>
      <c r="C61" s="29">
        <f t="shared" si="10"/>
        <v>0</v>
      </c>
      <c r="D61" s="3">
        <f t="shared" si="10"/>
        <v>0</v>
      </c>
      <c r="E61" s="29">
        <f t="shared" si="10"/>
        <v>0</v>
      </c>
      <c r="F61" s="3">
        <f t="shared" si="10"/>
        <v>0</v>
      </c>
      <c r="G61" s="29">
        <f t="shared" si="10"/>
        <v>0</v>
      </c>
      <c r="H61" s="3">
        <f t="shared" si="10"/>
        <v>0</v>
      </c>
      <c r="I61" s="29">
        <f t="shared" si="10"/>
        <v>0</v>
      </c>
      <c r="J61" s="3">
        <f t="shared" si="10"/>
        <v>0</v>
      </c>
      <c r="K61" s="29">
        <f t="shared" si="10"/>
        <v>0</v>
      </c>
      <c r="L61" s="3">
        <f t="shared" si="10"/>
        <v>0</v>
      </c>
      <c r="M61" s="29">
        <f t="shared" si="10"/>
        <v>0</v>
      </c>
      <c r="N61" s="3">
        <f t="shared" si="10"/>
        <v>0</v>
      </c>
      <c r="O61" s="29">
        <f t="shared" si="10"/>
        <v>0</v>
      </c>
      <c r="P61" s="3">
        <f t="shared" si="10"/>
        <v>0</v>
      </c>
      <c r="Q61" s="29">
        <f t="shared" si="10"/>
        <v>0</v>
      </c>
      <c r="R61" s="3">
        <f t="shared" si="10"/>
        <v>0</v>
      </c>
      <c r="S61" s="29">
        <f t="shared" si="10"/>
        <v>0</v>
      </c>
      <c r="T61" s="3">
        <f t="shared" si="10"/>
        <v>0</v>
      </c>
      <c r="U61" s="29">
        <f t="shared" si="10"/>
        <v>0</v>
      </c>
      <c r="V61" s="3">
        <f t="shared" si="10"/>
        <v>0</v>
      </c>
      <c r="W61" s="29">
        <f t="shared" si="10"/>
        <v>0</v>
      </c>
      <c r="X61" s="3">
        <f t="shared" si="10"/>
        <v>0</v>
      </c>
      <c r="Y61" s="29">
        <f t="shared" si="10"/>
        <v>0</v>
      </c>
      <c r="Z61" s="3">
        <f t="shared" si="10"/>
        <v>0</v>
      </c>
      <c r="AA61" s="29">
        <f t="shared" si="10"/>
        <v>0</v>
      </c>
      <c r="AB61" s="109">
        <f t="shared" si="9"/>
        <v>0</v>
      </c>
      <c r="AC61" s="16">
        <f t="shared" si="5"/>
        <v>0</v>
      </c>
    </row>
    <row r="62" spans="1:29" ht="14.1" thickBot="1">
      <c r="A62" s="87" t="s">
        <v>45</v>
      </c>
      <c r="B62" s="14">
        <f t="shared" si="10"/>
        <v>0</v>
      </c>
      <c r="C62" s="40">
        <f t="shared" si="10"/>
        <v>0</v>
      </c>
      <c r="D62" s="14">
        <f t="shared" si="10"/>
        <v>0</v>
      </c>
      <c r="E62" s="40">
        <f t="shared" si="10"/>
        <v>0</v>
      </c>
      <c r="F62" s="14">
        <f t="shared" si="10"/>
        <v>0</v>
      </c>
      <c r="G62" s="40">
        <f t="shared" si="10"/>
        <v>0</v>
      </c>
      <c r="H62" s="14">
        <f t="shared" si="10"/>
        <v>0</v>
      </c>
      <c r="I62" s="40">
        <f t="shared" si="10"/>
        <v>0</v>
      </c>
      <c r="J62" s="14">
        <f t="shared" si="10"/>
        <v>0</v>
      </c>
      <c r="K62" s="40">
        <f t="shared" si="10"/>
        <v>0</v>
      </c>
      <c r="L62" s="14">
        <f t="shared" si="10"/>
        <v>0</v>
      </c>
      <c r="M62" s="40">
        <f t="shared" si="10"/>
        <v>0</v>
      </c>
      <c r="N62" s="14">
        <f t="shared" si="10"/>
        <v>0</v>
      </c>
      <c r="O62" s="40">
        <f t="shared" si="10"/>
        <v>0</v>
      </c>
      <c r="P62" s="14">
        <f t="shared" si="10"/>
        <v>0</v>
      </c>
      <c r="Q62" s="40">
        <f t="shared" si="10"/>
        <v>0</v>
      </c>
      <c r="R62" s="14">
        <f t="shared" si="10"/>
        <v>0</v>
      </c>
      <c r="S62" s="40">
        <f t="shared" si="10"/>
        <v>0</v>
      </c>
      <c r="T62" s="14">
        <f t="shared" si="10"/>
        <v>0</v>
      </c>
      <c r="U62" s="40">
        <f t="shared" si="10"/>
        <v>0</v>
      </c>
      <c r="V62" s="14">
        <f t="shared" si="10"/>
        <v>0</v>
      </c>
      <c r="W62" s="40">
        <f t="shared" si="10"/>
        <v>0</v>
      </c>
      <c r="X62" s="14">
        <f t="shared" si="10"/>
        <v>0</v>
      </c>
      <c r="Y62" s="40">
        <f t="shared" si="10"/>
        <v>0</v>
      </c>
      <c r="Z62" s="14">
        <f t="shared" si="10"/>
        <v>0</v>
      </c>
      <c r="AA62" s="40">
        <f t="shared" si="10"/>
        <v>0</v>
      </c>
      <c r="AB62" s="110">
        <f t="shared" si="9"/>
        <v>0</v>
      </c>
      <c r="AC62" s="111">
        <f t="shared" si="5"/>
        <v>0</v>
      </c>
    </row>
    <row r="63" spans="1:29" s="89" customFormat="1" ht="15" thickTop="1" thickBot="1">
      <c r="A63" s="296" t="s">
        <v>44</v>
      </c>
      <c r="B63" s="51">
        <f>SUM(B39:B62)</f>
        <v>27232.666666666668</v>
      </c>
      <c r="C63" s="47">
        <f t="shared" ref="C63:AA63" si="11">SUM(C39:C62)</f>
        <v>17332.5</v>
      </c>
      <c r="D63" s="46">
        <f t="shared" si="11"/>
        <v>9380.5</v>
      </c>
      <c r="E63" s="52">
        <f t="shared" si="11"/>
        <v>7448.6666666666661</v>
      </c>
      <c r="F63" s="51">
        <f t="shared" si="11"/>
        <v>3658.833333333333</v>
      </c>
      <c r="G63" s="47">
        <f t="shared" si="11"/>
        <v>2697</v>
      </c>
      <c r="H63" s="46">
        <f t="shared" si="11"/>
        <v>18546.666666666664</v>
      </c>
      <c r="I63" s="52">
        <f t="shared" si="11"/>
        <v>22130.833333333336</v>
      </c>
      <c r="J63" s="51">
        <f t="shared" si="11"/>
        <v>1778.8333333333335</v>
      </c>
      <c r="K63" s="47">
        <f t="shared" si="11"/>
        <v>2508.6666666666665</v>
      </c>
      <c r="L63" s="46">
        <f t="shared" si="11"/>
        <v>3256.6666666666665</v>
      </c>
      <c r="M63" s="52">
        <f t="shared" si="11"/>
        <v>7990.6666666666652</v>
      </c>
      <c r="N63" s="51">
        <f t="shared" si="11"/>
        <v>13125.5</v>
      </c>
      <c r="O63" s="47">
        <f t="shared" si="11"/>
        <v>16865.833333333332</v>
      </c>
      <c r="P63" s="46">
        <f t="shared" si="11"/>
        <v>7440.4999999999982</v>
      </c>
      <c r="Q63" s="52">
        <f t="shared" si="11"/>
        <v>8393.8333333333339</v>
      </c>
      <c r="R63" s="51">
        <f t="shared" si="11"/>
        <v>12170.666666666668</v>
      </c>
      <c r="S63" s="47">
        <f t="shared" si="11"/>
        <v>13300.166666666666</v>
      </c>
      <c r="T63" s="46">
        <f t="shared" si="11"/>
        <v>1876.5</v>
      </c>
      <c r="U63" s="52">
        <f t="shared" si="11"/>
        <v>2383.333333333333</v>
      </c>
      <c r="V63" s="51">
        <f t="shared" si="11"/>
        <v>10022</v>
      </c>
      <c r="W63" s="47">
        <f t="shared" si="11"/>
        <v>11940</v>
      </c>
      <c r="X63" s="46">
        <f t="shared" si="11"/>
        <v>7789.8333333333339</v>
      </c>
      <c r="Y63" s="52">
        <f t="shared" si="11"/>
        <v>5169.333333333333</v>
      </c>
      <c r="Z63" s="51">
        <f t="shared" si="11"/>
        <v>29481.333333333328</v>
      </c>
      <c r="AA63" s="47">
        <f t="shared" si="11"/>
        <v>27283</v>
      </c>
      <c r="AB63" s="46">
        <f>SUM(AB39:AB62)</f>
        <v>145760.5</v>
      </c>
      <c r="AC63" s="47">
        <f>SUM(AC39:AC62)</f>
        <v>145443.83333333334</v>
      </c>
    </row>
    <row r="64" spans="1:29" ht="17.100000000000001" thickTop="1">
      <c r="AB64" s="179" t="str">
        <f>IF(AB63='Daily Total'!D49,"Correct","Wrong")</f>
        <v>Correct</v>
      </c>
      <c r="AC64" s="179" t="str">
        <f>IF(AC63='Daily Total'!E49,"Correct","Wrong")</f>
        <v>Correct</v>
      </c>
    </row>
    <row r="65" spans="1:31">
      <c r="A65" t="s">
        <v>46</v>
      </c>
      <c r="B65">
        <f>COUNTIF('Daily Total'!$G$7:$G$37,3)</f>
        <v>6</v>
      </c>
    </row>
    <row r="67" spans="1:31" s="8" customFormat="1">
      <c r="A67" s="44" t="s">
        <v>58</v>
      </c>
      <c r="B67" s="15"/>
      <c r="C67" s="15"/>
      <c r="AB67" s="44"/>
      <c r="AC67" s="44"/>
    </row>
    <row r="68" spans="1:31" s="8" customFormat="1" ht="14.1" thickBot="1">
      <c r="A68" s="44"/>
      <c r="B68" s="15"/>
      <c r="C68" s="15"/>
      <c r="AB68" s="44"/>
      <c r="AC68" s="44"/>
    </row>
    <row r="69" spans="1:31" s="8" customFormat="1" ht="15" thickTop="1" thickBot="1">
      <c r="A69" s="299" t="s">
        <v>2</v>
      </c>
      <c r="B69" s="297" t="s">
        <v>3</v>
      </c>
      <c r="C69" s="298"/>
      <c r="D69" s="297" t="s">
        <v>4</v>
      </c>
      <c r="E69" s="298"/>
      <c r="F69" s="297" t="s">
        <v>5</v>
      </c>
      <c r="G69" s="298"/>
      <c r="H69" s="297" t="s">
        <v>6</v>
      </c>
      <c r="I69" s="298"/>
      <c r="J69" s="297" t="s">
        <v>7</v>
      </c>
      <c r="K69" s="298"/>
      <c r="L69" s="297" t="s">
        <v>8</v>
      </c>
      <c r="M69" s="298"/>
      <c r="N69" s="297" t="s">
        <v>9</v>
      </c>
      <c r="O69" s="298"/>
      <c r="P69" s="297" t="s">
        <v>10</v>
      </c>
      <c r="Q69" s="298"/>
      <c r="R69" s="297" t="s">
        <v>11</v>
      </c>
      <c r="S69" s="298"/>
      <c r="T69" s="297" t="s">
        <v>12</v>
      </c>
      <c r="U69" s="298"/>
      <c r="V69" s="297" t="s">
        <v>13</v>
      </c>
      <c r="W69" s="298"/>
      <c r="X69" s="297" t="s">
        <v>14</v>
      </c>
      <c r="Y69" s="298"/>
      <c r="Z69" s="297" t="s">
        <v>15</v>
      </c>
      <c r="AA69" s="298"/>
      <c r="AB69" s="297" t="s">
        <v>48</v>
      </c>
      <c r="AC69" s="298"/>
    </row>
    <row r="70" spans="1:31" s="67" customFormat="1" ht="15" thickTop="1" thickBot="1">
      <c r="A70" s="300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</row>
    <row r="71" spans="1:31" s="8" customFormat="1" ht="14.1" thickTop="1">
      <c r="A71" s="86" t="s">
        <v>19</v>
      </c>
      <c r="B71" s="59">
        <f>B7/B31</f>
        <v>0</v>
      </c>
      <c r="C71" s="60">
        <f t="shared" ref="C71:AC71" si="12">C7/C31</f>
        <v>0</v>
      </c>
      <c r="D71" s="59">
        <f t="shared" si="12"/>
        <v>0</v>
      </c>
      <c r="E71" s="60">
        <f t="shared" si="12"/>
        <v>0</v>
      </c>
      <c r="F71" s="59">
        <f t="shared" si="12"/>
        <v>0</v>
      </c>
      <c r="G71" s="60">
        <f t="shared" si="12"/>
        <v>0</v>
      </c>
      <c r="H71" s="59">
        <f t="shared" si="12"/>
        <v>0</v>
      </c>
      <c r="I71" s="60">
        <f t="shared" si="12"/>
        <v>0</v>
      </c>
      <c r="J71" s="59">
        <f t="shared" si="12"/>
        <v>0</v>
      </c>
      <c r="K71" s="60">
        <f t="shared" si="12"/>
        <v>0</v>
      </c>
      <c r="L71" s="59">
        <f t="shared" si="12"/>
        <v>0</v>
      </c>
      <c r="M71" s="60">
        <f t="shared" si="12"/>
        <v>0</v>
      </c>
      <c r="N71" s="59">
        <f t="shared" si="12"/>
        <v>0</v>
      </c>
      <c r="O71" s="60">
        <f t="shared" si="12"/>
        <v>0</v>
      </c>
      <c r="P71" s="59">
        <f t="shared" si="12"/>
        <v>0</v>
      </c>
      <c r="Q71" s="60">
        <f t="shared" si="12"/>
        <v>0</v>
      </c>
      <c r="R71" s="59">
        <f t="shared" si="12"/>
        <v>0</v>
      </c>
      <c r="S71" s="60">
        <f t="shared" si="12"/>
        <v>0</v>
      </c>
      <c r="T71" s="59">
        <f t="shared" si="12"/>
        <v>0</v>
      </c>
      <c r="U71" s="60">
        <f t="shared" si="12"/>
        <v>0</v>
      </c>
      <c r="V71" s="59">
        <f t="shared" si="12"/>
        <v>0</v>
      </c>
      <c r="W71" s="60">
        <f t="shared" si="12"/>
        <v>0</v>
      </c>
      <c r="X71" s="59">
        <f t="shared" si="12"/>
        <v>0</v>
      </c>
      <c r="Y71" s="60">
        <f t="shared" si="12"/>
        <v>0</v>
      </c>
      <c r="Z71" s="59">
        <f t="shared" si="12"/>
        <v>0</v>
      </c>
      <c r="AA71" s="59">
        <f t="shared" si="12"/>
        <v>0</v>
      </c>
      <c r="AB71" s="99">
        <f t="shared" si="12"/>
        <v>0</v>
      </c>
      <c r="AC71" s="100">
        <f t="shared" si="12"/>
        <v>0</v>
      </c>
      <c r="AD71" s="15"/>
      <c r="AE71" s="15"/>
    </row>
    <row r="72" spans="1:31" s="8" customFormat="1">
      <c r="A72" s="87" t="s">
        <v>20</v>
      </c>
      <c r="B72" s="82">
        <f>B8/B31</f>
        <v>3.7026610198536074E-3</v>
      </c>
      <c r="C72" s="83">
        <f t="shared" ref="C72:AC72" si="13">C8/C31</f>
        <v>0</v>
      </c>
      <c r="D72" s="82">
        <f t="shared" si="13"/>
        <v>3.660074978234991E-3</v>
      </c>
      <c r="E72" s="83">
        <f t="shared" si="13"/>
        <v>0</v>
      </c>
      <c r="F72" s="82">
        <f t="shared" si="13"/>
        <v>3.7808044458616133E-3</v>
      </c>
      <c r="G72" s="83">
        <f t="shared" si="13"/>
        <v>0</v>
      </c>
      <c r="H72" s="82">
        <f t="shared" si="13"/>
        <v>3.3339324227174695E-3</v>
      </c>
      <c r="I72" s="83">
        <f t="shared" si="13"/>
        <v>6.0247768949806079E-5</v>
      </c>
      <c r="J72" s="82">
        <f t="shared" si="13"/>
        <v>1.68649864143165E-3</v>
      </c>
      <c r="K72" s="83">
        <f t="shared" si="13"/>
        <v>1.3287270794578793E-4</v>
      </c>
      <c r="L72" s="82">
        <f t="shared" si="13"/>
        <v>5.1177072671443192E-5</v>
      </c>
      <c r="M72" s="83">
        <f t="shared" si="13"/>
        <v>2.0857667278491573E-5</v>
      </c>
      <c r="N72" s="82">
        <f t="shared" si="13"/>
        <v>5.3331301664698489E-4</v>
      </c>
      <c r="O72" s="83">
        <f t="shared" si="13"/>
        <v>0</v>
      </c>
      <c r="P72" s="82">
        <f t="shared" si="13"/>
        <v>2.0159935488206439E-4</v>
      </c>
      <c r="Q72" s="83">
        <f t="shared" si="13"/>
        <v>0</v>
      </c>
      <c r="R72" s="82">
        <f t="shared" si="13"/>
        <v>2.7388255915863278E-5</v>
      </c>
      <c r="S72" s="83">
        <f t="shared" si="13"/>
        <v>0</v>
      </c>
      <c r="T72" s="82">
        <f t="shared" si="13"/>
        <v>0</v>
      </c>
      <c r="U72" s="83">
        <f t="shared" si="13"/>
        <v>0</v>
      </c>
      <c r="V72" s="82">
        <f t="shared" si="13"/>
        <v>0</v>
      </c>
      <c r="W72" s="83">
        <f t="shared" si="13"/>
        <v>0</v>
      </c>
      <c r="X72" s="82">
        <f t="shared" si="13"/>
        <v>0</v>
      </c>
      <c r="Y72" s="83">
        <f t="shared" si="13"/>
        <v>0</v>
      </c>
      <c r="Z72" s="82">
        <f t="shared" si="13"/>
        <v>0</v>
      </c>
      <c r="AA72" s="82">
        <f t="shared" si="13"/>
        <v>0</v>
      </c>
      <c r="AB72" s="101">
        <f t="shared" si="13"/>
        <v>1.5287635081749399E-3</v>
      </c>
      <c r="AC72" s="102">
        <f t="shared" si="13"/>
        <v>1.2605094979390669E-5</v>
      </c>
      <c r="AD72" s="15"/>
      <c r="AE72" s="15"/>
    </row>
    <row r="73" spans="1:31" s="8" customFormat="1">
      <c r="A73" s="88" t="s">
        <v>21</v>
      </c>
      <c r="B73" s="82">
        <f>B9/B31</f>
        <v>2.0067810717520625E-2</v>
      </c>
      <c r="C73" s="83">
        <f t="shared" ref="C73:AC73" si="14">C9/C31</f>
        <v>0</v>
      </c>
      <c r="D73" s="82">
        <f t="shared" si="14"/>
        <v>2.0485759465557984E-2</v>
      </c>
      <c r="E73" s="83">
        <f t="shared" si="14"/>
        <v>1.1187684596795847E-4</v>
      </c>
      <c r="F73" s="82">
        <f t="shared" si="14"/>
        <v>2.0543889217874551E-2</v>
      </c>
      <c r="G73" s="83">
        <f t="shared" si="14"/>
        <v>4.9437646768013847E-4</v>
      </c>
      <c r="H73" s="82">
        <f t="shared" si="14"/>
        <v>1.8161394680086269E-2</v>
      </c>
      <c r="I73" s="83">
        <f t="shared" si="14"/>
        <v>1.6568136461196671E-3</v>
      </c>
      <c r="J73" s="82">
        <f t="shared" si="14"/>
        <v>1.3117211655579499E-2</v>
      </c>
      <c r="K73" s="83">
        <f t="shared" si="14"/>
        <v>4.5176720701567896E-3</v>
      </c>
      <c r="L73" s="82">
        <f t="shared" si="14"/>
        <v>4.2476970317297854E-3</v>
      </c>
      <c r="M73" s="83">
        <f t="shared" si="14"/>
        <v>1.0053395628232938E-2</v>
      </c>
      <c r="N73" s="82">
        <f t="shared" si="14"/>
        <v>9.4980508679034445E-3</v>
      </c>
      <c r="O73" s="83">
        <f t="shared" si="14"/>
        <v>7.0853303028805773E-3</v>
      </c>
      <c r="P73" s="82">
        <f t="shared" si="14"/>
        <v>8.4895728333669335E-3</v>
      </c>
      <c r="Q73" s="83">
        <f t="shared" si="14"/>
        <v>8.7762841768758808E-3</v>
      </c>
      <c r="R73" s="82">
        <f t="shared" si="14"/>
        <v>9.2298422436459249E-3</v>
      </c>
      <c r="S73" s="83">
        <f t="shared" si="14"/>
        <v>6.4786155561960372E-3</v>
      </c>
      <c r="T73" s="82">
        <f t="shared" si="14"/>
        <v>7.6383337774225063E-3</v>
      </c>
      <c r="U73" s="83">
        <f t="shared" si="14"/>
        <v>2.1188811188811187E-2</v>
      </c>
      <c r="V73" s="82">
        <f t="shared" si="14"/>
        <v>5.7373777689084015E-3</v>
      </c>
      <c r="W73" s="83">
        <f t="shared" si="14"/>
        <v>8.5147962032384138E-3</v>
      </c>
      <c r="X73" s="82">
        <f t="shared" si="14"/>
        <v>1.0227005284665911E-2</v>
      </c>
      <c r="Y73" s="83">
        <f t="shared" si="14"/>
        <v>1.6314160433324735E-2</v>
      </c>
      <c r="Z73" s="82">
        <f t="shared" si="14"/>
        <v>1.0390755732440866E-2</v>
      </c>
      <c r="AA73" s="82">
        <f t="shared" si="14"/>
        <v>6.0232867842001736E-3</v>
      </c>
      <c r="AB73" s="101">
        <f t="shared" si="14"/>
        <v>1.3349524276695904E-2</v>
      </c>
      <c r="AC73" s="102">
        <f t="shared" si="14"/>
        <v>5.5737438163414744E-3</v>
      </c>
      <c r="AD73" s="15"/>
      <c r="AE73" s="15"/>
    </row>
    <row r="74" spans="1:31" s="8" customFormat="1">
      <c r="A74" s="87" t="s">
        <v>22</v>
      </c>
      <c r="B74" s="82">
        <f>B10/B31</f>
        <v>2.9853851991480818E-2</v>
      </c>
      <c r="C74" s="83">
        <f t="shared" ref="C74:AC74" si="15">C10/C31</f>
        <v>8.7311889994711282E-3</v>
      </c>
      <c r="D74" s="82">
        <f t="shared" si="15"/>
        <v>3.6654051845139743E-2</v>
      </c>
      <c r="E74" s="83">
        <f t="shared" si="15"/>
        <v>2.1972612548107045E-2</v>
      </c>
      <c r="F74" s="82">
        <f t="shared" si="15"/>
        <v>2.8105498109597778E-2</v>
      </c>
      <c r="G74" s="83">
        <f t="shared" si="15"/>
        <v>1.9466073414905451E-2</v>
      </c>
      <c r="H74" s="82">
        <f t="shared" si="15"/>
        <v>2.6464773544212797E-2</v>
      </c>
      <c r="I74" s="83">
        <f t="shared" si="15"/>
        <v>1.8375569529690855E-2</v>
      </c>
      <c r="J74" s="82">
        <f t="shared" si="15"/>
        <v>2.09875386489272E-2</v>
      </c>
      <c r="K74" s="83">
        <f t="shared" si="15"/>
        <v>2.7172468774913631E-2</v>
      </c>
      <c r="L74" s="82">
        <f t="shared" si="15"/>
        <v>2.1852610030706245E-2</v>
      </c>
      <c r="M74" s="83">
        <f t="shared" si="15"/>
        <v>2.1650258635074252E-2</v>
      </c>
      <c r="N74" s="82">
        <f t="shared" si="15"/>
        <v>2.7237057635899585E-2</v>
      </c>
      <c r="O74" s="83">
        <f t="shared" si="15"/>
        <v>2.3578240031622115E-2</v>
      </c>
      <c r="P74" s="82">
        <f t="shared" si="15"/>
        <v>2.8739108034854289E-2</v>
      </c>
      <c r="Q74" s="83">
        <f t="shared" si="15"/>
        <v>2.1404602585231223E-2</v>
      </c>
      <c r="R74" s="82">
        <f t="shared" si="15"/>
        <v>3.1263694127957931E-2</v>
      </c>
      <c r="S74" s="83">
        <f t="shared" si="15"/>
        <v>2.0413278029097381E-2</v>
      </c>
      <c r="T74" s="82">
        <f t="shared" si="15"/>
        <v>4.6629363176125767E-2</v>
      </c>
      <c r="U74" s="83">
        <f t="shared" si="15"/>
        <v>4.0699300699300701E-2</v>
      </c>
      <c r="V74" s="82">
        <f t="shared" si="15"/>
        <v>2.3032661478081553E-2</v>
      </c>
      <c r="W74" s="83">
        <f t="shared" si="15"/>
        <v>2.7233389168062536E-2</v>
      </c>
      <c r="X74" s="82">
        <f t="shared" si="15"/>
        <v>4.1913605340293973E-2</v>
      </c>
      <c r="Y74" s="83">
        <f t="shared" si="15"/>
        <v>4.1236781016249675E-2</v>
      </c>
      <c r="Z74" s="82">
        <f t="shared" si="15"/>
        <v>2.8588711501062819E-2</v>
      </c>
      <c r="AA74" s="82">
        <f t="shared" si="15"/>
        <v>2.5657002529047391E-2</v>
      </c>
      <c r="AB74" s="101">
        <f t="shared" si="15"/>
        <v>2.9490156798309557E-2</v>
      </c>
      <c r="AC74" s="102">
        <f t="shared" si="15"/>
        <v>2.1998182574487518E-2</v>
      </c>
      <c r="AD74" s="15"/>
      <c r="AE74" s="15"/>
    </row>
    <row r="75" spans="1:31" s="8" customFormat="1">
      <c r="A75" s="88" t="s">
        <v>23</v>
      </c>
      <c r="B75" s="82">
        <f>B11/B31</f>
        <v>4.1114837572523197E-2</v>
      </c>
      <c r="C75" s="83">
        <f t="shared" ref="C75:AC75" si="16">C11/C31</f>
        <v>2.4626183951151497E-2</v>
      </c>
      <c r="D75" s="82">
        <f t="shared" si="16"/>
        <v>4.5981912833359985E-2</v>
      </c>
      <c r="E75" s="83">
        <f t="shared" si="16"/>
        <v>4.0320415286852235E-2</v>
      </c>
      <c r="F75" s="82">
        <f t="shared" si="16"/>
        <v>3.949346330797613E-2</v>
      </c>
      <c r="G75" s="83">
        <f t="shared" si="16"/>
        <v>3.7325423309850454E-2</v>
      </c>
      <c r="H75" s="82">
        <f t="shared" si="16"/>
        <v>3.2674335010783609E-2</v>
      </c>
      <c r="I75" s="83">
        <f t="shared" si="16"/>
        <v>3.3844184207553564E-2</v>
      </c>
      <c r="J75" s="82">
        <f t="shared" si="16"/>
        <v>2.7358755738780098E-2</v>
      </c>
      <c r="K75" s="83">
        <f t="shared" si="16"/>
        <v>5.3547701302152535E-2</v>
      </c>
      <c r="L75" s="82">
        <f t="shared" si="16"/>
        <v>2.5742067553735926E-2</v>
      </c>
      <c r="M75" s="83">
        <f t="shared" si="16"/>
        <v>3.4915735024194892E-2</v>
      </c>
      <c r="N75" s="82">
        <f t="shared" si="16"/>
        <v>4.1065102281817832E-2</v>
      </c>
      <c r="O75" s="83">
        <f t="shared" si="16"/>
        <v>3.5100548446069468E-2</v>
      </c>
      <c r="P75" s="82">
        <f t="shared" si="16"/>
        <v>4.1126268395941135E-2</v>
      </c>
      <c r="Q75" s="83">
        <f t="shared" si="16"/>
        <v>2.9247661974068265E-2</v>
      </c>
      <c r="R75" s="82">
        <f t="shared" si="16"/>
        <v>4.7176270815074493E-2</v>
      </c>
      <c r="S75" s="83">
        <f t="shared" si="16"/>
        <v>2.9448252528163809E-2</v>
      </c>
      <c r="T75" s="82">
        <f t="shared" si="16"/>
        <v>5.4711786126654234E-2</v>
      </c>
      <c r="U75" s="83">
        <f t="shared" si="16"/>
        <v>4.9580419580419581E-2</v>
      </c>
      <c r="V75" s="82">
        <f t="shared" si="16"/>
        <v>3.6818998203951306E-2</v>
      </c>
      <c r="W75" s="83">
        <f t="shared" si="16"/>
        <v>3.2900614182021219E-2</v>
      </c>
      <c r="X75" s="82">
        <f t="shared" si="16"/>
        <v>5.4108988211129888E-2</v>
      </c>
      <c r="Y75" s="83">
        <f t="shared" si="16"/>
        <v>4.8684549909724012E-2</v>
      </c>
      <c r="Z75" s="82">
        <f t="shared" si="16"/>
        <v>3.9431730812717655E-2</v>
      </c>
      <c r="AA75" s="82">
        <f t="shared" si="16"/>
        <v>3.6799472198805118E-2</v>
      </c>
      <c r="AB75" s="101">
        <f t="shared" si="16"/>
        <v>4.0537960101216262E-2</v>
      </c>
      <c r="AC75" s="102">
        <f t="shared" si="16"/>
        <v>3.4281274673041026E-2</v>
      </c>
      <c r="AD75" s="15"/>
      <c r="AE75" s="15"/>
    </row>
    <row r="76" spans="1:31" s="8" customFormat="1">
      <c r="A76" s="87" t="s">
        <v>24</v>
      </c>
      <c r="B76" s="82">
        <f>B12/B31</f>
        <v>6.3294083086489261E-2</v>
      </c>
      <c r="C76" s="83">
        <f t="shared" ref="C76:AC76" si="17">C12/C31</f>
        <v>3.4867060916390212E-2</v>
      </c>
      <c r="D76" s="82">
        <f t="shared" si="17"/>
        <v>6.0142494181191476E-2</v>
      </c>
      <c r="E76" s="83">
        <f t="shared" si="17"/>
        <v>4.7972791551060594E-2</v>
      </c>
      <c r="F76" s="82">
        <f t="shared" si="17"/>
        <v>5.2111328747779344E-2</v>
      </c>
      <c r="G76" s="83">
        <f t="shared" si="17"/>
        <v>5.7347670250896057E-2</v>
      </c>
      <c r="H76" s="82">
        <f t="shared" si="17"/>
        <v>4.6746944644140906E-2</v>
      </c>
      <c r="I76" s="83">
        <f t="shared" si="17"/>
        <v>4.4282110178107466E-2</v>
      </c>
      <c r="J76" s="82">
        <f t="shared" si="17"/>
        <v>3.8039913801180547E-2</v>
      </c>
      <c r="K76" s="83">
        <f t="shared" si="17"/>
        <v>6.0523518469306405E-2</v>
      </c>
      <c r="L76" s="82">
        <f t="shared" si="17"/>
        <v>2.5895598771750256E-2</v>
      </c>
      <c r="M76" s="83">
        <f t="shared" si="17"/>
        <v>5.4355080927749037E-2</v>
      </c>
      <c r="N76" s="82">
        <f t="shared" si="17"/>
        <v>4.9648902264040735E-2</v>
      </c>
      <c r="O76" s="83">
        <f t="shared" si="17"/>
        <v>5.4044172142892435E-2</v>
      </c>
      <c r="P76" s="82">
        <f t="shared" si="17"/>
        <v>4.6726250475998474E-2</v>
      </c>
      <c r="Q76" s="83">
        <f t="shared" si="17"/>
        <v>3.9949963266683874E-2</v>
      </c>
      <c r="R76" s="82">
        <f t="shared" si="17"/>
        <v>5.7734443470639787E-2</v>
      </c>
      <c r="S76" s="83">
        <f t="shared" si="17"/>
        <v>3.9773937669954011E-2</v>
      </c>
      <c r="T76" s="82">
        <f t="shared" si="17"/>
        <v>5.4178879118927083E-2</v>
      </c>
      <c r="U76" s="83">
        <f t="shared" si="17"/>
        <v>6.1888111888111885E-2</v>
      </c>
      <c r="V76" s="82">
        <f t="shared" si="17"/>
        <v>3.279451872547063E-2</v>
      </c>
      <c r="W76" s="83">
        <f t="shared" si="17"/>
        <v>5.3238414293690674E-2</v>
      </c>
      <c r="X76" s="82">
        <f t="shared" si="17"/>
        <v>5.2803868289864997E-2</v>
      </c>
      <c r="Y76" s="83">
        <f t="shared" si="17"/>
        <v>5.6938354397730206E-2</v>
      </c>
      <c r="Z76" s="82">
        <f t="shared" si="17"/>
        <v>5.2259056578173757E-2</v>
      </c>
      <c r="AA76" s="82">
        <f t="shared" si="17"/>
        <v>4.3983432906938388E-2</v>
      </c>
      <c r="AB76" s="101">
        <f t="shared" si="17"/>
        <v>5.2015692408665812E-2</v>
      </c>
      <c r="AC76" s="102">
        <f t="shared" si="17"/>
        <v>4.6312264872006723E-2</v>
      </c>
      <c r="AD76" s="15"/>
      <c r="AE76" s="15"/>
    </row>
    <row r="77" spans="1:31" s="8" customFormat="1">
      <c r="A77" s="88" t="s">
        <v>25</v>
      </c>
      <c r="B77" s="82">
        <f>B13/B31</f>
        <v>6.4793507797008501E-2</v>
      </c>
      <c r="C77" s="83">
        <f t="shared" ref="C77:AC77" si="18">C13/C31</f>
        <v>4.4809846627241696E-2</v>
      </c>
      <c r="D77" s="82">
        <f t="shared" si="18"/>
        <v>6.6574276424497633E-2</v>
      </c>
      <c r="E77" s="83">
        <f t="shared" si="18"/>
        <v>5.3835138279781619E-2</v>
      </c>
      <c r="F77" s="82">
        <f t="shared" si="18"/>
        <v>6.3317086502983649E-2</v>
      </c>
      <c r="G77" s="83">
        <f t="shared" si="18"/>
        <v>5.6915090841675939E-2</v>
      </c>
      <c r="H77" s="82">
        <f t="shared" si="18"/>
        <v>5.2174694464414091E-2</v>
      </c>
      <c r="I77" s="83">
        <f t="shared" si="18"/>
        <v>4.953119704785932E-2</v>
      </c>
      <c r="J77" s="82">
        <f t="shared" si="18"/>
        <v>4.8252600018738871E-2</v>
      </c>
      <c r="K77" s="83">
        <f t="shared" si="18"/>
        <v>0.10503587563114536</v>
      </c>
      <c r="L77" s="82">
        <f t="shared" si="18"/>
        <v>2.9477993858751279E-2</v>
      </c>
      <c r="M77" s="83">
        <f t="shared" si="18"/>
        <v>7.4899883197063241E-2</v>
      </c>
      <c r="N77" s="82">
        <f t="shared" si="18"/>
        <v>5.4639188348380378E-2</v>
      </c>
      <c r="O77" s="83">
        <f t="shared" si="18"/>
        <v>6.6930184297643164E-2</v>
      </c>
      <c r="P77" s="82">
        <f t="shared" si="18"/>
        <v>5.9718208901731518E-2</v>
      </c>
      <c r="Q77" s="83">
        <f t="shared" si="18"/>
        <v>4.400055596370351E-2</v>
      </c>
      <c r="R77" s="82">
        <f t="shared" si="18"/>
        <v>7.2181748466257675E-2</v>
      </c>
      <c r="S77" s="83">
        <f t="shared" si="18"/>
        <v>4.6766331248981843E-2</v>
      </c>
      <c r="T77" s="82">
        <f t="shared" si="18"/>
        <v>5.3379518607336356E-2</v>
      </c>
      <c r="U77" s="83">
        <f t="shared" si="18"/>
        <v>5.5104895104895107E-2</v>
      </c>
      <c r="V77" s="82">
        <f t="shared" si="18"/>
        <v>3.4075034923169031E-2</v>
      </c>
      <c r="W77" s="83">
        <f t="shared" si="18"/>
        <v>7.5753768844221109E-2</v>
      </c>
      <c r="X77" s="82">
        <f t="shared" si="18"/>
        <v>5.4729455058944353E-2</v>
      </c>
      <c r="Y77" s="83">
        <f t="shared" si="18"/>
        <v>6.1839050812483878E-2</v>
      </c>
      <c r="Z77" s="82">
        <f t="shared" si="18"/>
        <v>5.879991859255574E-2</v>
      </c>
      <c r="AA77" s="82">
        <f t="shared" si="18"/>
        <v>5.2065388703588317E-2</v>
      </c>
      <c r="AB77" s="101">
        <f t="shared" si="18"/>
        <v>5.7708821434247735E-2</v>
      </c>
      <c r="AC77" s="102">
        <f t="shared" si="18"/>
        <v>5.6279457247528544E-2</v>
      </c>
      <c r="AD77" s="15"/>
      <c r="AE77" s="15"/>
    </row>
    <row r="78" spans="1:31" s="8" customFormat="1">
      <c r="A78" s="87" t="s">
        <v>26</v>
      </c>
      <c r="B78" s="82">
        <f>B14/B31</f>
        <v>7.1458297632744985E-2</v>
      </c>
      <c r="C78" s="83">
        <f t="shared" ref="C78:AC78" si="19">C14/C31</f>
        <v>5.3569883167459975E-2</v>
      </c>
      <c r="D78" s="82">
        <f t="shared" si="19"/>
        <v>6.7000692926816263E-2</v>
      </c>
      <c r="E78" s="83">
        <f t="shared" si="19"/>
        <v>5.1776604313971179E-2</v>
      </c>
      <c r="F78" s="82">
        <f t="shared" si="19"/>
        <v>6.6277957454562025E-2</v>
      </c>
      <c r="G78" s="83">
        <f t="shared" si="19"/>
        <v>6.0375726115436908E-2</v>
      </c>
      <c r="H78" s="82">
        <f t="shared" si="19"/>
        <v>5.9687275341480946E-2</v>
      </c>
      <c r="I78" s="83">
        <f t="shared" si="19"/>
        <v>5.0766276311330349E-2</v>
      </c>
      <c r="J78" s="82">
        <f t="shared" si="19"/>
        <v>4.8439988756675725E-2</v>
      </c>
      <c r="K78" s="83">
        <f t="shared" si="19"/>
        <v>9.3608822747807602E-2</v>
      </c>
      <c r="L78" s="82">
        <f t="shared" si="19"/>
        <v>3.014329580348004E-2</v>
      </c>
      <c r="M78" s="83">
        <f t="shared" si="19"/>
        <v>7.5045886868012682E-2</v>
      </c>
      <c r="N78" s="82">
        <f t="shared" si="19"/>
        <v>5.6683554912193825E-2</v>
      </c>
      <c r="O78" s="83">
        <f t="shared" si="19"/>
        <v>6.651514402885518E-2</v>
      </c>
      <c r="P78" s="82">
        <f t="shared" si="19"/>
        <v>6.986537643079542E-2</v>
      </c>
      <c r="Q78" s="83">
        <f t="shared" si="19"/>
        <v>4.1915692075531641E-2</v>
      </c>
      <c r="R78" s="82">
        <f t="shared" si="19"/>
        <v>7.3756573181419802E-2</v>
      </c>
      <c r="S78" s="83">
        <f t="shared" si="19"/>
        <v>4.8671069284846054E-2</v>
      </c>
      <c r="T78" s="82">
        <f t="shared" si="19"/>
        <v>4.9826805222488675E-2</v>
      </c>
      <c r="U78" s="83">
        <f t="shared" si="19"/>
        <v>5.7342657342657345E-2</v>
      </c>
      <c r="V78" s="82">
        <f t="shared" si="19"/>
        <v>3.750083150402448E-2</v>
      </c>
      <c r="W78" s="83">
        <f t="shared" si="19"/>
        <v>7.2836404243439415E-2</v>
      </c>
      <c r="X78" s="82">
        <f t="shared" si="19"/>
        <v>5.6719228053659684E-2</v>
      </c>
      <c r="Y78" s="83">
        <f t="shared" si="19"/>
        <v>5.361748774825896E-2</v>
      </c>
      <c r="Z78" s="82">
        <f t="shared" si="19"/>
        <v>6.2276694857763104E-2</v>
      </c>
      <c r="AA78" s="82">
        <f t="shared" si="19"/>
        <v>6.1894464196263849E-2</v>
      </c>
      <c r="AB78" s="101">
        <f t="shared" si="19"/>
        <v>6.1861752669618998E-2</v>
      </c>
      <c r="AC78" s="102">
        <f t="shared" si="19"/>
        <v>5.8635464090949198E-2</v>
      </c>
      <c r="AD78" s="15"/>
      <c r="AE78" s="15"/>
    </row>
    <row r="79" spans="1:31" s="8" customFormat="1">
      <c r="A79" s="88" t="s">
        <v>27</v>
      </c>
      <c r="B79" s="82">
        <f>B15/B31</f>
        <v>7.8643296041518762E-2</v>
      </c>
      <c r="C79" s="83">
        <f t="shared" ref="C79:AC79" si="20">C15/C31</f>
        <v>5.9849031203423241E-2</v>
      </c>
      <c r="D79" s="82">
        <f t="shared" si="20"/>
        <v>7.9118028534370943E-2</v>
      </c>
      <c r="E79" s="83">
        <f t="shared" si="20"/>
        <v>5.6184552045108742E-2</v>
      </c>
      <c r="F79" s="82">
        <f t="shared" si="20"/>
        <v>7.8759167311984693E-2</v>
      </c>
      <c r="G79" s="83">
        <f t="shared" si="20"/>
        <v>5.2898282041774811E-2</v>
      </c>
      <c r="H79" s="82">
        <f t="shared" si="20"/>
        <v>7.0452911574406904E-2</v>
      </c>
      <c r="I79" s="83">
        <f t="shared" si="20"/>
        <v>5.55484429717212E-2</v>
      </c>
      <c r="J79" s="82">
        <f t="shared" si="20"/>
        <v>5.7622036915581376E-2</v>
      </c>
      <c r="K79" s="83">
        <f t="shared" si="20"/>
        <v>9.4937549827265474E-2</v>
      </c>
      <c r="L79" s="82">
        <f t="shared" si="20"/>
        <v>3.8638689866939614E-2</v>
      </c>
      <c r="M79" s="83">
        <f t="shared" si="20"/>
        <v>9.0689137326881358E-2</v>
      </c>
      <c r="N79" s="82">
        <f t="shared" si="20"/>
        <v>6.0696100466013994E-2</v>
      </c>
      <c r="O79" s="83">
        <f t="shared" si="20"/>
        <v>8.1565294728000393E-2</v>
      </c>
      <c r="P79" s="82">
        <f t="shared" si="20"/>
        <v>7.0783773491924828E-2</v>
      </c>
      <c r="Q79" s="83">
        <f t="shared" si="20"/>
        <v>4.531104183626869E-2</v>
      </c>
      <c r="R79" s="82">
        <f t="shared" si="20"/>
        <v>7.7481375985977208E-2</v>
      </c>
      <c r="S79" s="83">
        <f t="shared" si="20"/>
        <v>5.3420383203218007E-2</v>
      </c>
      <c r="T79" s="82">
        <f t="shared" si="20"/>
        <v>5.568878230748734E-2</v>
      </c>
      <c r="U79" s="83">
        <f t="shared" si="20"/>
        <v>5.5524475524475522E-2</v>
      </c>
      <c r="V79" s="82">
        <f t="shared" si="20"/>
        <v>4.0710437038515269E-2</v>
      </c>
      <c r="W79" s="83">
        <f t="shared" si="20"/>
        <v>8.7311557788944727E-2</v>
      </c>
      <c r="X79" s="82">
        <f t="shared" si="20"/>
        <v>6.260296540362438E-2</v>
      </c>
      <c r="Y79" s="83">
        <f t="shared" si="20"/>
        <v>5.4778179004384836E-2</v>
      </c>
      <c r="Z79" s="82">
        <f t="shared" si="20"/>
        <v>6.7042422323730269E-2</v>
      </c>
      <c r="AA79" s="82">
        <f t="shared" si="20"/>
        <v>5.9066085107942673E-2</v>
      </c>
      <c r="AB79" s="101">
        <f t="shared" si="20"/>
        <v>6.8262663753211605E-2</v>
      </c>
      <c r="AC79" s="102">
        <f t="shared" si="20"/>
        <v>6.4125555913336532E-2</v>
      </c>
      <c r="AD79" s="15"/>
      <c r="AE79" s="15"/>
    </row>
    <row r="80" spans="1:31" s="8" customFormat="1">
      <c r="A80" s="87" t="s">
        <v>28</v>
      </c>
      <c r="B80" s="82">
        <f>B16/B31</f>
        <v>7.879017846214105E-2</v>
      </c>
      <c r="C80" s="83">
        <f t="shared" ref="C80:AC80" si="21">C16/C31</f>
        <v>6.7137843165536809E-2</v>
      </c>
      <c r="D80" s="82">
        <f t="shared" si="21"/>
        <v>8.777073006058668E-2</v>
      </c>
      <c r="E80" s="83">
        <f t="shared" si="21"/>
        <v>5.5334288015752263E-2</v>
      </c>
      <c r="F80" s="82">
        <f t="shared" si="21"/>
        <v>8.1218967794834424E-2</v>
      </c>
      <c r="G80" s="83">
        <f t="shared" si="21"/>
        <v>5.4875787912495366E-2</v>
      </c>
      <c r="H80" s="82">
        <f t="shared" si="21"/>
        <v>7.6042415528396842E-2</v>
      </c>
      <c r="I80" s="83">
        <f t="shared" si="21"/>
        <v>6.2228414354030953E-2</v>
      </c>
      <c r="J80" s="82">
        <f t="shared" si="21"/>
        <v>6.3431087791623722E-2</v>
      </c>
      <c r="K80" s="83">
        <f t="shared" si="21"/>
        <v>7.746478873239436E-2</v>
      </c>
      <c r="L80" s="82">
        <f t="shared" si="21"/>
        <v>5.0255885363357213E-2</v>
      </c>
      <c r="M80" s="83">
        <f t="shared" si="21"/>
        <v>0.11081678625062573</v>
      </c>
      <c r="N80" s="82">
        <f t="shared" si="21"/>
        <v>6.7235533884423451E-2</v>
      </c>
      <c r="O80" s="83">
        <f t="shared" si="21"/>
        <v>7.941103809476753E-2</v>
      </c>
      <c r="P80" s="82">
        <f t="shared" si="21"/>
        <v>7.8511748762403966E-2</v>
      </c>
      <c r="Q80" s="83">
        <f t="shared" si="21"/>
        <v>5.8157774556718222E-2</v>
      </c>
      <c r="R80" s="82">
        <f t="shared" si="21"/>
        <v>8.0480390008764238E-2</v>
      </c>
      <c r="S80" s="83">
        <f t="shared" si="21"/>
        <v>5.9673437676219597E-2</v>
      </c>
      <c r="T80" s="82">
        <f t="shared" si="21"/>
        <v>5.7820410338395953E-2</v>
      </c>
      <c r="U80" s="83">
        <f t="shared" si="21"/>
        <v>6.5944055944055946E-2</v>
      </c>
      <c r="V80" s="82">
        <f t="shared" si="21"/>
        <v>4.6630745692809152E-2</v>
      </c>
      <c r="W80" s="83">
        <f t="shared" si="21"/>
        <v>8.722780569514238E-2</v>
      </c>
      <c r="X80" s="82">
        <f t="shared" si="21"/>
        <v>6.3351804702710804E-2</v>
      </c>
      <c r="Y80" s="83">
        <f t="shared" si="21"/>
        <v>5.7744389992262057E-2</v>
      </c>
      <c r="Z80" s="82">
        <f t="shared" si="21"/>
        <v>7.0151734430826285E-2</v>
      </c>
      <c r="AA80" s="82">
        <f t="shared" si="21"/>
        <v>6.6573812752752023E-2</v>
      </c>
      <c r="AB80" s="101">
        <f t="shared" si="21"/>
        <v>7.2287531029782873E-2</v>
      </c>
      <c r="AC80" s="102">
        <f t="shared" si="21"/>
        <v>6.9549184507650713E-2</v>
      </c>
      <c r="AD80" s="15"/>
      <c r="AE80" s="15"/>
    </row>
    <row r="81" spans="1:31" s="8" customFormat="1">
      <c r="A81" s="88" t="s">
        <v>29</v>
      </c>
      <c r="B81" s="82">
        <f>B17/B31</f>
        <v>6.8545129623736198E-2</v>
      </c>
      <c r="C81" s="83">
        <f t="shared" ref="C81:AC81" si="22">C17/C31</f>
        <v>7.43304966584932E-2</v>
      </c>
      <c r="D81" s="82">
        <f t="shared" si="22"/>
        <v>7.4409679654602628E-2</v>
      </c>
      <c r="E81" s="83">
        <f t="shared" si="22"/>
        <v>6.9072764700617559E-2</v>
      </c>
      <c r="F81" s="82">
        <f t="shared" si="22"/>
        <v>6.7735616999954451E-2</v>
      </c>
      <c r="G81" s="83">
        <f t="shared" si="22"/>
        <v>6.3898158447657893E-2</v>
      </c>
      <c r="H81" s="82">
        <f t="shared" si="22"/>
        <v>7.6788281811646292E-2</v>
      </c>
      <c r="I81" s="83">
        <f t="shared" si="22"/>
        <v>6.7085890725609068E-2</v>
      </c>
      <c r="J81" s="82">
        <f t="shared" si="22"/>
        <v>6.8209500609013402E-2</v>
      </c>
      <c r="K81" s="83">
        <f t="shared" si="22"/>
        <v>7.2415625830454425E-2</v>
      </c>
      <c r="L81" s="82">
        <f t="shared" si="22"/>
        <v>6.3971340839303989E-2</v>
      </c>
      <c r="M81" s="83">
        <f t="shared" si="22"/>
        <v>9.1106290672451198E-2</v>
      </c>
      <c r="N81" s="82">
        <f t="shared" si="22"/>
        <v>6.9762421749012732E-2</v>
      </c>
      <c r="O81" s="83">
        <f t="shared" si="22"/>
        <v>7.2454172636987987E-2</v>
      </c>
      <c r="P81" s="82">
        <f t="shared" si="22"/>
        <v>7.4681361019644732E-2</v>
      </c>
      <c r="Q81" s="83">
        <f t="shared" si="22"/>
        <v>6.0262494291444119E-2</v>
      </c>
      <c r="R81" s="82">
        <f t="shared" si="22"/>
        <v>7.6947304995617874E-2</v>
      </c>
      <c r="S81" s="83">
        <f t="shared" si="22"/>
        <v>6.4635781506497417E-2</v>
      </c>
      <c r="T81" s="82">
        <f t="shared" si="22"/>
        <v>6.8567368327560177E-2</v>
      </c>
      <c r="U81" s="83">
        <f t="shared" si="22"/>
        <v>6.0909090909090906E-2</v>
      </c>
      <c r="V81" s="82">
        <f t="shared" si="22"/>
        <v>5.6658684228031664E-2</v>
      </c>
      <c r="W81" s="83">
        <f t="shared" si="22"/>
        <v>8.234226689000558E-2</v>
      </c>
      <c r="X81" s="82">
        <f t="shared" si="22"/>
        <v>6.1511799567812747E-2</v>
      </c>
      <c r="Y81" s="83">
        <f t="shared" si="22"/>
        <v>6.8480784111426357E-2</v>
      </c>
      <c r="Z81" s="82">
        <f t="shared" si="22"/>
        <v>7.0892316041789152E-2</v>
      </c>
      <c r="AA81" s="82">
        <f t="shared" si="22"/>
        <v>7.5394934574643552E-2</v>
      </c>
      <c r="AB81" s="101">
        <f t="shared" si="22"/>
        <v>7.0251085399222243E-2</v>
      </c>
      <c r="AC81" s="102">
        <f t="shared" si="22"/>
        <v>7.2167606510187776E-2</v>
      </c>
      <c r="AD81" s="15"/>
      <c r="AE81" s="15"/>
    </row>
    <row r="82" spans="1:31" s="8" customFormat="1">
      <c r="A82" s="87" t="s">
        <v>30</v>
      </c>
      <c r="B82" s="82">
        <f>B18/B31</f>
        <v>6.394281377757105E-2</v>
      </c>
      <c r="C82" s="83">
        <f t="shared" ref="C82:AC82" si="23">C18/C31</f>
        <v>7.4090100485600274E-2</v>
      </c>
      <c r="D82" s="82">
        <f t="shared" si="23"/>
        <v>7.2810617770907735E-2</v>
      </c>
      <c r="E82" s="83">
        <f t="shared" si="23"/>
        <v>6.8088248456099523E-2</v>
      </c>
      <c r="F82" s="82">
        <f t="shared" si="23"/>
        <v>7.1607525167403083E-2</v>
      </c>
      <c r="G82" s="83">
        <f t="shared" si="23"/>
        <v>6.0684711407736992E-2</v>
      </c>
      <c r="H82" s="82">
        <f t="shared" si="23"/>
        <v>7.6563623292595251E-2</v>
      </c>
      <c r="I82" s="83">
        <f t="shared" si="23"/>
        <v>6.8223067364536663E-2</v>
      </c>
      <c r="J82" s="82">
        <f t="shared" si="23"/>
        <v>6.6054530122739624E-2</v>
      </c>
      <c r="K82" s="83">
        <f t="shared" si="23"/>
        <v>6.7632208344406058E-2</v>
      </c>
      <c r="L82" s="82">
        <f t="shared" si="23"/>
        <v>7.9631525076765602E-2</v>
      </c>
      <c r="M82" s="83">
        <f t="shared" si="23"/>
        <v>7.8612547972634741E-2</v>
      </c>
      <c r="N82" s="82">
        <f t="shared" si="23"/>
        <v>7.6162177948776555E-2</v>
      </c>
      <c r="O82" s="83">
        <f t="shared" si="23"/>
        <v>7.0912594495775486E-2</v>
      </c>
      <c r="P82" s="82">
        <f t="shared" si="23"/>
        <v>8.733732052057433E-2</v>
      </c>
      <c r="Q82" s="83">
        <f t="shared" si="23"/>
        <v>6.5722852093799022E-2</v>
      </c>
      <c r="R82" s="82">
        <f t="shared" si="23"/>
        <v>7.9768295354951793E-2</v>
      </c>
      <c r="S82" s="83">
        <f t="shared" si="23"/>
        <v>7.0750993095324621E-2</v>
      </c>
      <c r="T82" s="82">
        <f t="shared" si="23"/>
        <v>7.4518163247180039E-2</v>
      </c>
      <c r="U82" s="83">
        <f t="shared" si="23"/>
        <v>6.0349650349650348E-2</v>
      </c>
      <c r="V82" s="82">
        <f t="shared" si="23"/>
        <v>6.9297545400119731E-2</v>
      </c>
      <c r="W82" s="83">
        <f t="shared" si="23"/>
        <v>7.328308207705192E-2</v>
      </c>
      <c r="X82" s="82">
        <f t="shared" si="23"/>
        <v>7.3108110999379528E-2</v>
      </c>
      <c r="Y82" s="83">
        <f t="shared" si="23"/>
        <v>6.0065772504513802E-2</v>
      </c>
      <c r="Z82" s="82">
        <f t="shared" si="23"/>
        <v>7.4278639591153731E-2</v>
      </c>
      <c r="AA82" s="82">
        <f t="shared" si="23"/>
        <v>8.3122579383987594E-2</v>
      </c>
      <c r="AB82" s="101">
        <f t="shared" si="23"/>
        <v>7.3388652389822118E-2</v>
      </c>
      <c r="AC82" s="102">
        <f t="shared" si="23"/>
        <v>7.2526278758237722E-2</v>
      </c>
      <c r="AD82" s="15"/>
      <c r="AE82" s="15"/>
    </row>
    <row r="83" spans="1:31" s="8" customFormat="1">
      <c r="A83" s="88" t="s">
        <v>31</v>
      </c>
      <c r="B83" s="82">
        <f>B19/B31</f>
        <v>6.490366961247522E-2</v>
      </c>
      <c r="C83" s="83">
        <f t="shared" ref="C83:AC83" si="24">C19/C31</f>
        <v>8.3648252319823063E-2</v>
      </c>
      <c r="D83" s="82">
        <f t="shared" si="24"/>
        <v>7.2437503331378925E-2</v>
      </c>
      <c r="E83" s="83">
        <f t="shared" si="24"/>
        <v>7.4330976461111614E-2</v>
      </c>
      <c r="F83" s="82">
        <f t="shared" si="24"/>
        <v>8.7231813419578183E-2</v>
      </c>
      <c r="G83" s="83">
        <f t="shared" si="24"/>
        <v>7.1622790755160051E-2</v>
      </c>
      <c r="H83" s="82">
        <f t="shared" si="24"/>
        <v>8.0185118619698056E-2</v>
      </c>
      <c r="I83" s="83">
        <f t="shared" si="24"/>
        <v>8.3857363407011332E-2</v>
      </c>
      <c r="J83" s="82">
        <f t="shared" si="24"/>
        <v>8.2263655954277148E-2</v>
      </c>
      <c r="K83" s="83">
        <f t="shared" si="24"/>
        <v>6.4775445123571612E-2</v>
      </c>
      <c r="L83" s="82">
        <f t="shared" si="24"/>
        <v>9.5701125895598774E-2</v>
      </c>
      <c r="M83" s="83">
        <f t="shared" si="24"/>
        <v>7.0019189053896216E-2</v>
      </c>
      <c r="N83" s="82">
        <f t="shared" si="24"/>
        <v>7.8828743032011483E-2</v>
      </c>
      <c r="O83" s="83">
        <f t="shared" si="24"/>
        <v>6.7068531053905825E-2</v>
      </c>
      <c r="P83" s="82">
        <f t="shared" si="24"/>
        <v>8.2521335931725018E-2</v>
      </c>
      <c r="Q83" s="83">
        <f t="shared" si="24"/>
        <v>7.1421480054802131E-2</v>
      </c>
      <c r="R83" s="82">
        <f t="shared" si="24"/>
        <v>7.5331397896581942E-2</v>
      </c>
      <c r="S83" s="83">
        <f t="shared" si="24"/>
        <v>7.3420132579792227E-2</v>
      </c>
      <c r="T83" s="82">
        <f t="shared" si="24"/>
        <v>9.0150102140509808E-2</v>
      </c>
      <c r="U83" s="83">
        <f t="shared" si="24"/>
        <v>4.7482517482517479E-2</v>
      </c>
      <c r="V83" s="82">
        <f t="shared" si="24"/>
        <v>8.1903146411228631E-2</v>
      </c>
      <c r="W83" s="83">
        <f t="shared" si="24"/>
        <v>6.8760469011725292E-2</v>
      </c>
      <c r="X83" s="82">
        <f t="shared" si="24"/>
        <v>7.8649521812619014E-2</v>
      </c>
      <c r="Y83" s="83">
        <f t="shared" si="24"/>
        <v>5.4778179004384836E-2</v>
      </c>
      <c r="Z83" s="82">
        <f t="shared" si="24"/>
        <v>7.7093980371760656E-2</v>
      </c>
      <c r="AA83" s="82">
        <f t="shared" si="24"/>
        <v>7.7368080245329818E-2</v>
      </c>
      <c r="AB83" s="101">
        <f t="shared" si="24"/>
        <v>7.6511354813775564E-2</v>
      </c>
      <c r="AC83" s="102">
        <f t="shared" si="24"/>
        <v>7.432307775166358E-2</v>
      </c>
      <c r="AD83" s="15"/>
      <c r="AE83" s="15"/>
    </row>
    <row r="84" spans="1:31" s="8" customFormat="1">
      <c r="A84" s="87" t="s">
        <v>32</v>
      </c>
      <c r="B84" s="82">
        <f>B20/B31</f>
        <v>6.7131386325246636E-2</v>
      </c>
      <c r="C84" s="83">
        <f t="shared" ref="C84:AC84" si="25">C20/C31</f>
        <v>7.6109428337900867E-2</v>
      </c>
      <c r="D84" s="82">
        <f t="shared" si="25"/>
        <v>7.7270223690990181E-2</v>
      </c>
      <c r="E84" s="83">
        <f t="shared" si="25"/>
        <v>6.900563859303678E-2</v>
      </c>
      <c r="F84" s="82">
        <f t="shared" si="25"/>
        <v>7.6253814968341452E-2</v>
      </c>
      <c r="G84" s="83">
        <f t="shared" si="25"/>
        <v>6.6308243727598568E-2</v>
      </c>
      <c r="H84" s="82">
        <f t="shared" si="25"/>
        <v>8.3644859813084116E-2</v>
      </c>
      <c r="I84" s="83">
        <f t="shared" si="25"/>
        <v>7.6718002786459308E-2</v>
      </c>
      <c r="J84" s="82">
        <f t="shared" si="25"/>
        <v>8.4980792654361467E-2</v>
      </c>
      <c r="K84" s="83">
        <f t="shared" si="25"/>
        <v>5.8264682434228013E-2</v>
      </c>
      <c r="L84" s="82">
        <f t="shared" si="25"/>
        <v>0.10583418628454452</v>
      </c>
      <c r="M84" s="83">
        <f t="shared" si="25"/>
        <v>6.0236943100283664E-2</v>
      </c>
      <c r="N84" s="82">
        <f t="shared" si="25"/>
        <v>8.1292141251761832E-2</v>
      </c>
      <c r="O84" s="83">
        <f t="shared" si="25"/>
        <v>6.6969711942289636E-2</v>
      </c>
      <c r="P84" s="82">
        <f t="shared" si="25"/>
        <v>7.8802947830566947E-2</v>
      </c>
      <c r="Q84" s="83">
        <f t="shared" si="25"/>
        <v>7.7735639258979805E-2</v>
      </c>
      <c r="R84" s="82">
        <f t="shared" si="25"/>
        <v>7.4071538124452233E-2</v>
      </c>
      <c r="S84" s="83">
        <f t="shared" si="25"/>
        <v>8.0863648325208953E-2</v>
      </c>
      <c r="T84" s="82">
        <f t="shared" si="25"/>
        <v>8.2600586197708506E-2</v>
      </c>
      <c r="U84" s="83">
        <f t="shared" si="25"/>
        <v>7.9160839160839158E-2</v>
      </c>
      <c r="V84" s="82">
        <f t="shared" si="25"/>
        <v>8.3117142286968662E-2</v>
      </c>
      <c r="W84" s="83">
        <f t="shared" si="25"/>
        <v>6.5926856504745945E-2</v>
      </c>
      <c r="X84" s="82">
        <f t="shared" si="25"/>
        <v>7.6852307494811617E-2</v>
      </c>
      <c r="Y84" s="83">
        <f t="shared" si="25"/>
        <v>6.3386639153985042E-2</v>
      </c>
      <c r="Z84" s="82">
        <f t="shared" si="25"/>
        <v>8.2198905522138307E-2</v>
      </c>
      <c r="AA84" s="82">
        <f t="shared" si="25"/>
        <v>7.85654070300187E-2</v>
      </c>
      <c r="AB84" s="101">
        <f t="shared" si="25"/>
        <v>7.8512354170025486E-2</v>
      </c>
      <c r="AC84" s="102">
        <f t="shared" si="25"/>
        <v>7.3167992684461239E-2</v>
      </c>
      <c r="AD84" s="15"/>
      <c r="AE84" s="15"/>
    </row>
    <row r="85" spans="1:31" s="8" customFormat="1">
      <c r="A85" s="88" t="s">
        <v>33</v>
      </c>
      <c r="B85" s="82">
        <f>B21/B31</f>
        <v>7.1329775514700489E-2</v>
      </c>
      <c r="C85" s="83">
        <f t="shared" ref="C85:AC85" si="26">C21/C31</f>
        <v>9.815856531564017E-2</v>
      </c>
      <c r="D85" s="82">
        <f t="shared" si="26"/>
        <v>7.266847893680152E-2</v>
      </c>
      <c r="E85" s="83">
        <f t="shared" si="26"/>
        <v>9.1739013693725946E-2</v>
      </c>
      <c r="F85" s="82">
        <f t="shared" si="26"/>
        <v>8.3997631303238743E-2</v>
      </c>
      <c r="G85" s="83">
        <f t="shared" si="26"/>
        <v>9.7392164132987263E-2</v>
      </c>
      <c r="H85" s="82">
        <f t="shared" si="26"/>
        <v>8.0868080517613225E-2</v>
      </c>
      <c r="I85" s="83">
        <f t="shared" si="26"/>
        <v>9.4257634521971612E-2</v>
      </c>
      <c r="J85" s="82">
        <f t="shared" si="26"/>
        <v>9.3788063337393424E-2</v>
      </c>
      <c r="K85" s="83">
        <f t="shared" si="26"/>
        <v>5.2285410576667551E-2</v>
      </c>
      <c r="L85" s="82">
        <f t="shared" si="26"/>
        <v>0.10747185261003071</v>
      </c>
      <c r="M85" s="83">
        <f t="shared" si="26"/>
        <v>6.6556816285666606E-2</v>
      </c>
      <c r="N85" s="82">
        <f t="shared" si="26"/>
        <v>7.4778103691287956E-2</v>
      </c>
      <c r="O85" s="83">
        <f t="shared" si="26"/>
        <v>7.2296062058402097E-2</v>
      </c>
      <c r="P85" s="82">
        <f t="shared" si="26"/>
        <v>7.6607754855184465E-2</v>
      </c>
      <c r="Q85" s="83">
        <f t="shared" si="26"/>
        <v>8.3811528304509261E-2</v>
      </c>
      <c r="R85" s="82">
        <f t="shared" si="26"/>
        <v>6.8799298860648547E-2</v>
      </c>
      <c r="S85" s="83">
        <f t="shared" si="26"/>
        <v>8.8018947130988331E-2</v>
      </c>
      <c r="T85" s="82">
        <f t="shared" si="26"/>
        <v>7.8070876632027705E-2</v>
      </c>
      <c r="U85" s="83">
        <f t="shared" si="26"/>
        <v>7.5664335664335669E-2</v>
      </c>
      <c r="V85" s="82">
        <f t="shared" si="26"/>
        <v>8.2002926894166162E-2</v>
      </c>
      <c r="W85" s="83">
        <f t="shared" si="26"/>
        <v>7.1929089893914014E-2</v>
      </c>
      <c r="X85" s="82">
        <f t="shared" si="26"/>
        <v>7.875649885534565E-2</v>
      </c>
      <c r="Y85" s="83">
        <f t="shared" si="26"/>
        <v>7.1704926489553775E-2</v>
      </c>
      <c r="Z85" s="82">
        <f t="shared" si="26"/>
        <v>8.3629189091402475E-2</v>
      </c>
      <c r="AA85" s="82">
        <f t="shared" si="26"/>
        <v>7.626849442265636E-2</v>
      </c>
      <c r="AB85" s="101">
        <f t="shared" si="26"/>
        <v>7.8103006873146932E-2</v>
      </c>
      <c r="AC85" s="102">
        <f t="shared" si="26"/>
        <v>8.2372003854867232E-2</v>
      </c>
      <c r="AD85" s="15"/>
      <c r="AE85" s="15"/>
    </row>
    <row r="86" spans="1:31" s="8" customFormat="1">
      <c r="A86" s="87" t="s">
        <v>34</v>
      </c>
      <c r="B86" s="82">
        <f>B22/B31</f>
        <v>7.1231853900952283E-2</v>
      </c>
      <c r="C86" s="83">
        <f t="shared" ref="C86:AC86" si="27">C22/C31</f>
        <v>8.6898408577335454E-2</v>
      </c>
      <c r="D86" s="82">
        <f t="shared" si="27"/>
        <v>6.0533375974983566E-2</v>
      </c>
      <c r="E86" s="83">
        <f t="shared" si="27"/>
        <v>7.8962677884185095E-2</v>
      </c>
      <c r="F86" s="82">
        <f t="shared" si="27"/>
        <v>6.9739898874869033E-2</v>
      </c>
      <c r="G86" s="83">
        <f t="shared" si="27"/>
        <v>7.9903596588802375E-2</v>
      </c>
      <c r="H86" s="82">
        <f t="shared" si="27"/>
        <v>7.3526240115025163E-2</v>
      </c>
      <c r="I86" s="83">
        <f t="shared" si="27"/>
        <v>7.9670143464999815E-2</v>
      </c>
      <c r="J86" s="82">
        <f t="shared" si="27"/>
        <v>8.4137543333645648E-2</v>
      </c>
      <c r="K86" s="83">
        <f t="shared" si="27"/>
        <v>4.7900611214456552E-2</v>
      </c>
      <c r="L86" s="82">
        <f t="shared" si="27"/>
        <v>0.1007164790174002</v>
      </c>
      <c r="M86" s="83">
        <f t="shared" si="27"/>
        <v>5.5001668613382279E-2</v>
      </c>
      <c r="N86" s="82">
        <f t="shared" si="27"/>
        <v>7.6466928244003404E-2</v>
      </c>
      <c r="O86" s="83">
        <f t="shared" si="27"/>
        <v>7.0507436138149124E-2</v>
      </c>
      <c r="P86" s="82">
        <f t="shared" si="27"/>
        <v>6.5362990838429322E-2</v>
      </c>
      <c r="Q86" s="83">
        <f t="shared" si="27"/>
        <v>9.6479558405972637E-2</v>
      </c>
      <c r="R86" s="82">
        <f t="shared" si="27"/>
        <v>5.5447524101665209E-2</v>
      </c>
      <c r="S86" s="83">
        <f t="shared" si="27"/>
        <v>9.185348554529392E-2</v>
      </c>
      <c r="T86" s="82">
        <f t="shared" si="27"/>
        <v>7.8159694466648902E-2</v>
      </c>
      <c r="U86" s="83">
        <f t="shared" si="27"/>
        <v>7.2797202797202795E-2</v>
      </c>
      <c r="V86" s="82">
        <f t="shared" si="27"/>
        <v>8.7124991684959754E-2</v>
      </c>
      <c r="W86" s="83">
        <f t="shared" si="27"/>
        <v>6.2897822445561136E-2</v>
      </c>
      <c r="X86" s="82">
        <f t="shared" si="27"/>
        <v>7.176020026102399E-2</v>
      </c>
      <c r="Y86" s="83">
        <f t="shared" si="27"/>
        <v>7.9410626773278314E-2</v>
      </c>
      <c r="Z86" s="82">
        <f t="shared" si="27"/>
        <v>7.2870969200850261E-2</v>
      </c>
      <c r="AA86" s="82">
        <f t="shared" si="27"/>
        <v>7.4429742574741289E-2</v>
      </c>
      <c r="AB86" s="101">
        <f t="shared" si="27"/>
        <v>7.2009677976315023E-2</v>
      </c>
      <c r="AC86" s="102">
        <f t="shared" si="27"/>
        <v>7.7136305767518509E-2</v>
      </c>
      <c r="AD86" s="15"/>
      <c r="AE86" s="15"/>
    </row>
    <row r="87" spans="1:31" s="8" customFormat="1">
      <c r="A87" s="88" t="s">
        <v>35</v>
      </c>
      <c r="B87" s="82">
        <f>B23/B31</f>
        <v>7.1195133295796714E-2</v>
      </c>
      <c r="C87" s="83">
        <f t="shared" ref="C87:AC87" si="28">C23/C31</f>
        <v>7.4715130535121882E-2</v>
      </c>
      <c r="D87" s="82">
        <f t="shared" si="28"/>
        <v>5.1560862072028854E-2</v>
      </c>
      <c r="E87" s="83">
        <f t="shared" si="28"/>
        <v>6.9497896715295798E-2</v>
      </c>
      <c r="F87" s="82">
        <f t="shared" si="28"/>
        <v>5.4480025509042046E-2</v>
      </c>
      <c r="G87" s="83">
        <f t="shared" si="28"/>
        <v>6.7914967247559022E-2</v>
      </c>
      <c r="H87" s="82">
        <f t="shared" si="28"/>
        <v>6.2293314162473044E-2</v>
      </c>
      <c r="I87" s="83">
        <f t="shared" si="28"/>
        <v>7.7335542418194833E-2</v>
      </c>
      <c r="J87" s="82">
        <f t="shared" si="28"/>
        <v>7.5236578281645275E-2</v>
      </c>
      <c r="K87" s="83">
        <f t="shared" si="28"/>
        <v>4.3183630082381082E-2</v>
      </c>
      <c r="L87" s="82">
        <f t="shared" si="28"/>
        <v>9.094165813715456E-2</v>
      </c>
      <c r="M87" s="83">
        <f t="shared" si="28"/>
        <v>4.398882029033873E-2</v>
      </c>
      <c r="N87" s="82">
        <f t="shared" si="28"/>
        <v>7.0448109913273146E-2</v>
      </c>
      <c r="O87" s="83">
        <f t="shared" si="28"/>
        <v>6.6959830031128015E-2</v>
      </c>
      <c r="P87" s="82">
        <f t="shared" si="28"/>
        <v>5.3491028828707751E-2</v>
      </c>
      <c r="Q87" s="83">
        <f t="shared" si="28"/>
        <v>9.3104064491789609E-2</v>
      </c>
      <c r="R87" s="82">
        <f t="shared" si="28"/>
        <v>4.8956507449605606E-2</v>
      </c>
      <c r="S87" s="83">
        <f t="shared" si="28"/>
        <v>9.0963772383804709E-2</v>
      </c>
      <c r="T87" s="82">
        <f t="shared" si="28"/>
        <v>5.7287503330668801E-2</v>
      </c>
      <c r="U87" s="83">
        <f t="shared" si="28"/>
        <v>6.6643356643356647E-2</v>
      </c>
      <c r="V87" s="82">
        <f t="shared" si="28"/>
        <v>9.4558637663806289E-2</v>
      </c>
      <c r="W87" s="83">
        <f t="shared" si="28"/>
        <v>5.3433835845896151E-2</v>
      </c>
      <c r="X87" s="82">
        <f t="shared" si="28"/>
        <v>6.5705299642696682E-2</v>
      </c>
      <c r="Y87" s="83">
        <f t="shared" si="28"/>
        <v>7.4413206087180814E-2</v>
      </c>
      <c r="Z87" s="82">
        <f t="shared" si="28"/>
        <v>6.3543032879562214E-2</v>
      </c>
      <c r="AA87" s="82">
        <f t="shared" si="28"/>
        <v>6.8003274322227511E-2</v>
      </c>
      <c r="AB87" s="101">
        <f t="shared" si="28"/>
        <v>6.5628205172183138E-2</v>
      </c>
      <c r="AC87" s="102">
        <f t="shared" si="28"/>
        <v>7.0987311253026653E-2</v>
      </c>
      <c r="AD87" s="15"/>
      <c r="AE87" s="15"/>
    </row>
    <row r="88" spans="1:31" s="8" customFormat="1">
      <c r="A88" s="87" t="s">
        <v>36</v>
      </c>
      <c r="B88" s="82">
        <f>B24/B31</f>
        <v>6.3183921271022542E-2</v>
      </c>
      <c r="C88" s="83">
        <f t="shared" ref="C88:AC88" si="29">C24/C31</f>
        <v>5.6579643252079426E-2</v>
      </c>
      <c r="D88" s="82">
        <f t="shared" si="29"/>
        <v>4.1877653998543075E-2</v>
      </c>
      <c r="E88" s="83">
        <f t="shared" si="29"/>
        <v>6.5447954891255711E-2</v>
      </c>
      <c r="F88" s="82">
        <f t="shared" si="29"/>
        <v>4.3547578918598825E-2</v>
      </c>
      <c r="G88" s="83">
        <f t="shared" si="29"/>
        <v>7.2117167222840187E-2</v>
      </c>
      <c r="H88" s="82">
        <f t="shared" si="29"/>
        <v>5.8716750539180448E-2</v>
      </c>
      <c r="I88" s="83">
        <f t="shared" si="29"/>
        <v>6.1415069473208572E-2</v>
      </c>
      <c r="J88" s="82">
        <f t="shared" si="29"/>
        <v>6.4930197695118527E-2</v>
      </c>
      <c r="K88" s="83">
        <f t="shared" si="29"/>
        <v>3.4945522189742229E-2</v>
      </c>
      <c r="L88" s="82">
        <f t="shared" si="29"/>
        <v>7.425793244626408E-2</v>
      </c>
      <c r="M88" s="83">
        <f t="shared" si="29"/>
        <v>3.7710662439512765E-2</v>
      </c>
      <c r="N88" s="82">
        <f t="shared" si="29"/>
        <v>6.1673840996533467E-2</v>
      </c>
      <c r="O88" s="83">
        <f t="shared" si="29"/>
        <v>5.2571767379811257E-2</v>
      </c>
      <c r="P88" s="82">
        <f t="shared" si="29"/>
        <v>4.0835069327778153E-2</v>
      </c>
      <c r="Q88" s="83">
        <f t="shared" si="29"/>
        <v>8.0575025316204363E-2</v>
      </c>
      <c r="R88" s="82">
        <f t="shared" si="29"/>
        <v>3.9589723926380369E-2</v>
      </c>
      <c r="S88" s="83">
        <f t="shared" si="29"/>
        <v>7.0788586609190365E-2</v>
      </c>
      <c r="T88" s="82">
        <f t="shared" si="29"/>
        <v>4.3431921129762859E-2</v>
      </c>
      <c r="U88" s="83">
        <f t="shared" si="29"/>
        <v>7.2027972027972023E-2</v>
      </c>
      <c r="V88" s="82">
        <f t="shared" si="29"/>
        <v>8.8172686755803892E-2</v>
      </c>
      <c r="W88" s="83">
        <f t="shared" si="29"/>
        <v>4.235064209938582E-2</v>
      </c>
      <c r="X88" s="82">
        <f t="shared" si="29"/>
        <v>5.0407582532788466E-2</v>
      </c>
      <c r="Y88" s="83">
        <f t="shared" si="29"/>
        <v>7.3188031983492385E-2</v>
      </c>
      <c r="Z88" s="82">
        <f t="shared" si="29"/>
        <v>4.9703767355614853E-2</v>
      </c>
      <c r="AA88" s="82">
        <f t="shared" si="29"/>
        <v>6.0923163386235629E-2</v>
      </c>
      <c r="AB88" s="101">
        <f t="shared" si="29"/>
        <v>5.5827882039372806E-2</v>
      </c>
      <c r="AC88" s="102">
        <f t="shared" si="29"/>
        <v>5.9357392257950663E-2</v>
      </c>
      <c r="AD88" s="15"/>
      <c r="AE88" s="15"/>
    </row>
    <row r="89" spans="1:31" s="8" customFormat="1">
      <c r="A89" s="88" t="s">
        <v>37</v>
      </c>
      <c r="B89" s="82">
        <f>B25/B31</f>
        <v>6.8177923572180473E-3</v>
      </c>
      <c r="C89" s="83">
        <f t="shared" ref="C89:AC89" si="30">C25/C31</f>
        <v>4.0194240107697482E-2</v>
      </c>
      <c r="D89" s="82">
        <f t="shared" si="30"/>
        <v>8.8481424231117746E-3</v>
      </c>
      <c r="E89" s="83">
        <f t="shared" si="30"/>
        <v>4.6160386646379663E-2</v>
      </c>
      <c r="F89" s="82">
        <f t="shared" si="30"/>
        <v>1.12057577552043E-2</v>
      </c>
      <c r="G89" s="83">
        <f t="shared" si="30"/>
        <v>4.4246693857372392E-2</v>
      </c>
      <c r="H89" s="82">
        <f t="shared" si="30"/>
        <v>2.1037023723939612E-2</v>
      </c>
      <c r="I89" s="83">
        <f t="shared" si="30"/>
        <v>4.8491923033475166E-2</v>
      </c>
      <c r="J89" s="82">
        <f t="shared" si="30"/>
        <v>4.6753490115244073E-2</v>
      </c>
      <c r="K89" s="83">
        <f t="shared" si="30"/>
        <v>2.7438214190805207E-2</v>
      </c>
      <c r="L89" s="82">
        <f t="shared" si="30"/>
        <v>4.1658137154554763E-2</v>
      </c>
      <c r="M89" s="83">
        <f t="shared" si="30"/>
        <v>2.1087101618554982E-2</v>
      </c>
      <c r="N89" s="82">
        <f t="shared" si="30"/>
        <v>3.8106484832323845E-2</v>
      </c>
      <c r="O89" s="83">
        <f t="shared" si="30"/>
        <v>3.753149859182766E-2</v>
      </c>
      <c r="P89" s="82">
        <f t="shared" si="30"/>
        <v>2.8156709898528323E-2</v>
      </c>
      <c r="Q89" s="83">
        <f t="shared" si="30"/>
        <v>7.237456068939499E-2</v>
      </c>
      <c r="R89" s="82">
        <f t="shared" si="30"/>
        <v>2.6635078878177038E-2</v>
      </c>
      <c r="S89" s="83">
        <f t="shared" si="30"/>
        <v>5.9059410283079157E-2</v>
      </c>
      <c r="T89" s="82">
        <f t="shared" si="30"/>
        <v>4.1300293098854253E-2</v>
      </c>
      <c r="U89" s="83">
        <f t="shared" si="30"/>
        <v>5.5524475524475522E-2</v>
      </c>
      <c r="V89" s="82">
        <f t="shared" si="30"/>
        <v>8.8854520055877073E-2</v>
      </c>
      <c r="W89" s="83">
        <f t="shared" si="30"/>
        <v>3.2035175879396985E-2</v>
      </c>
      <c r="X89" s="82">
        <f t="shared" si="30"/>
        <v>3.8768480284131025E-2</v>
      </c>
      <c r="Y89" s="83">
        <f t="shared" si="30"/>
        <v>5.7873355687387155E-2</v>
      </c>
      <c r="Z89" s="82">
        <f t="shared" si="30"/>
        <v>3.4965627967979737E-2</v>
      </c>
      <c r="AA89" s="82">
        <f t="shared" si="30"/>
        <v>4.7092817261053889E-2</v>
      </c>
      <c r="AB89" s="101">
        <f t="shared" si="30"/>
        <v>2.9180287755141712E-2</v>
      </c>
      <c r="AC89" s="102">
        <f t="shared" si="30"/>
        <v>4.5345110311769833E-2</v>
      </c>
      <c r="AD89" s="15"/>
      <c r="AE89" s="15"/>
    </row>
    <row r="90" spans="1:31" s="8" customFormat="1">
      <c r="A90" s="87" t="s">
        <v>38</v>
      </c>
      <c r="B90" s="82">
        <f>B26/B31</f>
        <v>0</v>
      </c>
      <c r="C90" s="83">
        <f t="shared" ref="C90:AC90" si="31">C26/C31</f>
        <v>3.8646088754267033E-2</v>
      </c>
      <c r="D90" s="82">
        <f t="shared" si="31"/>
        <v>1.9544089689604321E-4</v>
      </c>
      <c r="E90" s="83">
        <f t="shared" si="31"/>
        <v>3.7165488230555807E-2</v>
      </c>
      <c r="F90" s="82">
        <f t="shared" si="31"/>
        <v>5.9217419031567435E-4</v>
      </c>
      <c r="G90" s="83">
        <f t="shared" si="31"/>
        <v>3.6151279199110126E-2</v>
      </c>
      <c r="H90" s="82">
        <f t="shared" si="31"/>
        <v>6.3803019410496045E-4</v>
      </c>
      <c r="I90" s="83">
        <f t="shared" si="31"/>
        <v>2.6652106789170463E-2</v>
      </c>
      <c r="J90" s="82">
        <f t="shared" si="31"/>
        <v>1.4710015928042724E-2</v>
      </c>
      <c r="K90" s="83">
        <f t="shared" si="31"/>
        <v>1.4217379750199309E-2</v>
      </c>
      <c r="L90" s="82">
        <f t="shared" si="31"/>
        <v>1.3510747185261003E-2</v>
      </c>
      <c r="M90" s="83">
        <f t="shared" si="31"/>
        <v>3.2329384281661938E-3</v>
      </c>
      <c r="N90" s="82">
        <f t="shared" si="31"/>
        <v>5.2442446636953516E-3</v>
      </c>
      <c r="O90" s="83">
        <f t="shared" si="31"/>
        <v>8.4984435989920448E-3</v>
      </c>
      <c r="P90" s="82">
        <f t="shared" si="31"/>
        <v>8.0415742669623456E-3</v>
      </c>
      <c r="Q90" s="83">
        <f t="shared" si="31"/>
        <v>9.7492206580227555E-3</v>
      </c>
      <c r="R90" s="82">
        <f t="shared" si="31"/>
        <v>5.1216038562664334E-3</v>
      </c>
      <c r="S90" s="83">
        <f t="shared" si="31"/>
        <v>4.9999373441435568E-3</v>
      </c>
      <c r="T90" s="82">
        <f t="shared" si="31"/>
        <v>6.0396127542410513E-3</v>
      </c>
      <c r="U90" s="83">
        <f t="shared" si="31"/>
        <v>2.167832167832168E-3</v>
      </c>
      <c r="V90" s="82">
        <f t="shared" si="31"/>
        <v>1.1009113284108295E-2</v>
      </c>
      <c r="W90" s="83">
        <f t="shared" si="31"/>
        <v>2.0240089335566724E-3</v>
      </c>
      <c r="X90" s="82">
        <f t="shared" si="31"/>
        <v>8.0232782044973149E-3</v>
      </c>
      <c r="Y90" s="83">
        <f t="shared" si="31"/>
        <v>5.5455248903791589E-3</v>
      </c>
      <c r="Z90" s="82">
        <f t="shared" si="31"/>
        <v>1.882547148478133E-3</v>
      </c>
      <c r="AA90" s="82">
        <f t="shared" si="31"/>
        <v>6.7685616195677402E-3</v>
      </c>
      <c r="AB90" s="101">
        <f t="shared" si="31"/>
        <v>3.5446274310712892E-3</v>
      </c>
      <c r="AC90" s="102">
        <f t="shared" si="31"/>
        <v>1.5331233248115252E-2</v>
      </c>
      <c r="AD90" s="15"/>
      <c r="AE90" s="15"/>
    </row>
    <row r="91" spans="1:31" s="8" customFormat="1">
      <c r="A91" s="88" t="s">
        <v>39</v>
      </c>
      <c r="B91" s="82">
        <f>B27/B31</f>
        <v>0</v>
      </c>
      <c r="C91" s="83">
        <f t="shared" ref="C91:AC91" si="32">C27/C31</f>
        <v>3.038607625366604E-3</v>
      </c>
      <c r="D91" s="82">
        <f t="shared" si="32"/>
        <v>0</v>
      </c>
      <c r="E91" s="83">
        <f t="shared" si="32"/>
        <v>3.0206748411348789E-3</v>
      </c>
      <c r="F91" s="82">
        <f t="shared" si="32"/>
        <v>0</v>
      </c>
      <c r="G91" s="83">
        <f t="shared" si="32"/>
        <v>6.1797058460017309E-5</v>
      </c>
      <c r="H91" s="82">
        <f t="shared" si="32"/>
        <v>0</v>
      </c>
      <c r="I91" s="83">
        <f t="shared" si="32"/>
        <v>0</v>
      </c>
      <c r="J91" s="82">
        <f t="shared" si="32"/>
        <v>0</v>
      </c>
      <c r="K91" s="83">
        <f t="shared" si="32"/>
        <v>0</v>
      </c>
      <c r="L91" s="82">
        <f t="shared" si="32"/>
        <v>0</v>
      </c>
      <c r="M91" s="83">
        <f t="shared" si="32"/>
        <v>0</v>
      </c>
      <c r="N91" s="82">
        <f t="shared" si="32"/>
        <v>0</v>
      </c>
      <c r="O91" s="83">
        <f t="shared" si="32"/>
        <v>0</v>
      </c>
      <c r="P91" s="82">
        <f t="shared" si="32"/>
        <v>0</v>
      </c>
      <c r="Q91" s="83">
        <f t="shared" si="32"/>
        <v>0</v>
      </c>
      <c r="R91" s="82">
        <f t="shared" si="32"/>
        <v>0</v>
      </c>
      <c r="S91" s="83">
        <f t="shared" si="32"/>
        <v>0</v>
      </c>
      <c r="T91" s="82">
        <f t="shared" si="32"/>
        <v>0</v>
      </c>
      <c r="U91" s="83">
        <f t="shared" si="32"/>
        <v>0</v>
      </c>
      <c r="V91" s="82">
        <f t="shared" si="32"/>
        <v>0</v>
      </c>
      <c r="W91" s="83">
        <f t="shared" si="32"/>
        <v>0</v>
      </c>
      <c r="X91" s="82">
        <f t="shared" si="32"/>
        <v>0</v>
      </c>
      <c r="Y91" s="83">
        <f t="shared" si="32"/>
        <v>0</v>
      </c>
      <c r="Z91" s="82">
        <f t="shared" si="32"/>
        <v>0</v>
      </c>
      <c r="AA91" s="82">
        <f t="shared" si="32"/>
        <v>0</v>
      </c>
      <c r="AB91" s="101">
        <f t="shared" si="32"/>
        <v>0</v>
      </c>
      <c r="AC91" s="102">
        <f t="shared" si="32"/>
        <v>5.1795481188041657E-4</v>
      </c>
      <c r="AD91" s="15"/>
      <c r="AE91" s="15"/>
    </row>
    <row r="92" spans="1:31" s="8" customFormat="1">
      <c r="A92" s="87" t="s">
        <v>40</v>
      </c>
      <c r="B92" s="82">
        <f>B28/B31</f>
        <v>0</v>
      </c>
      <c r="C92" s="83">
        <f t="shared" ref="C92:AC92" si="33">C28/C31</f>
        <v>0</v>
      </c>
      <c r="D92" s="82">
        <f t="shared" si="33"/>
        <v>0</v>
      </c>
      <c r="E92" s="83">
        <f t="shared" si="33"/>
        <v>0</v>
      </c>
      <c r="F92" s="82">
        <f t="shared" si="33"/>
        <v>0</v>
      </c>
      <c r="G92" s="83">
        <f t="shared" si="33"/>
        <v>0</v>
      </c>
      <c r="H92" s="82">
        <f t="shared" si="33"/>
        <v>0</v>
      </c>
      <c r="I92" s="83">
        <f t="shared" si="33"/>
        <v>0</v>
      </c>
      <c r="J92" s="82">
        <f t="shared" si="33"/>
        <v>0</v>
      </c>
      <c r="K92" s="83">
        <f t="shared" si="33"/>
        <v>0</v>
      </c>
      <c r="L92" s="82">
        <f t="shared" si="33"/>
        <v>0</v>
      </c>
      <c r="M92" s="83">
        <f t="shared" si="33"/>
        <v>0</v>
      </c>
      <c r="N92" s="82">
        <f t="shared" si="33"/>
        <v>0</v>
      </c>
      <c r="O92" s="83">
        <f t="shared" si="33"/>
        <v>0</v>
      </c>
      <c r="P92" s="82">
        <f t="shared" si="33"/>
        <v>0</v>
      </c>
      <c r="Q92" s="83">
        <f t="shared" si="33"/>
        <v>0</v>
      </c>
      <c r="R92" s="82">
        <f t="shared" si="33"/>
        <v>0</v>
      </c>
      <c r="S92" s="83">
        <f t="shared" si="33"/>
        <v>0</v>
      </c>
      <c r="T92" s="82">
        <f t="shared" si="33"/>
        <v>0</v>
      </c>
      <c r="U92" s="83">
        <f t="shared" si="33"/>
        <v>0</v>
      </c>
      <c r="V92" s="82">
        <f t="shared" si="33"/>
        <v>0</v>
      </c>
      <c r="W92" s="83">
        <f t="shared" si="33"/>
        <v>0</v>
      </c>
      <c r="X92" s="82">
        <f t="shared" si="33"/>
        <v>0</v>
      </c>
      <c r="Y92" s="83">
        <f t="shared" si="33"/>
        <v>0</v>
      </c>
      <c r="Z92" s="82">
        <f t="shared" si="33"/>
        <v>0</v>
      </c>
      <c r="AA92" s="82">
        <f t="shared" si="33"/>
        <v>0</v>
      </c>
      <c r="AB92" s="101">
        <f t="shared" si="33"/>
        <v>0</v>
      </c>
      <c r="AC92" s="102">
        <f t="shared" si="33"/>
        <v>0</v>
      </c>
      <c r="AD92" s="15"/>
      <c r="AE92" s="15"/>
    </row>
    <row r="93" spans="1:31" s="8" customFormat="1">
      <c r="A93" s="88" t="s">
        <v>41</v>
      </c>
      <c r="B93" s="82">
        <f>B29/B31</f>
        <v>0</v>
      </c>
      <c r="C93" s="83">
        <f t="shared" ref="C93:AC93" si="34">C29/C31</f>
        <v>0</v>
      </c>
      <c r="D93" s="82">
        <f t="shared" si="34"/>
        <v>0</v>
      </c>
      <c r="E93" s="83">
        <f t="shared" si="34"/>
        <v>0</v>
      </c>
      <c r="F93" s="82">
        <f t="shared" si="34"/>
        <v>0</v>
      </c>
      <c r="G93" s="83">
        <f t="shared" si="34"/>
        <v>0</v>
      </c>
      <c r="H93" s="82">
        <f t="shared" si="34"/>
        <v>0</v>
      </c>
      <c r="I93" s="83">
        <f t="shared" si="34"/>
        <v>0</v>
      </c>
      <c r="J93" s="82">
        <f t="shared" si="34"/>
        <v>0</v>
      </c>
      <c r="K93" s="83">
        <f t="shared" si="34"/>
        <v>0</v>
      </c>
      <c r="L93" s="82">
        <f t="shared" si="34"/>
        <v>0</v>
      </c>
      <c r="M93" s="83">
        <f t="shared" si="34"/>
        <v>0</v>
      </c>
      <c r="N93" s="82">
        <f t="shared" si="34"/>
        <v>0</v>
      </c>
      <c r="O93" s="83">
        <f t="shared" si="34"/>
        <v>0</v>
      </c>
      <c r="P93" s="82">
        <f t="shared" si="34"/>
        <v>0</v>
      </c>
      <c r="Q93" s="83">
        <f t="shared" si="34"/>
        <v>0</v>
      </c>
      <c r="R93" s="82">
        <f t="shared" si="34"/>
        <v>0</v>
      </c>
      <c r="S93" s="83">
        <f t="shared" si="34"/>
        <v>0</v>
      </c>
      <c r="T93" s="82">
        <f t="shared" si="34"/>
        <v>0</v>
      </c>
      <c r="U93" s="83">
        <f t="shared" si="34"/>
        <v>0</v>
      </c>
      <c r="V93" s="82">
        <f t="shared" si="34"/>
        <v>0</v>
      </c>
      <c r="W93" s="83">
        <f t="shared" si="34"/>
        <v>0</v>
      </c>
      <c r="X93" s="82">
        <f t="shared" si="34"/>
        <v>0</v>
      </c>
      <c r="Y93" s="83">
        <f t="shared" si="34"/>
        <v>0</v>
      </c>
      <c r="Z93" s="82">
        <f t="shared" si="34"/>
        <v>0</v>
      </c>
      <c r="AA93" s="82">
        <f t="shared" si="34"/>
        <v>0</v>
      </c>
      <c r="AB93" s="101">
        <f t="shared" si="34"/>
        <v>0</v>
      </c>
      <c r="AC93" s="102">
        <f t="shared" si="34"/>
        <v>0</v>
      </c>
      <c r="AD93" s="15"/>
      <c r="AE93" s="15"/>
    </row>
    <row r="94" spans="1:31" s="8" customFormat="1" ht="14.1" thickBot="1">
      <c r="A94" s="87" t="s">
        <v>45</v>
      </c>
      <c r="B94" s="84">
        <f>B30/B31</f>
        <v>0</v>
      </c>
      <c r="C94" s="85">
        <f t="shared" ref="C94:AC94" si="35">C30/C31</f>
        <v>0</v>
      </c>
      <c r="D94" s="84">
        <f t="shared" si="35"/>
        <v>0</v>
      </c>
      <c r="E94" s="85">
        <f t="shared" si="35"/>
        <v>0</v>
      </c>
      <c r="F94" s="84">
        <f t="shared" si="35"/>
        <v>0</v>
      </c>
      <c r="G94" s="85">
        <f t="shared" si="35"/>
        <v>0</v>
      </c>
      <c r="H94" s="84">
        <f t="shared" si="35"/>
        <v>0</v>
      </c>
      <c r="I94" s="85">
        <f t="shared" si="35"/>
        <v>0</v>
      </c>
      <c r="J94" s="84">
        <f t="shared" si="35"/>
        <v>0</v>
      </c>
      <c r="K94" s="85">
        <f t="shared" si="35"/>
        <v>0</v>
      </c>
      <c r="L94" s="84">
        <f t="shared" si="35"/>
        <v>0</v>
      </c>
      <c r="M94" s="85">
        <f t="shared" si="35"/>
        <v>0</v>
      </c>
      <c r="N94" s="84">
        <f t="shared" si="35"/>
        <v>0</v>
      </c>
      <c r="O94" s="85">
        <f t="shared" si="35"/>
        <v>0</v>
      </c>
      <c r="P94" s="84">
        <f t="shared" si="35"/>
        <v>0</v>
      </c>
      <c r="Q94" s="85">
        <f t="shared" si="35"/>
        <v>0</v>
      </c>
      <c r="R94" s="84">
        <f t="shared" si="35"/>
        <v>0</v>
      </c>
      <c r="S94" s="85">
        <f t="shared" si="35"/>
        <v>0</v>
      </c>
      <c r="T94" s="84">
        <f t="shared" si="35"/>
        <v>0</v>
      </c>
      <c r="U94" s="85">
        <f t="shared" si="35"/>
        <v>0</v>
      </c>
      <c r="V94" s="84">
        <f t="shared" si="35"/>
        <v>0</v>
      </c>
      <c r="W94" s="85">
        <f t="shared" si="35"/>
        <v>0</v>
      </c>
      <c r="X94" s="84">
        <f t="shared" si="35"/>
        <v>0</v>
      </c>
      <c r="Y94" s="85">
        <f t="shared" si="35"/>
        <v>0</v>
      </c>
      <c r="Z94" s="84">
        <f t="shared" si="35"/>
        <v>0</v>
      </c>
      <c r="AA94" s="84">
        <f t="shared" si="35"/>
        <v>0</v>
      </c>
      <c r="AB94" s="103">
        <f t="shared" si="35"/>
        <v>0</v>
      </c>
      <c r="AC94" s="104">
        <f t="shared" si="35"/>
        <v>0</v>
      </c>
      <c r="AD94" s="15"/>
      <c r="AE94" s="15"/>
    </row>
    <row r="95" spans="1:31" s="8" customFormat="1" ht="15" thickTop="1" thickBot="1">
      <c r="A95" s="296" t="s">
        <v>42</v>
      </c>
      <c r="B95" s="78">
        <f>SUM(B71:B94)</f>
        <v>1</v>
      </c>
      <c r="C95" s="79">
        <f t="shared" ref="C95:AC95" si="36">SUM(C71:C94)</f>
        <v>1</v>
      </c>
      <c r="D95" s="78">
        <f t="shared" si="36"/>
        <v>0.99999999999999978</v>
      </c>
      <c r="E95" s="79">
        <f t="shared" si="36"/>
        <v>0.99999999999999989</v>
      </c>
      <c r="F95" s="78">
        <f t="shared" si="36"/>
        <v>1</v>
      </c>
      <c r="G95" s="79">
        <f t="shared" si="36"/>
        <v>1.0000000000000002</v>
      </c>
      <c r="H95" s="78">
        <f t="shared" si="36"/>
        <v>0.99999999999999989</v>
      </c>
      <c r="I95" s="79">
        <f t="shared" si="36"/>
        <v>1</v>
      </c>
      <c r="J95" s="78">
        <f t="shared" si="36"/>
        <v>1.0000000000000002</v>
      </c>
      <c r="K95" s="78">
        <f t="shared" si="36"/>
        <v>1</v>
      </c>
      <c r="L95" s="78">
        <f t="shared" si="36"/>
        <v>1</v>
      </c>
      <c r="M95" s="79">
        <f t="shared" si="36"/>
        <v>1</v>
      </c>
      <c r="N95" s="78">
        <f t="shared" si="36"/>
        <v>1</v>
      </c>
      <c r="O95" s="79">
        <f t="shared" si="36"/>
        <v>1.0000000000000002</v>
      </c>
      <c r="P95" s="78">
        <f t="shared" si="36"/>
        <v>1</v>
      </c>
      <c r="Q95" s="79">
        <f t="shared" si="36"/>
        <v>1.0000000000000002</v>
      </c>
      <c r="R95" s="78">
        <f t="shared" si="36"/>
        <v>1</v>
      </c>
      <c r="S95" s="79">
        <f t="shared" si="36"/>
        <v>1</v>
      </c>
      <c r="T95" s="78">
        <f t="shared" si="36"/>
        <v>1.0000000000000002</v>
      </c>
      <c r="U95" s="79">
        <f t="shared" si="36"/>
        <v>1</v>
      </c>
      <c r="V95" s="78">
        <f t="shared" si="36"/>
        <v>0.99999999999999989</v>
      </c>
      <c r="W95" s="79">
        <f t="shared" si="36"/>
        <v>1</v>
      </c>
      <c r="X95" s="78">
        <f t="shared" si="36"/>
        <v>1</v>
      </c>
      <c r="Y95" s="79">
        <f t="shared" si="36"/>
        <v>1</v>
      </c>
      <c r="Z95" s="78">
        <f t="shared" si="36"/>
        <v>0.99999999999999989</v>
      </c>
      <c r="AA95" s="78">
        <f t="shared" si="36"/>
        <v>1</v>
      </c>
      <c r="AB95" s="78">
        <f t="shared" si="36"/>
        <v>1</v>
      </c>
      <c r="AC95" s="80">
        <f t="shared" si="36"/>
        <v>1</v>
      </c>
      <c r="AD95" s="81"/>
    </row>
    <row r="96" spans="1:31" ht="14.1" thickTop="1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76"/>
  <sheetViews>
    <sheetView view="pageBreakPreview" topLeftCell="A25" zoomScale="93" zoomScaleNormal="93" zoomScaleSheetLayoutView="85" zoomScalePageLayoutView="93" workbookViewId="0">
      <selection activeCell="D56" sqref="D56"/>
    </sheetView>
  </sheetViews>
  <sheetFormatPr defaultColWidth="8.85546875" defaultRowHeight="12.95"/>
  <cols>
    <col min="1" max="1" width="8.85546875" style="153"/>
    <col min="2" max="2" width="10.7109375" style="153" customWidth="1"/>
    <col min="3" max="3" width="27.28515625" style="153" customWidth="1"/>
    <col min="4" max="5" width="18.7109375" style="153" bestFit="1" customWidth="1"/>
    <col min="6" max="6" width="10.7109375" style="210" customWidth="1"/>
    <col min="7" max="11" width="8.85546875" style="153"/>
    <col min="12" max="12" width="9.28515625" style="153" bestFit="1" customWidth="1"/>
    <col min="13" max="15" width="8.85546875" style="153"/>
    <col min="16" max="16" width="11" style="153" bestFit="1" customWidth="1"/>
    <col min="17" max="16384" width="8.85546875" style="153"/>
  </cols>
  <sheetData>
    <row r="1" spans="1:16" ht="18">
      <c r="C1" s="325" t="s">
        <v>59</v>
      </c>
      <c r="D1" s="325"/>
      <c r="E1" s="325"/>
      <c r="F1" s="212"/>
    </row>
    <row r="2" spans="1:16" ht="18">
      <c r="C2" s="325" t="s">
        <v>60</v>
      </c>
      <c r="D2" s="325"/>
      <c r="E2" s="325"/>
      <c r="F2" s="212"/>
    </row>
    <row r="3" spans="1:16" ht="18">
      <c r="C3" s="326">
        <f>Daily!A5</f>
        <v>43831</v>
      </c>
      <c r="D3" s="326"/>
      <c r="E3" s="326"/>
      <c r="F3" s="213"/>
    </row>
    <row r="4" spans="1:16" ht="14.1" thickBot="1">
      <c r="C4" s="154"/>
      <c r="D4" s="154"/>
      <c r="E4" s="154"/>
      <c r="F4" s="214"/>
    </row>
    <row r="5" spans="1:16" ht="15.95" thickTop="1">
      <c r="A5" s="155"/>
      <c r="B5" s="155"/>
      <c r="C5" s="321" t="s">
        <v>61</v>
      </c>
      <c r="D5" s="321" t="s">
        <v>62</v>
      </c>
      <c r="E5" s="323" t="s">
        <v>63</v>
      </c>
      <c r="F5" s="215"/>
      <c r="G5" s="153" t="s">
        <v>64</v>
      </c>
    </row>
    <row r="6" spans="1:16" ht="15.95" thickBot="1">
      <c r="A6" s="156"/>
      <c r="B6" s="156"/>
      <c r="C6" s="322"/>
      <c r="D6" s="322"/>
      <c r="E6" s="324"/>
      <c r="F6" s="215"/>
    </row>
    <row r="7" spans="1:16" ht="18.95" thickTop="1">
      <c r="A7" s="155"/>
      <c r="B7" s="155"/>
      <c r="C7" s="278">
        <f>Daily!A5</f>
        <v>43831</v>
      </c>
      <c r="D7" s="279">
        <f>IF(Daily!AB33=0,"",Daily!AB33)</f>
        <v>95691</v>
      </c>
      <c r="E7" s="280">
        <f>IF(Daily!AC33=0,"",Daily!AC33)</f>
        <v>95461</v>
      </c>
      <c r="F7" s="211"/>
      <c r="G7" s="207">
        <f>IF(D7="",0,IF(WEEKDAY(C7,2)=7,3,IF(H7="H",3,IF(WEEKDAY(C7,2)=6,2,1))))</f>
        <v>3</v>
      </c>
      <c r="H7" s="153" t="s">
        <v>65</v>
      </c>
      <c r="J7" s="207"/>
      <c r="K7" s="207"/>
      <c r="L7" s="207"/>
      <c r="M7" s="207"/>
      <c r="O7" s="207"/>
      <c r="P7" s="207"/>
    </row>
    <row r="8" spans="1:16" ht="18">
      <c r="A8" s="155"/>
      <c r="B8" s="155"/>
      <c r="C8" s="281">
        <f>C7+1</f>
        <v>43832</v>
      </c>
      <c r="D8" s="282">
        <f>IF(Daily!AB64=0,"",Daily!AB64)</f>
        <v>226990</v>
      </c>
      <c r="E8" s="283">
        <f>IF(Daily!AC64=0,"",Daily!AC64)</f>
        <v>226525</v>
      </c>
      <c r="F8" s="211"/>
      <c r="G8" s="207">
        <f t="shared" ref="G8:G29" si="0">IF(D8="",0,IF(WEEKDAY(C8,2)=7,3,IF(H8="H",3,IF(WEEKDAY(C8,2)=6,2,1))))</f>
        <v>1</v>
      </c>
      <c r="J8" s="207"/>
      <c r="K8" s="207"/>
      <c r="L8" s="207"/>
      <c r="M8" s="207"/>
      <c r="O8" s="207"/>
    </row>
    <row r="9" spans="1:16" ht="18">
      <c r="A9" s="155"/>
      <c r="B9" s="155"/>
      <c r="C9" s="281">
        <f>C7+2</f>
        <v>43833</v>
      </c>
      <c r="D9" s="282">
        <f>IF(Daily!AB95=0,"",Daily!AB95)</f>
        <v>261975</v>
      </c>
      <c r="E9" s="283">
        <f>IF(Daily!AC95=0,"",Daily!AC95)</f>
        <v>261420</v>
      </c>
      <c r="F9" s="211"/>
      <c r="G9" s="207">
        <f t="shared" si="0"/>
        <v>1</v>
      </c>
      <c r="J9" s="207"/>
      <c r="K9" s="207"/>
      <c r="L9" s="207"/>
      <c r="M9" s="207"/>
      <c r="O9" s="207"/>
    </row>
    <row r="10" spans="1:16" ht="18">
      <c r="A10" s="155"/>
      <c r="B10" s="155"/>
      <c r="C10" s="281">
        <f>C7+3</f>
        <v>43834</v>
      </c>
      <c r="D10" s="282">
        <f>IF(Daily!AB126=0,"",Daily!AB126)</f>
        <v>187850</v>
      </c>
      <c r="E10" s="283">
        <f>IF(Daily!AC126=0,"",Daily!AC126)</f>
        <v>187443</v>
      </c>
      <c r="F10" s="211"/>
      <c r="G10" s="207">
        <f t="shared" si="0"/>
        <v>2</v>
      </c>
      <c r="J10" s="207"/>
      <c r="K10" s="207"/>
      <c r="L10" s="207"/>
      <c r="M10" s="207"/>
      <c r="O10" s="207"/>
    </row>
    <row r="11" spans="1:16" ht="18">
      <c r="A11" s="155"/>
      <c r="B11" s="155"/>
      <c r="C11" s="281">
        <f>C7+4</f>
        <v>43835</v>
      </c>
      <c r="D11" s="282">
        <f>IF(Daily!AB157=0,"",Daily!AB157)</f>
        <v>142809</v>
      </c>
      <c r="E11" s="283">
        <f>IF(Daily!AC157=0,"",Daily!AC157)</f>
        <v>142549</v>
      </c>
      <c r="F11" s="211"/>
      <c r="G11" s="207">
        <f t="shared" si="0"/>
        <v>3</v>
      </c>
      <c r="J11" s="207"/>
      <c r="K11" s="207"/>
      <c r="L11" s="207"/>
      <c r="M11" s="207"/>
      <c r="O11" s="207"/>
    </row>
    <row r="12" spans="1:16" ht="18">
      <c r="A12" s="155"/>
      <c r="B12" s="155"/>
      <c r="C12" s="281">
        <f>C7+5</f>
        <v>43836</v>
      </c>
      <c r="D12" s="282">
        <f>IF(Daily!AB188=0,"",Daily!AB188)</f>
        <v>297349</v>
      </c>
      <c r="E12" s="283">
        <f>IF(Daily!AC188=0,"",Daily!AC188)</f>
        <v>296750</v>
      </c>
      <c r="F12" s="211"/>
      <c r="G12" s="207">
        <f t="shared" si="0"/>
        <v>1</v>
      </c>
      <c r="J12" s="207"/>
      <c r="K12" s="207"/>
      <c r="L12" s="207"/>
      <c r="M12" s="207"/>
      <c r="O12" s="207"/>
    </row>
    <row r="13" spans="1:16" ht="18">
      <c r="A13" s="155"/>
      <c r="B13" s="155"/>
      <c r="C13" s="281">
        <f>C7+6</f>
        <v>43837</v>
      </c>
      <c r="D13" s="282">
        <f>IF(Daily!AB219=0,"",Daily!AB219)</f>
        <v>299657</v>
      </c>
      <c r="E13" s="283">
        <f>IF(Daily!AC219=0,"",Daily!AC219)</f>
        <v>299128</v>
      </c>
      <c r="F13" s="211"/>
      <c r="G13" s="207">
        <f t="shared" si="0"/>
        <v>1</v>
      </c>
      <c r="J13" s="207"/>
      <c r="K13" s="207"/>
      <c r="L13" s="207"/>
      <c r="M13" s="207"/>
      <c r="O13" s="207"/>
    </row>
    <row r="14" spans="1:16" ht="18">
      <c r="A14" s="155"/>
      <c r="B14" s="155"/>
      <c r="C14" s="281">
        <f>C7+7</f>
        <v>43838</v>
      </c>
      <c r="D14" s="282">
        <f>IF(Daily!AB250=0,"",Daily!AB250)</f>
        <v>301014</v>
      </c>
      <c r="E14" s="283">
        <f>IF(Daily!AC250=0,"",Daily!AC250)</f>
        <v>300483</v>
      </c>
      <c r="F14" s="211"/>
      <c r="G14" s="207">
        <f t="shared" si="0"/>
        <v>1</v>
      </c>
      <c r="J14" s="207"/>
      <c r="K14" s="207"/>
      <c r="L14" s="207"/>
      <c r="M14" s="207"/>
      <c r="O14" s="207"/>
    </row>
    <row r="15" spans="1:16" ht="18">
      <c r="A15" s="155"/>
      <c r="B15" s="155"/>
      <c r="C15" s="281">
        <f>C7+8</f>
        <v>43839</v>
      </c>
      <c r="D15" s="282">
        <f>IF(Daily!AB281=0,"",Daily!AB281)</f>
        <v>305766</v>
      </c>
      <c r="E15" s="283">
        <f>IF(Daily!AC281=0,"",Daily!AC281)</f>
        <v>305449</v>
      </c>
      <c r="F15" s="211"/>
      <c r="G15" s="207">
        <f t="shared" si="0"/>
        <v>1</v>
      </c>
      <c r="J15" s="207"/>
      <c r="K15" s="207"/>
      <c r="L15" s="207"/>
      <c r="M15" s="207"/>
      <c r="O15" s="207"/>
    </row>
    <row r="16" spans="1:16" ht="18">
      <c r="A16" s="155"/>
      <c r="B16" s="155"/>
      <c r="C16" s="281">
        <f>C7+9</f>
        <v>43840</v>
      </c>
      <c r="D16" s="282">
        <f>IF(Daily!AB312=0,"",Daily!AB312)</f>
        <v>316336</v>
      </c>
      <c r="E16" s="283">
        <f>IF(Daily!AC312=0,"",Daily!AC312)</f>
        <v>315610</v>
      </c>
      <c r="F16" s="211"/>
      <c r="G16" s="207">
        <f t="shared" si="0"/>
        <v>1</v>
      </c>
      <c r="J16" s="207"/>
      <c r="K16" s="207"/>
      <c r="L16" s="207"/>
      <c r="M16" s="207"/>
      <c r="O16" s="207"/>
    </row>
    <row r="17" spans="1:15" ht="18">
      <c r="A17" s="155"/>
      <c r="B17" s="155"/>
      <c r="C17" s="281">
        <f>C7+10</f>
        <v>43841</v>
      </c>
      <c r="D17" s="282">
        <f>IF(Daily!AB343=0,"",Daily!AB343)</f>
        <v>223749</v>
      </c>
      <c r="E17" s="283">
        <f>IF(Daily!AC343=0,"",Daily!AC343)</f>
        <v>223249</v>
      </c>
      <c r="F17" s="211"/>
      <c r="G17" s="207">
        <f t="shared" si="0"/>
        <v>2</v>
      </c>
      <c r="J17" s="207"/>
      <c r="K17" s="207"/>
      <c r="L17" s="207"/>
      <c r="M17" s="207"/>
      <c r="O17" s="207"/>
    </row>
    <row r="18" spans="1:15" ht="18">
      <c r="A18" s="155"/>
      <c r="B18" s="155"/>
      <c r="C18" s="281">
        <f>C7+11</f>
        <v>43842</v>
      </c>
      <c r="D18" s="282">
        <f>IF(Daily!AB374=0,"",Daily!AB374)</f>
        <v>147816</v>
      </c>
      <c r="E18" s="283">
        <f>IF(Daily!AC374=0,"",Daily!AC374)</f>
        <v>147479</v>
      </c>
      <c r="F18" s="211"/>
      <c r="G18" s="207">
        <f t="shared" si="0"/>
        <v>3</v>
      </c>
      <c r="J18" s="207"/>
      <c r="K18" s="207"/>
      <c r="L18" s="207"/>
      <c r="M18" s="207"/>
      <c r="O18" s="207"/>
    </row>
    <row r="19" spans="1:15" ht="18">
      <c r="A19" s="155"/>
      <c r="B19" s="155"/>
      <c r="C19" s="281">
        <f>C7+12</f>
        <v>43843</v>
      </c>
      <c r="D19" s="282">
        <f>IF(Daily!AB405=0,"",Daily!AB405)</f>
        <v>198366</v>
      </c>
      <c r="E19" s="283">
        <f>IF(Daily!AC405=0,"",Daily!AC405)</f>
        <v>198058</v>
      </c>
      <c r="F19" s="211"/>
      <c r="G19" s="207">
        <f t="shared" si="0"/>
        <v>1</v>
      </c>
      <c r="J19" s="207"/>
      <c r="K19" s="207"/>
      <c r="L19" s="207"/>
      <c r="M19" s="207"/>
      <c r="O19" s="207"/>
    </row>
    <row r="20" spans="1:15" ht="18">
      <c r="A20" s="155"/>
      <c r="B20" s="155"/>
      <c r="C20" s="281">
        <f>C7+13</f>
        <v>43844</v>
      </c>
      <c r="D20" s="282">
        <f>IF(Daily!AB436=0,"",Daily!AB436)</f>
        <v>277742</v>
      </c>
      <c r="E20" s="283">
        <f>IF(Daily!AC436=0,"",Daily!AC436)</f>
        <v>277183</v>
      </c>
      <c r="F20" s="211"/>
      <c r="G20" s="207">
        <f t="shared" si="0"/>
        <v>1</v>
      </c>
      <c r="J20" s="207"/>
      <c r="K20" s="207"/>
      <c r="L20" s="207"/>
      <c r="M20" s="207"/>
      <c r="O20" s="207"/>
    </row>
    <row r="21" spans="1:15" ht="18">
      <c r="A21" s="155"/>
      <c r="B21" s="155"/>
      <c r="C21" s="281">
        <f>C7+14</f>
        <v>43845</v>
      </c>
      <c r="D21" s="282">
        <f>IF(Daily!AB467=0,"",Daily!AB467)</f>
        <v>310433</v>
      </c>
      <c r="E21" s="283">
        <f>IF(Daily!AC467=0,"",Daily!AC467)</f>
        <v>309836</v>
      </c>
      <c r="F21" s="211"/>
      <c r="G21" s="207">
        <f t="shared" si="0"/>
        <v>1</v>
      </c>
      <c r="J21" s="207"/>
      <c r="K21" s="207"/>
      <c r="L21" s="207"/>
      <c r="M21" s="207"/>
      <c r="O21" s="207"/>
    </row>
    <row r="22" spans="1:15" ht="18">
      <c r="A22" s="155"/>
      <c r="B22" s="155"/>
      <c r="C22" s="281">
        <f>C7+15</f>
        <v>43846</v>
      </c>
      <c r="D22" s="282">
        <f>IF(Daily!AB498=0,"",Daily!AB498)</f>
        <v>306943</v>
      </c>
      <c r="E22" s="283">
        <f>IF(Daily!AC498=0,"",Daily!AC498)</f>
        <v>306365</v>
      </c>
      <c r="F22" s="211"/>
      <c r="G22" s="207">
        <f t="shared" si="0"/>
        <v>1</v>
      </c>
      <c r="J22" s="207"/>
      <c r="K22" s="207"/>
      <c r="L22" s="207"/>
      <c r="M22" s="207"/>
      <c r="O22" s="207"/>
    </row>
    <row r="23" spans="1:15" ht="18">
      <c r="A23" s="155"/>
      <c r="B23" s="155"/>
      <c r="C23" s="281">
        <f>C7+16</f>
        <v>43847</v>
      </c>
      <c r="D23" s="282">
        <f>IF(Daily!AB529=0,"",Daily!AB529)</f>
        <v>315924</v>
      </c>
      <c r="E23" s="283">
        <f>IF(Daily!AC529=0,"",Daily!AC529)</f>
        <v>315281</v>
      </c>
      <c r="F23" s="211"/>
      <c r="G23" s="207">
        <f t="shared" si="0"/>
        <v>1</v>
      </c>
      <c r="J23" s="207"/>
      <c r="K23" s="207"/>
      <c r="L23" s="207"/>
      <c r="M23" s="207"/>
      <c r="O23" s="207"/>
    </row>
    <row r="24" spans="1:15" ht="18">
      <c r="A24" s="155"/>
      <c r="B24" s="155"/>
      <c r="C24" s="281">
        <f>C7+17</f>
        <v>43848</v>
      </c>
      <c r="D24" s="282">
        <f>IF(Daily!AB560=0,"",Daily!AB560)</f>
        <v>221693</v>
      </c>
      <c r="E24" s="283">
        <f>IF(Daily!AC560=0,"",Daily!AC560)</f>
        <v>221269</v>
      </c>
      <c r="F24" s="211"/>
      <c r="G24" s="207">
        <f t="shared" si="0"/>
        <v>2</v>
      </c>
      <c r="J24" s="207"/>
      <c r="K24" s="207"/>
      <c r="L24" s="207"/>
      <c r="M24" s="207"/>
      <c r="O24" s="207"/>
    </row>
    <row r="25" spans="1:15" ht="18">
      <c r="A25" s="155"/>
      <c r="B25" s="155"/>
      <c r="C25" s="281">
        <f>C7+18</f>
        <v>43849</v>
      </c>
      <c r="D25" s="282">
        <f>IF(Daily!AB591=0,"",Daily!AB591)</f>
        <v>146556</v>
      </c>
      <c r="E25" s="283">
        <f>IF(Daily!AC591=0,"",Daily!AC591)</f>
        <v>146320</v>
      </c>
      <c r="F25" s="211"/>
      <c r="G25" s="207">
        <f t="shared" si="0"/>
        <v>3</v>
      </c>
      <c r="J25" s="207"/>
      <c r="K25" s="207"/>
      <c r="L25" s="207"/>
      <c r="M25" s="207"/>
      <c r="O25" s="207"/>
    </row>
    <row r="26" spans="1:15" ht="18">
      <c r="A26" s="155"/>
      <c r="B26" s="155"/>
      <c r="C26" s="281">
        <f>C7+19</f>
        <v>43850</v>
      </c>
      <c r="D26" s="282">
        <f>IF(Daily!AB622=0,"",Daily!AB622)</f>
        <v>300215</v>
      </c>
      <c r="E26" s="283">
        <f>IF(Daily!AC622=0,"",Daily!AC622)</f>
        <v>299721</v>
      </c>
      <c r="F26" s="211"/>
      <c r="G26" s="207">
        <f t="shared" si="0"/>
        <v>1</v>
      </c>
      <c r="J26" s="207"/>
      <c r="K26" s="207"/>
      <c r="L26" s="207"/>
      <c r="M26" s="207"/>
      <c r="O26" s="207"/>
    </row>
    <row r="27" spans="1:15" ht="18">
      <c r="A27" s="155"/>
      <c r="B27" s="155"/>
      <c r="C27" s="281">
        <f>C7+20</f>
        <v>43851</v>
      </c>
      <c r="D27" s="282">
        <f>IF(Daily!AB653=0,"",Daily!AB653)</f>
        <v>304480</v>
      </c>
      <c r="E27" s="283">
        <f>IF(Daily!AC653=0,"",Daily!AC653)</f>
        <v>303906</v>
      </c>
      <c r="F27" s="211"/>
      <c r="G27" s="207">
        <f t="shared" si="0"/>
        <v>1</v>
      </c>
      <c r="J27" s="207"/>
      <c r="K27" s="207"/>
      <c r="L27" s="207"/>
      <c r="M27" s="207"/>
      <c r="O27" s="207"/>
    </row>
    <row r="28" spans="1:15" ht="18">
      <c r="A28" s="155"/>
      <c r="B28" s="155"/>
      <c r="C28" s="281">
        <f>C7+21</f>
        <v>43852</v>
      </c>
      <c r="D28" s="282">
        <f>IF(Daily!AB684=0,"",Daily!AB684)</f>
        <v>305965</v>
      </c>
      <c r="E28" s="283">
        <f>IF(Daily!AC684=0,"",Daily!AC684)</f>
        <v>305555</v>
      </c>
      <c r="F28" s="211"/>
      <c r="G28" s="207">
        <f t="shared" si="0"/>
        <v>1</v>
      </c>
      <c r="K28" s="207"/>
      <c r="L28" s="207"/>
      <c r="M28" s="207"/>
      <c r="O28" s="207"/>
    </row>
    <row r="29" spans="1:15" ht="18">
      <c r="A29" s="155"/>
      <c r="B29" s="155"/>
      <c r="C29" s="281">
        <f>C7+22</f>
        <v>43853</v>
      </c>
      <c r="D29" s="282">
        <f>IF(Daily!AB715=0,"",Daily!AB715)</f>
        <v>302785</v>
      </c>
      <c r="E29" s="283">
        <f>IF(Daily!AC715=0,"",Daily!AC715)</f>
        <v>302283</v>
      </c>
      <c r="F29" s="211"/>
      <c r="G29" s="207">
        <f t="shared" si="0"/>
        <v>1</v>
      </c>
      <c r="K29" s="207"/>
      <c r="L29" s="207"/>
      <c r="M29" s="207"/>
      <c r="O29" s="207"/>
    </row>
    <row r="30" spans="1:15" ht="18">
      <c r="A30" s="155"/>
      <c r="B30" s="155"/>
      <c r="C30" s="281">
        <f>C7+23</f>
        <v>43854</v>
      </c>
      <c r="D30" s="282">
        <f>IF(Daily!AB746=0,"",Daily!AB746)</f>
        <v>324803</v>
      </c>
      <c r="E30" s="283">
        <f>IF(Daily!AC746=0,"",Daily!AC746)</f>
        <v>324114</v>
      </c>
      <c r="F30" s="211"/>
      <c r="G30" s="207">
        <f>IF(D30="",0,IF(WEEKDAY(C30,2)=7,3,IF(H30="H",3,IF(WEEKDAY(C30,2)=6,2,1))))</f>
        <v>1</v>
      </c>
      <c r="K30" s="207"/>
      <c r="L30" s="207"/>
      <c r="M30" s="207"/>
      <c r="O30" s="207"/>
    </row>
    <row r="31" spans="1:15" ht="18">
      <c r="A31" s="155"/>
      <c r="B31" s="155"/>
      <c r="C31" s="281">
        <f>C7+24</f>
        <v>43855</v>
      </c>
      <c r="D31" s="282">
        <f>IF(Daily!AB777=0,"",Daily!AB777)</f>
        <v>194213</v>
      </c>
      <c r="E31" s="282">
        <f>IF(Daily!AC777=0,"",Daily!AC777)</f>
        <v>193732</v>
      </c>
      <c r="F31" s="211"/>
      <c r="G31" s="207">
        <f t="shared" ref="G31:G32" si="1">IF(D31="",0,IF(WEEKDAY(C31,2)=7,3,IF(H31="H",3,IF(WEEKDAY(C31,2)=6,2,1))))</f>
        <v>3</v>
      </c>
      <c r="H31" s="153" t="s">
        <v>65</v>
      </c>
      <c r="K31" s="207"/>
      <c r="L31" s="207"/>
      <c r="M31" s="207"/>
      <c r="O31" s="207"/>
    </row>
    <row r="32" spans="1:15" ht="18">
      <c r="A32" s="155"/>
      <c r="B32" s="155"/>
      <c r="C32" s="281">
        <f>C7+25</f>
        <v>43856</v>
      </c>
      <c r="D32" s="282">
        <f>IF(Daily!AB808=0,"",Daily!AB808)</f>
        <v>147478</v>
      </c>
      <c r="E32" s="282">
        <f>IF(Daily!AC808=0,"",Daily!AC808)</f>
        <v>147122</v>
      </c>
      <c r="F32" s="211"/>
      <c r="G32" s="207">
        <f t="shared" si="1"/>
        <v>3</v>
      </c>
      <c r="K32" s="207"/>
      <c r="L32" s="207"/>
      <c r="M32" s="207"/>
    </row>
    <row r="33" spans="1:13" ht="18">
      <c r="A33" s="155"/>
      <c r="B33" s="155"/>
      <c r="C33" s="281">
        <f>C7+26</f>
        <v>43857</v>
      </c>
      <c r="D33" s="282">
        <f>IF(Daily!AB839=0,"",Daily!AB839)</f>
        <v>286497</v>
      </c>
      <c r="E33" s="282">
        <f>IF(Daily!AC839=0,"",Daily!AC839)</f>
        <v>285632</v>
      </c>
      <c r="F33" s="211"/>
      <c r="G33" s="207">
        <f t="shared" ref="G33:G37" si="2">IF(D33="",0,IF(WEEKDAY(C33,2)=7,3,IF(H33="H",3,IF(WEEKDAY(C33,2)=6,2,1))))</f>
        <v>1</v>
      </c>
      <c r="K33" s="207"/>
      <c r="M33" s="207"/>
    </row>
    <row r="34" spans="1:13" ht="18">
      <c r="A34" s="155"/>
      <c r="B34" s="155"/>
      <c r="C34" s="281">
        <f>C7+27</f>
        <v>43858</v>
      </c>
      <c r="D34" s="282">
        <f>IF(Daily!AB870=0,"",Daily!AB870)</f>
        <v>300934</v>
      </c>
      <c r="E34" s="283">
        <f>IF(Daily!AC870=0,"",Daily!AC870)</f>
        <v>300362</v>
      </c>
      <c r="F34" s="211"/>
      <c r="G34" s="207">
        <f t="shared" si="2"/>
        <v>1</v>
      </c>
      <c r="K34" s="207"/>
      <c r="M34" s="207"/>
    </row>
    <row r="35" spans="1:13" ht="18">
      <c r="A35" s="155"/>
      <c r="B35" s="155"/>
      <c r="C35" s="281">
        <f>C7+28</f>
        <v>43859</v>
      </c>
      <c r="D35" s="282">
        <f>IF(Daily!AB901=0,"",Daily!AB901)</f>
        <v>298987</v>
      </c>
      <c r="E35" s="283">
        <f>IF(Daily!AC901=0,"",Daily!AC901)</f>
        <v>298358</v>
      </c>
      <c r="F35" s="211"/>
      <c r="G35" s="207">
        <f t="shared" si="2"/>
        <v>1</v>
      </c>
      <c r="K35" s="207"/>
      <c r="M35" s="207"/>
    </row>
    <row r="36" spans="1:13" ht="18">
      <c r="A36" s="155"/>
      <c r="B36" s="155"/>
      <c r="C36" s="281">
        <f>C8+28</f>
        <v>43860</v>
      </c>
      <c r="D36" s="282">
        <f>IF(Daily!AB932=0,"",Daily!AB932)</f>
        <v>299549</v>
      </c>
      <c r="E36" s="283">
        <f>IF(Daily!AC932=0,"",Daily!AC932)</f>
        <v>299002</v>
      </c>
      <c r="F36" s="211"/>
      <c r="G36" s="207">
        <f t="shared" si="2"/>
        <v>1</v>
      </c>
      <c r="K36" s="207"/>
      <c r="M36" s="207"/>
    </row>
    <row r="37" spans="1:13" ht="18.95" thickBot="1">
      <c r="A37" s="155"/>
      <c r="B37" s="155"/>
      <c r="C37" s="281">
        <f>C9+28</f>
        <v>43861</v>
      </c>
      <c r="D37" s="282">
        <f>IF(Daily!AB963=0,"",Daily!AB963)</f>
        <v>302779</v>
      </c>
      <c r="E37" s="284">
        <f>IF(Daily!AC963=0,"",Daily!AC963)</f>
        <v>302146</v>
      </c>
      <c r="F37" s="211"/>
      <c r="G37" s="207">
        <f t="shared" si="2"/>
        <v>1</v>
      </c>
      <c r="M37" s="207"/>
    </row>
    <row r="38" spans="1:13" ht="17.100000000000001" thickTop="1" thickBot="1">
      <c r="A38" s="155"/>
      <c r="B38" s="155"/>
      <c r="C38" s="161" t="s">
        <v>16</v>
      </c>
      <c r="D38" s="206">
        <f>SUM(D7:D37)</f>
        <v>7953344</v>
      </c>
      <c r="E38" s="205">
        <f>SUM(E7:E37)</f>
        <v>7937791</v>
      </c>
      <c r="F38" s="216"/>
      <c r="G38" s="160"/>
      <c r="H38" s="160"/>
      <c r="I38" s="160"/>
    </row>
    <row r="39" spans="1:13" ht="15.95" thickTop="1">
      <c r="A39" s="157"/>
      <c r="B39" s="158"/>
      <c r="C39" s="159" t="s">
        <v>66</v>
      </c>
      <c r="D39" s="158"/>
      <c r="E39" s="158"/>
      <c r="F39" s="217"/>
    </row>
    <row r="40" spans="1:13">
      <c r="A40" s="157"/>
      <c r="B40" s="158"/>
      <c r="C40" s="158"/>
      <c r="D40" s="158"/>
      <c r="E40" s="158"/>
      <c r="F40" s="217"/>
    </row>
    <row r="41" spans="1:13" ht="15">
      <c r="A41" s="157"/>
      <c r="C41" s="163" t="s">
        <v>67</v>
      </c>
      <c r="D41" s="160">
        <f>MAX(D7:D37)</f>
        <v>324803</v>
      </c>
      <c r="E41" s="160">
        <f>MAX(E7:E37)</f>
        <v>324114</v>
      </c>
      <c r="F41" s="218"/>
    </row>
    <row r="42" spans="1:13" ht="17.100000000000001">
      <c r="A42" s="157"/>
      <c r="C42" s="163" t="s">
        <v>68</v>
      </c>
      <c r="D42" s="232">
        <f>IF(D38=0,"-",INDEX($C$7:$C$37,MATCH(MAX(D$7:D$37),D$7:D$37,0)))</f>
        <v>43854</v>
      </c>
      <c r="E42" s="232">
        <f>IF(E38=0,"-",INDEX($C$7:$C$37,MATCH(MAX(E$7:E$37),E$7:E$37,0)))</f>
        <v>43854</v>
      </c>
      <c r="F42" s="219"/>
    </row>
    <row r="43" spans="1:13" ht="15">
      <c r="A43" s="157"/>
      <c r="C43" s="163" t="s">
        <v>69</v>
      </c>
      <c r="D43" s="160">
        <f>IF(D38=0,0,AVERAGEIF($G$7:$G$37,"&gt;0",D$7:D$37))</f>
        <v>256559.48387096773</v>
      </c>
      <c r="E43" s="160">
        <f>IF(E38=0,0,AVERAGEIF($G$7:$G$37,"&gt;0",E$7:E$37))</f>
        <v>256057.77419354839</v>
      </c>
      <c r="F43" s="218"/>
    </row>
    <row r="44" spans="1:13" ht="15">
      <c r="A44" s="157"/>
      <c r="C44" s="163" t="s">
        <v>70</v>
      </c>
      <c r="D44" s="208">
        <f>SUMIF($G$7:$G$37,1,D$7:D$37)</f>
        <v>6445489</v>
      </c>
      <c r="E44" s="208">
        <f>SUMIF($G$7:$G$37,1,E$7:E$37)</f>
        <v>6433167</v>
      </c>
      <c r="F44" s="218"/>
    </row>
    <row r="45" spans="1:13" ht="15">
      <c r="A45" s="157"/>
      <c r="C45" s="163" t="s">
        <v>71</v>
      </c>
      <c r="D45" s="160">
        <f>IF(D38=0,0,AVERAGEIF($G$7:$G$37,1,D$7:D$37))</f>
        <v>292976.77272727271</v>
      </c>
      <c r="E45" s="160">
        <f>IF(E38=0,0,AVERAGEIF($G$7:$G$37,1,E$7:E$37))</f>
        <v>292416.68181818182</v>
      </c>
      <c r="F45" s="218"/>
    </row>
    <row r="46" spans="1:13" ht="15">
      <c r="C46" s="164" t="s">
        <v>72</v>
      </c>
      <c r="D46" s="208">
        <f>SUMIF($G$7:$G$37,2,D$7:D$37)</f>
        <v>633292</v>
      </c>
      <c r="E46" s="208">
        <f>SUMIF($G$7:$G$37,2,E$7:E$37)</f>
        <v>631961</v>
      </c>
      <c r="F46" s="220"/>
    </row>
    <row r="47" spans="1:13" ht="15">
      <c r="C47" s="164" t="s">
        <v>73</v>
      </c>
      <c r="D47" s="160">
        <f>IF(D38=0,0,AVERAGEIF($G$7:$G$37,2,D$7:D$37))</f>
        <v>211097.33333333334</v>
      </c>
      <c r="E47" s="160">
        <f>IF(E38=0,0,AVERAGEIF($G$7:$G$37,2,E$7:E$37))</f>
        <v>210653.66666666666</v>
      </c>
      <c r="F47" s="220"/>
    </row>
    <row r="48" spans="1:13" ht="15">
      <c r="C48" s="164" t="s">
        <v>74</v>
      </c>
      <c r="D48" s="208">
        <f>SUMIF($G$7:$G$37,3,D$7:D$37)</f>
        <v>874563</v>
      </c>
      <c r="E48" s="208">
        <f>SUMIF($G$7:$G$37,3,E$7:E$37)</f>
        <v>872663</v>
      </c>
      <c r="F48" s="221"/>
    </row>
    <row r="49" spans="3:6" ht="15">
      <c r="C49" s="164" t="s">
        <v>75</v>
      </c>
      <c r="D49" s="160">
        <f>IF(D38=0,0,AVERAGEIF($G$7:$G$37,3,D$7:D$37))</f>
        <v>145760.5</v>
      </c>
      <c r="E49" s="160">
        <f>IF(E38=0,0,AVERAGEIF($G$7:$G$37,3,E$7:E$37))</f>
        <v>145443.83333333334</v>
      </c>
      <c r="F49" s="221"/>
    </row>
    <row r="50" spans="3:6" ht="15">
      <c r="C50" s="164" t="s">
        <v>76</v>
      </c>
      <c r="D50" s="221">
        <f>+D46+D48</f>
        <v>1507855</v>
      </c>
      <c r="E50" s="221">
        <f>+E46+E48</f>
        <v>1504624</v>
      </c>
      <c r="F50" s="221"/>
    </row>
    <row r="51" spans="3:6" ht="15">
      <c r="C51" s="164" t="s">
        <v>77</v>
      </c>
      <c r="D51" s="209">
        <f>IF(D38=0,0,AVERAGEIF($G7:$G37,"&gt;1",D7:D37))</f>
        <v>167539.44444444444</v>
      </c>
      <c r="E51" s="209">
        <f>IF(E38=0,0,AVERAGEIF($G7:$G37,"&gt;1",E7:E37))</f>
        <v>167180.44444444444</v>
      </c>
      <c r="F51" s="221"/>
    </row>
    <row r="52" spans="3:6">
      <c r="C52" s="165" t="s">
        <v>16</v>
      </c>
      <c r="D52" s="208">
        <f>+D44+D46+D48</f>
        <v>7953344</v>
      </c>
      <c r="E52" s="208">
        <f>+E44+E46+E48</f>
        <v>7937791</v>
      </c>
      <c r="F52" s="218"/>
    </row>
    <row r="53" spans="3:6">
      <c r="D53" s="162" t="str">
        <f>IF(Monthly!AB31=D52,"CORRECT","no")</f>
        <v>CORRECT</v>
      </c>
      <c r="E53" s="162" t="str">
        <f>IF(Monthly!AC31=E52,"CORRECT","no")</f>
        <v>CORRECT</v>
      </c>
      <c r="F53" s="222"/>
    </row>
    <row r="54" spans="3:6">
      <c r="C54" s="165" t="s">
        <v>78</v>
      </c>
      <c r="D54" s="160">
        <f>SUM(Weekdays!AB11:AB12)</f>
        <v>898548</v>
      </c>
    </row>
    <row r="55" spans="3:6">
      <c r="C55" s="165" t="s">
        <v>79</v>
      </c>
      <c r="D55" s="160">
        <f>SUM(Weekdays!AB21:AB22)</f>
        <v>1026938</v>
      </c>
    </row>
    <row r="60" spans="3:6">
      <c r="C60" s="231" t="s">
        <v>80</v>
      </c>
      <c r="D60" s="231"/>
      <c r="E60" s="231"/>
    </row>
    <row r="61" spans="3:6">
      <c r="C61" s="162" t="s">
        <v>81</v>
      </c>
      <c r="D61" s="209">
        <f>AVERAGE(D15,D22,D29,D36)</f>
        <v>303760.75</v>
      </c>
      <c r="E61" s="209">
        <f t="array" ref="E61">AVERAGE(IF(WEEKDAY($C$7:$C$37,2)=1,E$7:E$37))</f>
        <v>270040.25</v>
      </c>
      <c r="F61" s="209"/>
    </row>
    <row r="62" spans="3:6">
      <c r="C62" s="162" t="s">
        <v>82</v>
      </c>
      <c r="D62" s="209">
        <f t="array" ref="D62">AVERAGE(IF(WEEKDAY($C$7:$C$37,2)=2,D$7:D$37))</f>
        <v>295703.25</v>
      </c>
      <c r="E62" s="209">
        <f t="array" ref="E62">AVERAGE(IF(WEEKDAY($C$7:$C$37,2)=2,E$7:E$37))</f>
        <v>295144.75</v>
      </c>
    </row>
    <row r="63" spans="3:6">
      <c r="C63" s="162" t="s">
        <v>83</v>
      </c>
      <c r="D63" s="209">
        <f t="array" ref="D63">AVERAGE(IF(WEEKDAY($C$7:$C$37,2)=3,D$7:D$37))</f>
        <v>262418</v>
      </c>
      <c r="E63" s="209">
        <f t="array" ref="E63">AVERAGE(IF(WEEKDAY($C$7:$C$37,2)=3,E$7:E$37))</f>
        <v>261938.6</v>
      </c>
    </row>
    <row r="64" spans="3:6">
      <c r="C64" s="162" t="s">
        <v>84</v>
      </c>
      <c r="D64" s="209">
        <f t="array" ref="D64">AVERAGE(IF(WEEKDAY($C$7:$C$37,2)=4,D$7:D$37))</f>
        <v>288406.59999999998</v>
      </c>
      <c r="E64" s="209">
        <f t="array" ref="E64">AVERAGE(IF(WEEKDAY($C$7:$C$37,2)=4,E$7:E$37))</f>
        <v>287924.8</v>
      </c>
    </row>
    <row r="65" spans="3:5">
      <c r="C65" s="162" t="s">
        <v>85</v>
      </c>
      <c r="D65" s="209">
        <f t="array" ref="D65">AVERAGE(IF(WEEKDAY($C$7:$C$37,2)=5,D$7:D$37))</f>
        <v>304363.40000000002</v>
      </c>
      <c r="E65" s="209">
        <f t="array" ref="E65">AVERAGE(IF(WEEKDAY($C$7:$C$37,2)=5,E$7:E$37))</f>
        <v>303714.2</v>
      </c>
    </row>
    <row r="66" spans="3:5">
      <c r="C66" s="162" t="s">
        <v>86</v>
      </c>
      <c r="D66" s="209">
        <f>AVERAGEIF($G$7:$G$37,2,D$7:D$37)</f>
        <v>211097.33333333334</v>
      </c>
      <c r="E66" s="209">
        <f>AVERAGEIF($G$7:$G$37,2,E$7:E$37)</f>
        <v>210653.66666666666</v>
      </c>
    </row>
    <row r="67" spans="3:5">
      <c r="C67" s="162" t="s">
        <v>87</v>
      </c>
      <c r="D67" s="209">
        <f>AVERAGEIF($G$7:$G$37,3,D$7:D$37)</f>
        <v>145760.5</v>
      </c>
      <c r="E67" s="209">
        <f>AVERAGEIF($G$7:$G$37,3,E$7:E$37)</f>
        <v>145443.83333333334</v>
      </c>
    </row>
    <row r="70" spans="3:5">
      <c r="C70" s="162"/>
      <c r="D70" s="209"/>
    </row>
    <row r="71" spans="3:5">
      <c r="C71" s="162"/>
      <c r="D71" s="209"/>
    </row>
    <row r="72" spans="3:5">
      <c r="C72" s="162"/>
      <c r="D72" s="209"/>
    </row>
    <row r="73" spans="3:5">
      <c r="C73" s="162"/>
      <c r="D73" s="209"/>
    </row>
    <row r="74" spans="3:5">
      <c r="C74" s="162"/>
      <c r="D74" s="209"/>
    </row>
    <row r="75" spans="3:5">
      <c r="C75" s="162"/>
      <c r="D75" s="209"/>
    </row>
    <row r="76" spans="3:5">
      <c r="C76" s="162"/>
      <c r="D76" s="209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G96"/>
  <sheetViews>
    <sheetView topLeftCell="A41" zoomScale="90" zoomScaleNormal="90" zoomScalePageLayoutView="90" workbookViewId="0">
      <selection activeCell="AE68" sqref="AE68"/>
    </sheetView>
  </sheetViews>
  <sheetFormatPr defaultColWidth="8.85546875" defaultRowHeight="12.95"/>
  <cols>
    <col min="1" max="1" width="12" style="89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7.7109375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7.7109375" customWidth="1"/>
    <col min="13" max="13" width="8" customWidth="1"/>
    <col min="14" max="14" width="8.85546875" customWidth="1"/>
    <col min="15" max="15" width="9.28515625" customWidth="1"/>
    <col min="16" max="18" width="8" customWidth="1"/>
    <col min="19" max="19" width="7.42578125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9.85546875" style="89" customWidth="1"/>
    <col min="29" max="29" width="10.28515625" style="89" customWidth="1"/>
    <col min="31" max="31" width="16.42578125" customWidth="1"/>
    <col min="33" max="33" width="10.28515625" customWidth="1"/>
    <col min="35" max="35" width="11.28515625" customWidth="1"/>
  </cols>
  <sheetData>
    <row r="2" spans="1:59" ht="15.95">
      <c r="A2" s="301" t="s">
        <v>88</v>
      </c>
      <c r="B2" s="301"/>
      <c r="C2" s="301"/>
      <c r="D2" s="301"/>
      <c r="E2" s="301"/>
      <c r="F2" s="301"/>
      <c r="G2" s="301"/>
      <c r="H2" s="301"/>
      <c r="I2" s="301"/>
      <c r="J2" s="301"/>
      <c r="K2" s="301"/>
      <c r="L2" s="301"/>
      <c r="M2" s="301"/>
      <c r="N2" s="301"/>
      <c r="O2" s="301"/>
      <c r="P2" s="301" t="s">
        <v>88</v>
      </c>
      <c r="Q2" s="301"/>
      <c r="R2" s="301"/>
      <c r="S2" s="301"/>
      <c r="T2" s="301"/>
      <c r="U2" s="301"/>
      <c r="V2" s="301"/>
      <c r="W2" s="301"/>
      <c r="X2" s="301"/>
      <c r="Y2" s="301"/>
      <c r="Z2" s="301"/>
      <c r="AA2" s="301"/>
      <c r="AB2" s="301"/>
      <c r="AC2" s="301"/>
    </row>
    <row r="3" spans="1:59" ht="15.95">
      <c r="A3" s="293"/>
      <c r="B3" s="293"/>
      <c r="C3" s="293"/>
      <c r="D3" s="293"/>
      <c r="E3" s="293"/>
      <c r="F3" s="293"/>
      <c r="G3" s="293"/>
      <c r="H3" s="293"/>
      <c r="I3" s="293"/>
      <c r="J3" s="293"/>
      <c r="K3" s="293"/>
      <c r="L3" s="293"/>
      <c r="M3" s="293"/>
      <c r="N3" s="293"/>
      <c r="O3" s="293"/>
      <c r="P3" s="293"/>
      <c r="Q3" s="293"/>
      <c r="R3" s="293"/>
      <c r="S3" s="293"/>
      <c r="T3" s="293"/>
      <c r="U3" s="293"/>
      <c r="V3" s="293"/>
      <c r="W3" s="293"/>
      <c r="X3" s="293"/>
      <c r="Y3" s="293"/>
      <c r="Z3" s="293"/>
      <c r="AA3" s="293"/>
      <c r="AB3" s="293"/>
      <c r="AC3" s="293"/>
    </row>
    <row r="4" spans="1:59" ht="14.1" thickBot="1"/>
    <row r="5" spans="1:59" ht="15" thickTop="1" thickBot="1">
      <c r="A5" s="314" t="s">
        <v>2</v>
      </c>
      <c r="B5" s="327" t="s">
        <v>3</v>
      </c>
      <c r="C5" s="312"/>
      <c r="D5" s="311" t="s">
        <v>4</v>
      </c>
      <c r="E5" s="312"/>
      <c r="F5" s="311" t="s">
        <v>5</v>
      </c>
      <c r="G5" s="312"/>
      <c r="H5" s="311" t="s">
        <v>6</v>
      </c>
      <c r="I5" s="312"/>
      <c r="J5" s="311" t="s">
        <v>7</v>
      </c>
      <c r="K5" s="312"/>
      <c r="L5" s="311" t="s">
        <v>8</v>
      </c>
      <c r="M5" s="312"/>
      <c r="N5" s="311" t="s">
        <v>9</v>
      </c>
      <c r="O5" s="312"/>
      <c r="P5" s="320" t="s">
        <v>10</v>
      </c>
      <c r="Q5" s="312"/>
      <c r="R5" s="311" t="s">
        <v>11</v>
      </c>
      <c r="S5" s="312"/>
      <c r="T5" s="311" t="s">
        <v>12</v>
      </c>
      <c r="U5" s="312"/>
      <c r="V5" s="328" t="s">
        <v>13</v>
      </c>
      <c r="W5" s="329"/>
      <c r="X5" s="311" t="s">
        <v>14</v>
      </c>
      <c r="Y5" s="312"/>
      <c r="Z5" s="311" t="s">
        <v>15</v>
      </c>
      <c r="AA5" s="312"/>
      <c r="AB5" s="311" t="s">
        <v>16</v>
      </c>
      <c r="AC5" s="312"/>
      <c r="AE5" s="309" t="s">
        <v>2</v>
      </c>
      <c r="AF5" s="303" t="s">
        <v>3</v>
      </c>
      <c r="AG5" s="304"/>
      <c r="AH5" s="303" t="s">
        <v>4</v>
      </c>
      <c r="AI5" s="304"/>
      <c r="AJ5" s="303" t="s">
        <v>5</v>
      </c>
      <c r="AK5" s="304"/>
      <c r="AL5" s="303" t="s">
        <v>6</v>
      </c>
      <c r="AM5" s="304"/>
      <c r="AN5" s="303" t="s">
        <v>7</v>
      </c>
      <c r="AO5" s="304"/>
      <c r="AP5" s="303" t="s">
        <v>8</v>
      </c>
      <c r="AQ5" s="304"/>
      <c r="AR5" s="303" t="s">
        <v>9</v>
      </c>
      <c r="AS5" s="304"/>
      <c r="AT5" s="303" t="s">
        <v>10</v>
      </c>
      <c r="AU5" s="304"/>
      <c r="AV5" s="303" t="s">
        <v>11</v>
      </c>
      <c r="AW5" s="304"/>
      <c r="AX5" s="303" t="s">
        <v>12</v>
      </c>
      <c r="AY5" s="304"/>
      <c r="AZ5" s="303" t="s">
        <v>13</v>
      </c>
      <c r="BA5" s="304"/>
      <c r="BB5" s="303" t="s">
        <v>14</v>
      </c>
      <c r="BC5" s="304"/>
      <c r="BD5" s="305" t="s">
        <v>15</v>
      </c>
      <c r="BE5" s="306"/>
      <c r="BF5" s="307" t="s">
        <v>16</v>
      </c>
      <c r="BG5" s="308"/>
    </row>
    <row r="6" spans="1:59" ht="15" thickTop="1" thickBot="1">
      <c r="A6" s="315"/>
      <c r="B6" s="30" t="s">
        <v>17</v>
      </c>
      <c r="C6" s="31" t="s">
        <v>18</v>
      </c>
      <c r="D6" s="33" t="s">
        <v>17</v>
      </c>
      <c r="E6" s="34" t="s">
        <v>18</v>
      </c>
      <c r="F6" s="30" t="s">
        <v>17</v>
      </c>
      <c r="G6" s="31" t="s">
        <v>18</v>
      </c>
      <c r="H6" s="33" t="s">
        <v>17</v>
      </c>
      <c r="I6" s="34" t="s">
        <v>18</v>
      </c>
      <c r="J6" s="30" t="s">
        <v>17</v>
      </c>
      <c r="K6" s="31" t="s">
        <v>18</v>
      </c>
      <c r="L6" s="33" t="s">
        <v>17</v>
      </c>
      <c r="M6" s="30" t="s">
        <v>18</v>
      </c>
      <c r="N6" s="35" t="s">
        <v>17</v>
      </c>
      <c r="O6" s="36" t="s">
        <v>18</v>
      </c>
      <c r="P6" s="37" t="s">
        <v>17</v>
      </c>
      <c r="Q6" s="31" t="s">
        <v>18</v>
      </c>
      <c r="R6" s="33" t="s">
        <v>17</v>
      </c>
      <c r="S6" s="34" t="s">
        <v>18</v>
      </c>
      <c r="T6" s="30" t="s">
        <v>17</v>
      </c>
      <c r="U6" s="31" t="s">
        <v>18</v>
      </c>
      <c r="V6" s="33" t="s">
        <v>17</v>
      </c>
      <c r="W6" s="34" t="s">
        <v>18</v>
      </c>
      <c r="X6" s="30" t="s">
        <v>17</v>
      </c>
      <c r="Y6" s="31" t="s">
        <v>18</v>
      </c>
      <c r="Z6" s="33" t="s">
        <v>17</v>
      </c>
      <c r="AA6" s="30" t="s">
        <v>18</v>
      </c>
      <c r="AB6" s="35" t="s">
        <v>17</v>
      </c>
      <c r="AC6" s="38" t="s">
        <v>18</v>
      </c>
      <c r="AE6" s="310"/>
      <c r="AF6" s="235" t="s">
        <v>17</v>
      </c>
      <c r="AG6" s="236" t="s">
        <v>18</v>
      </c>
      <c r="AH6" s="237" t="s">
        <v>17</v>
      </c>
      <c r="AI6" s="238" t="s">
        <v>18</v>
      </c>
      <c r="AJ6" s="235" t="s">
        <v>17</v>
      </c>
      <c r="AK6" s="236" t="s">
        <v>18</v>
      </c>
      <c r="AL6" s="237" t="s">
        <v>17</v>
      </c>
      <c r="AM6" s="238" t="s">
        <v>18</v>
      </c>
      <c r="AN6" s="235" t="s">
        <v>17</v>
      </c>
      <c r="AO6" s="236" t="s">
        <v>18</v>
      </c>
      <c r="AP6" s="237" t="s">
        <v>17</v>
      </c>
      <c r="AQ6" s="235" t="s">
        <v>18</v>
      </c>
      <c r="AR6" s="239" t="s">
        <v>17</v>
      </c>
      <c r="AS6" s="240" t="s">
        <v>18</v>
      </c>
      <c r="AT6" s="235" t="s">
        <v>17</v>
      </c>
      <c r="AU6" s="236" t="s">
        <v>18</v>
      </c>
      <c r="AV6" s="237" t="s">
        <v>17</v>
      </c>
      <c r="AW6" s="238" t="s">
        <v>18</v>
      </c>
      <c r="AX6" s="235" t="s">
        <v>17</v>
      </c>
      <c r="AY6" s="236" t="s">
        <v>18</v>
      </c>
      <c r="AZ6" s="237" t="s">
        <v>17</v>
      </c>
      <c r="BA6" s="238" t="s">
        <v>18</v>
      </c>
      <c r="BB6" s="235" t="s">
        <v>17</v>
      </c>
      <c r="BC6" s="236" t="s">
        <v>18</v>
      </c>
      <c r="BD6" s="241" t="s">
        <v>17</v>
      </c>
      <c r="BE6" s="242" t="s">
        <v>18</v>
      </c>
      <c r="BF6" s="243" t="s">
        <v>17</v>
      </c>
      <c r="BG6" s="244" t="s">
        <v>18</v>
      </c>
    </row>
    <row r="7" spans="1:59" ht="14.1" thickTop="1">
      <c r="A7" s="90" t="s">
        <v>19</v>
      </c>
      <c r="B7" s="32">
        <f>Monthly!B7-(Saturdays!B7+'Sundays &amp; Holidays'!B7)</f>
        <v>0</v>
      </c>
      <c r="C7" s="39">
        <f>Monthly!C7-(Saturdays!C7+'Sundays &amp; Holidays'!C7)</f>
        <v>0</v>
      </c>
      <c r="D7" s="32">
        <f>Monthly!D7-(Saturdays!D7+'Sundays &amp; Holidays'!D7)</f>
        <v>0</v>
      </c>
      <c r="E7" s="39">
        <f>Monthly!E7-(Saturdays!E7+'Sundays &amp; Holidays'!E7)</f>
        <v>0</v>
      </c>
      <c r="F7" s="32">
        <f>Monthly!F7-(Saturdays!F7+'Sundays &amp; Holidays'!F7)</f>
        <v>0</v>
      </c>
      <c r="G7" s="39">
        <f>Monthly!G7-(Saturdays!G7+'Sundays &amp; Holidays'!G7)</f>
        <v>0</v>
      </c>
      <c r="H7" s="32">
        <f>Monthly!H7-(Saturdays!H7+'Sundays &amp; Holidays'!H7)</f>
        <v>0</v>
      </c>
      <c r="I7" s="39">
        <f>Monthly!I7-(Saturdays!I7+'Sundays &amp; Holidays'!I7)</f>
        <v>0</v>
      </c>
      <c r="J7" s="32">
        <f>Monthly!J7-(Saturdays!J7+'Sundays &amp; Holidays'!J7)</f>
        <v>0</v>
      </c>
      <c r="K7" s="39">
        <f>Monthly!K7-(Saturdays!K7+'Sundays &amp; Holidays'!K7)</f>
        <v>0</v>
      </c>
      <c r="L7" s="32">
        <f>Monthly!L7-(Saturdays!L7+'Sundays &amp; Holidays'!L7)</f>
        <v>0</v>
      </c>
      <c r="M7" s="39">
        <f>Monthly!M7-(Saturdays!M7+'Sundays &amp; Holidays'!M7)</f>
        <v>0</v>
      </c>
      <c r="N7" s="32">
        <f>Monthly!N7-(Saturdays!N7+'Sundays &amp; Holidays'!N7)</f>
        <v>0</v>
      </c>
      <c r="O7" s="39">
        <f>Monthly!O7-(Saturdays!O7+'Sundays &amp; Holidays'!O7)</f>
        <v>0</v>
      </c>
      <c r="P7" s="32">
        <f>Monthly!P7-(Saturdays!P7+'Sundays &amp; Holidays'!P7)</f>
        <v>0</v>
      </c>
      <c r="Q7" s="39">
        <f>Monthly!Q7-(Saturdays!Q7+'Sundays &amp; Holidays'!Q7)</f>
        <v>0</v>
      </c>
      <c r="R7" s="32">
        <f>Monthly!R7-(Saturdays!R7+'Sundays &amp; Holidays'!R7)</f>
        <v>0</v>
      </c>
      <c r="S7" s="39">
        <f>Monthly!S7-(Saturdays!S7+'Sundays &amp; Holidays'!S7)</f>
        <v>0</v>
      </c>
      <c r="T7" s="32">
        <f>Monthly!T7-(Saturdays!T7+'Sundays &amp; Holidays'!T7)</f>
        <v>0</v>
      </c>
      <c r="U7" s="39">
        <f>Monthly!U7-(Saturdays!U7+'Sundays &amp; Holidays'!U7)</f>
        <v>0</v>
      </c>
      <c r="V7" s="32">
        <f>Monthly!V7-(Saturdays!V7+'Sundays &amp; Holidays'!V7)</f>
        <v>0</v>
      </c>
      <c r="W7" s="39">
        <f>Monthly!W7-(Saturdays!W7+'Sundays &amp; Holidays'!W7)</f>
        <v>0</v>
      </c>
      <c r="X7" s="32">
        <f>Monthly!X7-(Saturdays!X7+'Sundays &amp; Holidays'!X7)</f>
        <v>0</v>
      </c>
      <c r="Y7" s="39">
        <f>Monthly!Y7-(Saturdays!Y7+'Sundays &amp; Holidays'!Y7)</f>
        <v>0</v>
      </c>
      <c r="Z7" s="32">
        <f>Monthly!Z7-(Saturdays!Z7+'Sundays &amp; Holidays'!Z7)</f>
        <v>0</v>
      </c>
      <c r="AA7" s="39">
        <f>Monthly!AA7-(Saturdays!AA7+'Sundays &amp; Holidays'!AA7)</f>
        <v>0</v>
      </c>
      <c r="AB7" s="107">
        <f>+B7+D7+F7+H7+J7+L7+N7+P7+R7+T7+V7+X7+Z7</f>
        <v>0</v>
      </c>
      <c r="AC7" s="108">
        <f>+C7+E7+G7+I7+K7+M7+O7+Q7+S7+U7+W7+Y7+AA7</f>
        <v>0</v>
      </c>
      <c r="AE7" s="246" t="s">
        <v>21</v>
      </c>
      <c r="AF7" s="247">
        <f>SUMIF($A$7:$A$30,$AE7,B$7:B$30)</f>
        <v>70694</v>
      </c>
      <c r="AG7" s="247">
        <f t="shared" ref="AG7:AV9" si="0">SUMIF($A$7:$A$30,$AE7,C$7:C$30)</f>
        <v>23</v>
      </c>
      <c r="AH7" s="247">
        <f t="shared" si="0"/>
        <v>23001</v>
      </c>
      <c r="AI7" s="247">
        <f t="shared" si="0"/>
        <v>48</v>
      </c>
      <c r="AJ7" s="247">
        <f t="shared" si="0"/>
        <v>7191</v>
      </c>
      <c r="AK7" s="247">
        <f t="shared" si="0"/>
        <v>68</v>
      </c>
      <c r="AL7" s="247">
        <f t="shared" si="0"/>
        <v>24544</v>
      </c>
      <c r="AM7" s="247">
        <f t="shared" si="0"/>
        <v>2191</v>
      </c>
      <c r="AN7" s="247">
        <f t="shared" si="0"/>
        <v>1490</v>
      </c>
      <c r="AO7" s="247">
        <f t="shared" si="0"/>
        <v>1055</v>
      </c>
      <c r="AP7" s="247">
        <f t="shared" si="0"/>
        <v>1363</v>
      </c>
      <c r="AQ7" s="247">
        <f t="shared" si="0"/>
        <v>7761</v>
      </c>
      <c r="AR7" s="247">
        <f t="shared" si="0"/>
        <v>9250</v>
      </c>
      <c r="AS7" s="247">
        <f t="shared" si="0"/>
        <v>11477</v>
      </c>
      <c r="AT7" s="247">
        <f t="shared" si="0"/>
        <v>4587</v>
      </c>
      <c r="AU7" s="247">
        <f t="shared" si="0"/>
        <v>6740</v>
      </c>
      <c r="AV7" s="247">
        <f t="shared" si="0"/>
        <v>6485</v>
      </c>
      <c r="AW7" s="247">
        <f t="shared" ref="AW7:BE11" si="1">SUMIF($A$7:$A$30,$AE7,S$7:S$30)</f>
        <v>7739</v>
      </c>
      <c r="AX7" s="247">
        <f t="shared" si="1"/>
        <v>1001</v>
      </c>
      <c r="AY7" s="247">
        <f t="shared" si="1"/>
        <v>5394</v>
      </c>
      <c r="AZ7" s="247">
        <f t="shared" si="1"/>
        <v>2942</v>
      </c>
      <c r="BA7" s="247">
        <f t="shared" si="1"/>
        <v>11690</v>
      </c>
      <c r="BB7" s="247">
        <f t="shared" si="1"/>
        <v>6098</v>
      </c>
      <c r="BC7" s="247">
        <f t="shared" si="1"/>
        <v>8783</v>
      </c>
      <c r="BD7" s="247">
        <f t="shared" si="1"/>
        <v>21031</v>
      </c>
      <c r="BE7" s="247">
        <f t="shared" si="1"/>
        <v>9120</v>
      </c>
      <c r="BF7" s="255">
        <f>AF7+AH7+AJ7+AL7+AN7+AP7+AR7+AT7+AV7+AX7+AZ7+BB7+BD7</f>
        <v>179677</v>
      </c>
      <c r="BG7" s="256">
        <f>AG7+AI7+AK7+AM7+AO7+AQ7+AS7+AU7+AW7+AY7+BA7+BC7+BE7</f>
        <v>72089</v>
      </c>
    </row>
    <row r="8" spans="1:59">
      <c r="A8" s="91" t="s">
        <v>20</v>
      </c>
      <c r="B8" s="3">
        <f>Monthly!B8-(Saturdays!B8+'Sundays &amp; Holidays'!B8)</f>
        <v>13571</v>
      </c>
      <c r="C8" s="29">
        <f>Monthly!C8-(Saturdays!C8+'Sundays &amp; Holidays'!C8)</f>
        <v>3</v>
      </c>
      <c r="D8" s="3">
        <f>Monthly!D8-(Saturdays!D8+'Sundays &amp; Holidays'!D8)</f>
        <v>3448</v>
      </c>
      <c r="E8" s="29">
        <f>Monthly!E8-(Saturdays!E8+'Sundays &amp; Holidays'!E8)</f>
        <v>9</v>
      </c>
      <c r="F8" s="3">
        <f>Monthly!F8-(Saturdays!F8+'Sundays &amp; Holidays'!F8)</f>
        <v>1153</v>
      </c>
      <c r="G8" s="29">
        <f>Monthly!G8-(Saturdays!G8+'Sundays &amp; Holidays'!G8)</f>
        <v>4</v>
      </c>
      <c r="H8" s="3">
        <f>Monthly!H8-(Saturdays!H8+'Sundays &amp; Holidays'!H8)</f>
        <v>5474</v>
      </c>
      <c r="I8" s="29">
        <f>Monthly!I8-(Saturdays!I8+'Sundays &amp; Holidays'!I8)</f>
        <v>115</v>
      </c>
      <c r="J8" s="3">
        <f>Monthly!J8-(Saturdays!J8+'Sundays &amp; Holidays'!J8)</f>
        <v>163</v>
      </c>
      <c r="K8" s="29">
        <f>Monthly!K8-(Saturdays!K8+'Sundays &amp; Holidays'!K8)</f>
        <v>77</v>
      </c>
      <c r="L8" s="3">
        <f>Monthly!L8-(Saturdays!L8+'Sundays &amp; Holidays'!L8)</f>
        <v>109</v>
      </c>
      <c r="M8" s="29">
        <f>Monthly!M8-(Saturdays!M8+'Sundays &amp; Holidays'!M8)</f>
        <v>91</v>
      </c>
      <c r="N8" s="3">
        <f>Monthly!N8-(Saturdays!N8+'Sundays &amp; Holidays'!N8)</f>
        <v>659</v>
      </c>
      <c r="O8" s="29">
        <f>Monthly!O8-(Saturdays!O8+'Sundays &amp; Holidays'!O8)</f>
        <v>0</v>
      </c>
      <c r="P8" s="3">
        <f>Monthly!P8-(Saturdays!P8+'Sundays &amp; Holidays'!P8)</f>
        <v>153</v>
      </c>
      <c r="Q8" s="29">
        <f>Monthly!Q8-(Saturdays!Q8+'Sundays &amp; Holidays'!Q8)</f>
        <v>0</v>
      </c>
      <c r="R8" s="3">
        <f>Monthly!R8-(Saturdays!R8+'Sundays &amp; Holidays'!R8)</f>
        <v>11</v>
      </c>
      <c r="S8" s="29">
        <f>Monthly!S8-(Saturdays!S8+'Sundays &amp; Holidays'!S8)</f>
        <v>0</v>
      </c>
      <c r="T8" s="3">
        <f>Monthly!T8-(Saturdays!T8+'Sundays &amp; Holidays'!T8)</f>
        <v>0</v>
      </c>
      <c r="U8" s="29">
        <f>Monthly!U8-(Saturdays!U8+'Sundays &amp; Holidays'!U8)</f>
        <v>0</v>
      </c>
      <c r="V8" s="3">
        <f>Monthly!V8-(Saturdays!V8+'Sundays &amp; Holidays'!V8)</f>
        <v>0</v>
      </c>
      <c r="W8" s="29">
        <f>Monthly!W8-(Saturdays!W8+'Sundays &amp; Holidays'!W8)</f>
        <v>0</v>
      </c>
      <c r="X8" s="3">
        <f>Monthly!X8-(Saturdays!X8+'Sundays &amp; Holidays'!X8)</f>
        <v>0</v>
      </c>
      <c r="Y8" s="29">
        <f>Monthly!Y8-(Saturdays!Y8+'Sundays &amp; Holidays'!Y8)</f>
        <v>0</v>
      </c>
      <c r="Z8" s="3">
        <f>Monthly!Z8-(Saturdays!Z8+'Sundays &amp; Holidays'!Z8)</f>
        <v>0</v>
      </c>
      <c r="AA8" s="29">
        <f>Monthly!AA8-(Saturdays!AA8+'Sundays &amp; Holidays'!AA8)</f>
        <v>0</v>
      </c>
      <c r="AB8" s="109">
        <f>+B8+D8+F8+H8+J8+L8+N8+P8+R8+T8+V8+X8+Z8</f>
        <v>24741</v>
      </c>
      <c r="AC8" s="16">
        <f>+C8+E8+G8+I8+K8+M8+O8+Q8+S8+U8+W8+Y8+AA8</f>
        <v>299</v>
      </c>
      <c r="AE8" s="258" t="s">
        <v>22</v>
      </c>
      <c r="AF8" s="247">
        <f>SUMIF($A$7:$A$30,$AE8,B$7:B$30)</f>
        <v>128745</v>
      </c>
      <c r="AG8" s="247">
        <f t="shared" si="0"/>
        <v>8037</v>
      </c>
      <c r="AH8" s="247">
        <f t="shared" si="0"/>
        <v>42580</v>
      </c>
      <c r="AI8" s="247">
        <f t="shared" si="0"/>
        <v>11249</v>
      </c>
      <c r="AJ8" s="247">
        <f t="shared" si="0"/>
        <v>14093</v>
      </c>
      <c r="AK8" s="247">
        <f t="shared" si="0"/>
        <v>5920</v>
      </c>
      <c r="AL8" s="247">
        <f t="shared" si="0"/>
        <v>23354</v>
      </c>
      <c r="AM8" s="247">
        <f t="shared" si="0"/>
        <v>17983</v>
      </c>
      <c r="AN8" s="247">
        <f t="shared" si="0"/>
        <v>4695</v>
      </c>
      <c r="AO8" s="247">
        <f t="shared" si="0"/>
        <v>8246</v>
      </c>
      <c r="AP8" s="247">
        <f t="shared" si="0"/>
        <v>5685</v>
      </c>
      <c r="AQ8" s="247">
        <f t="shared" si="0"/>
        <v>23697</v>
      </c>
      <c r="AR8" s="247">
        <f t="shared" si="0"/>
        <v>23690</v>
      </c>
      <c r="AS8" s="247">
        <f t="shared" si="0"/>
        <v>38015</v>
      </c>
      <c r="AT8" s="247">
        <f t="shared" si="0"/>
        <v>19223</v>
      </c>
      <c r="AU8" s="247">
        <f t="shared" si="0"/>
        <v>19162</v>
      </c>
      <c r="AV8" s="247">
        <f t="shared" si="0"/>
        <v>24149</v>
      </c>
      <c r="AW8" s="247">
        <f t="shared" si="1"/>
        <v>22906</v>
      </c>
      <c r="AX8" s="247">
        <f t="shared" si="1"/>
        <v>4622</v>
      </c>
      <c r="AY8" s="247">
        <f t="shared" si="1"/>
        <v>19374</v>
      </c>
      <c r="AZ8" s="247">
        <f t="shared" si="1"/>
        <v>13310</v>
      </c>
      <c r="BA8" s="247">
        <f t="shared" si="1"/>
        <v>38161</v>
      </c>
      <c r="BB8" s="247">
        <f t="shared" si="1"/>
        <v>21903</v>
      </c>
      <c r="BC8" s="247">
        <f t="shared" si="1"/>
        <v>23040</v>
      </c>
      <c r="BD8" s="247">
        <f t="shared" si="1"/>
        <v>65639</v>
      </c>
      <c r="BE8" s="247">
        <f t="shared" si="1"/>
        <v>32158</v>
      </c>
      <c r="BF8" s="266">
        <f t="shared" ref="BF8:BG11" si="2">SUM(AF8,AH8,AJ8,AL8,AN8,AP8,AR8,AT8,AV8,AX8,AZ8,BB8,BD8)</f>
        <v>391688</v>
      </c>
      <c r="BG8" s="16">
        <f t="shared" si="2"/>
        <v>267948</v>
      </c>
    </row>
    <row r="9" spans="1:59">
      <c r="A9" s="92" t="s">
        <v>21</v>
      </c>
      <c r="B9" s="3">
        <f>Monthly!B9-(Saturdays!B9+'Sundays &amp; Holidays'!B9)</f>
        <v>70694</v>
      </c>
      <c r="C9" s="29">
        <f>Monthly!C9-(Saturdays!C9+'Sundays &amp; Holidays'!C9)</f>
        <v>23</v>
      </c>
      <c r="D9" s="3">
        <f>Monthly!D9-(Saturdays!D9+'Sundays &amp; Holidays'!D9)</f>
        <v>23001</v>
      </c>
      <c r="E9" s="29">
        <f>Monthly!E9-(Saturdays!E9+'Sundays &amp; Holidays'!E9)</f>
        <v>48</v>
      </c>
      <c r="F9" s="3">
        <f>Monthly!F9-(Saturdays!F9+'Sundays &amp; Holidays'!F9)</f>
        <v>7191</v>
      </c>
      <c r="G9" s="29">
        <f>Monthly!G9-(Saturdays!G9+'Sundays &amp; Holidays'!G9)</f>
        <v>68</v>
      </c>
      <c r="H9" s="3">
        <f>Monthly!H9-(Saturdays!H9+'Sundays &amp; Holidays'!H9)</f>
        <v>24544</v>
      </c>
      <c r="I9" s="29">
        <f>Monthly!I9-(Saturdays!I9+'Sundays &amp; Holidays'!I9)</f>
        <v>2191</v>
      </c>
      <c r="J9" s="3">
        <f>Monthly!J9-(Saturdays!J9+'Sundays &amp; Holidays'!J9)</f>
        <v>1490</v>
      </c>
      <c r="K9" s="29">
        <f>Monthly!K9-(Saturdays!K9+'Sundays &amp; Holidays'!K9)</f>
        <v>1055</v>
      </c>
      <c r="L9" s="3">
        <f>Monthly!L9-(Saturdays!L9+'Sundays &amp; Holidays'!L9)</f>
        <v>1363</v>
      </c>
      <c r="M9" s="29">
        <f>Monthly!M9-(Saturdays!M9+'Sundays &amp; Holidays'!M9)</f>
        <v>7761</v>
      </c>
      <c r="N9" s="3">
        <f>Monthly!N9-(Saturdays!N9+'Sundays &amp; Holidays'!N9)</f>
        <v>9250</v>
      </c>
      <c r="O9" s="29">
        <f>Monthly!O9-(Saturdays!O9+'Sundays &amp; Holidays'!O9)</f>
        <v>11477</v>
      </c>
      <c r="P9" s="3">
        <f>Monthly!P9-(Saturdays!P9+'Sundays &amp; Holidays'!P9)</f>
        <v>4587</v>
      </c>
      <c r="Q9" s="29">
        <f>Monthly!Q9-(Saturdays!Q9+'Sundays &amp; Holidays'!Q9)</f>
        <v>6740</v>
      </c>
      <c r="R9" s="3">
        <f>Monthly!R9-(Saturdays!R9+'Sundays &amp; Holidays'!R9)</f>
        <v>6485</v>
      </c>
      <c r="S9" s="29">
        <f>Monthly!S9-(Saturdays!S9+'Sundays &amp; Holidays'!S9)</f>
        <v>7739</v>
      </c>
      <c r="T9" s="3">
        <f>Monthly!T9-(Saturdays!T9+'Sundays &amp; Holidays'!T9)</f>
        <v>1001</v>
      </c>
      <c r="U9" s="29">
        <f>Monthly!U9-(Saturdays!U9+'Sundays &amp; Holidays'!U9)</f>
        <v>5394</v>
      </c>
      <c r="V9" s="3">
        <f>Monthly!V9-(Saturdays!V9+'Sundays &amp; Holidays'!V9)</f>
        <v>2942</v>
      </c>
      <c r="W9" s="29">
        <f>Monthly!W9-(Saturdays!W9+'Sundays &amp; Holidays'!W9)</f>
        <v>11690</v>
      </c>
      <c r="X9" s="3">
        <f>Monthly!X9-(Saturdays!X9+'Sundays &amp; Holidays'!X9)</f>
        <v>6098</v>
      </c>
      <c r="Y9" s="29">
        <f>Monthly!Y9-(Saturdays!Y9+'Sundays &amp; Holidays'!Y9)</f>
        <v>8783</v>
      </c>
      <c r="Z9" s="3">
        <f>Monthly!Z9-(Saturdays!Z9+'Sundays &amp; Holidays'!Z9)</f>
        <v>21031</v>
      </c>
      <c r="AA9" s="29">
        <f>Monthly!AA9-(Saturdays!AA9+'Sundays &amp; Holidays'!AA9)</f>
        <v>9120</v>
      </c>
      <c r="AB9" s="109">
        <f t="shared" ref="AB9:AC30" si="3">+B9+D9+F9+H9+J9+L9+N9+P9+R9+T9+V9+X9+Z9</f>
        <v>179677</v>
      </c>
      <c r="AC9" s="16">
        <f t="shared" si="3"/>
        <v>72089</v>
      </c>
      <c r="AE9" s="246" t="s">
        <v>23</v>
      </c>
      <c r="AF9" s="247">
        <f>SUMIF($A$7:$A$30,$AE9,B$7:B$30)</f>
        <v>136695</v>
      </c>
      <c r="AG9" s="247">
        <f>SUMIF($A$7:$A$30,$AE9,C$7:C$30)</f>
        <v>19497</v>
      </c>
      <c r="AH9" s="247">
        <f t="shared" si="0"/>
        <v>29855</v>
      </c>
      <c r="AI9" s="247">
        <f t="shared" si="0"/>
        <v>24872</v>
      </c>
      <c r="AJ9" s="247">
        <f t="shared" si="0"/>
        <v>13178</v>
      </c>
      <c r="AK9" s="247">
        <f t="shared" si="0"/>
        <v>11518</v>
      </c>
      <c r="AL9" s="247">
        <f t="shared" si="0"/>
        <v>20150</v>
      </c>
      <c r="AM9" s="247">
        <f t="shared" si="0"/>
        <v>32745</v>
      </c>
      <c r="AN9" s="247">
        <f t="shared" si="0"/>
        <v>7973</v>
      </c>
      <c r="AO9" s="247">
        <f t="shared" si="0"/>
        <v>18908</v>
      </c>
      <c r="AP9" s="247">
        <f t="shared" si="0"/>
        <v>8928</v>
      </c>
      <c r="AQ9" s="247">
        <f t="shared" si="0"/>
        <v>44813</v>
      </c>
      <c r="AR9" s="247">
        <f t="shared" si="0"/>
        <v>35004</v>
      </c>
      <c r="AS9" s="247">
        <f t="shared" si="0"/>
        <v>58270</v>
      </c>
      <c r="AT9" s="247">
        <f t="shared" si="0"/>
        <v>30929</v>
      </c>
      <c r="AU9" s="247">
        <f t="shared" si="0"/>
        <v>28604</v>
      </c>
      <c r="AV9" s="247">
        <f t="shared" si="0"/>
        <v>35066</v>
      </c>
      <c r="AW9" s="247">
        <f t="shared" si="1"/>
        <v>30970</v>
      </c>
      <c r="AX9" s="247">
        <f t="shared" si="1"/>
        <v>6529</v>
      </c>
      <c r="AY9" s="247">
        <f t="shared" si="1"/>
        <v>33719</v>
      </c>
      <c r="AZ9" s="247">
        <f t="shared" si="1"/>
        <v>19012</v>
      </c>
      <c r="BA9" s="247">
        <f t="shared" si="1"/>
        <v>53650</v>
      </c>
      <c r="BB9" s="247">
        <f t="shared" si="1"/>
        <v>27182</v>
      </c>
      <c r="BC9" s="247">
        <f t="shared" si="1"/>
        <v>33405</v>
      </c>
      <c r="BD9" s="247">
        <f t="shared" si="1"/>
        <v>99553</v>
      </c>
      <c r="BE9" s="247">
        <f t="shared" si="1"/>
        <v>45216</v>
      </c>
      <c r="BF9" s="266">
        <f t="shared" si="2"/>
        <v>470054</v>
      </c>
      <c r="BG9" s="16">
        <f t="shared" si="2"/>
        <v>436187</v>
      </c>
    </row>
    <row r="10" spans="1:59">
      <c r="A10" s="91" t="s">
        <v>22</v>
      </c>
      <c r="B10" s="3">
        <f>Monthly!B10-(Saturdays!B10+'Sundays &amp; Holidays'!B10)</f>
        <v>128745</v>
      </c>
      <c r="C10" s="29">
        <f>Monthly!C10-(Saturdays!C10+'Sundays &amp; Holidays'!C10)</f>
        <v>8037</v>
      </c>
      <c r="D10" s="3">
        <f>Monthly!D10-(Saturdays!D10+'Sundays &amp; Holidays'!D10)</f>
        <v>42580</v>
      </c>
      <c r="E10" s="29">
        <f>Monthly!E10-(Saturdays!E10+'Sundays &amp; Holidays'!E10)</f>
        <v>11249</v>
      </c>
      <c r="F10" s="3">
        <f>Monthly!F10-(Saturdays!F10+'Sundays &amp; Holidays'!F10)</f>
        <v>14093</v>
      </c>
      <c r="G10" s="29">
        <f>Monthly!G10-(Saturdays!G10+'Sundays &amp; Holidays'!G10)</f>
        <v>5920</v>
      </c>
      <c r="H10" s="3">
        <f>Monthly!H10-(Saturdays!H10+'Sundays &amp; Holidays'!H10)</f>
        <v>23354</v>
      </c>
      <c r="I10" s="29">
        <f>Monthly!I10-(Saturdays!I10+'Sundays &amp; Holidays'!I10)</f>
        <v>17983</v>
      </c>
      <c r="J10" s="3">
        <f>Monthly!J10-(Saturdays!J10+'Sundays &amp; Holidays'!J10)</f>
        <v>4695</v>
      </c>
      <c r="K10" s="29">
        <f>Monthly!K10-(Saturdays!K10+'Sundays &amp; Holidays'!K10)</f>
        <v>8246</v>
      </c>
      <c r="L10" s="3">
        <f>Monthly!L10-(Saturdays!L10+'Sundays &amp; Holidays'!L10)</f>
        <v>5685</v>
      </c>
      <c r="M10" s="29">
        <f>Monthly!M10-(Saturdays!M10+'Sundays &amp; Holidays'!M10)</f>
        <v>23697</v>
      </c>
      <c r="N10" s="3">
        <f>Monthly!N10-(Saturdays!N10+'Sundays &amp; Holidays'!N10)</f>
        <v>23690</v>
      </c>
      <c r="O10" s="29">
        <f>Monthly!O10-(Saturdays!O10+'Sundays &amp; Holidays'!O10)</f>
        <v>38015</v>
      </c>
      <c r="P10" s="3">
        <f>Monthly!P10-(Saturdays!P10+'Sundays &amp; Holidays'!P10)</f>
        <v>19223</v>
      </c>
      <c r="Q10" s="29">
        <f>Monthly!Q10-(Saturdays!Q10+'Sundays &amp; Holidays'!Q10)</f>
        <v>19162</v>
      </c>
      <c r="R10" s="3">
        <f>Monthly!R10-(Saturdays!R10+'Sundays &amp; Holidays'!R10)</f>
        <v>24149</v>
      </c>
      <c r="S10" s="29">
        <f>Monthly!S10-(Saturdays!S10+'Sundays &amp; Holidays'!S10)</f>
        <v>22906</v>
      </c>
      <c r="T10" s="3">
        <f>Monthly!T10-(Saturdays!T10+'Sundays &amp; Holidays'!T10)</f>
        <v>4622</v>
      </c>
      <c r="U10" s="29">
        <f>Monthly!U10-(Saturdays!U10+'Sundays &amp; Holidays'!U10)</f>
        <v>19374</v>
      </c>
      <c r="V10" s="3">
        <f>Monthly!V10-(Saturdays!V10+'Sundays &amp; Holidays'!V10)</f>
        <v>13310</v>
      </c>
      <c r="W10" s="29">
        <f>Monthly!W10-(Saturdays!W10+'Sundays &amp; Holidays'!W10)</f>
        <v>38161</v>
      </c>
      <c r="X10" s="3">
        <f>Monthly!X10-(Saturdays!X10+'Sundays &amp; Holidays'!X10)</f>
        <v>21903</v>
      </c>
      <c r="Y10" s="29">
        <f>Monthly!Y10-(Saturdays!Y10+'Sundays &amp; Holidays'!Y10)</f>
        <v>23040</v>
      </c>
      <c r="Z10" s="3">
        <f>Monthly!Z10-(Saturdays!Z10+'Sundays &amp; Holidays'!Z10)</f>
        <v>65639</v>
      </c>
      <c r="AA10" s="29">
        <f>Monthly!AA10-(Saturdays!AA10+'Sundays &amp; Holidays'!AA10)</f>
        <v>32158</v>
      </c>
      <c r="AB10" s="109">
        <f t="shared" si="3"/>
        <v>391688</v>
      </c>
      <c r="AC10" s="16">
        <f t="shared" si="3"/>
        <v>267948</v>
      </c>
      <c r="AE10" s="246" t="s">
        <v>24</v>
      </c>
      <c r="AF10" s="247">
        <f>SUMIF($A$7:$A$30,$AE10,B$7:B$30)</f>
        <v>121018</v>
      </c>
      <c r="AG10" s="247">
        <f t="shared" ref="AG10:AV11" si="4">SUMIF($A$7:$A$30,$AE10,C$7:C$30)</f>
        <v>21947</v>
      </c>
      <c r="AH10" s="247">
        <f>SUMIF($A$7:$A$30,$AE10,D$7:D$30)</f>
        <v>28889</v>
      </c>
      <c r="AI10" s="247">
        <f t="shared" si="4"/>
        <v>25534</v>
      </c>
      <c r="AJ10" s="247">
        <f t="shared" si="4"/>
        <v>12458</v>
      </c>
      <c r="AK10" s="247">
        <f t="shared" si="4"/>
        <v>12300</v>
      </c>
      <c r="AL10" s="247">
        <f t="shared" si="4"/>
        <v>22526</v>
      </c>
      <c r="AM10" s="247">
        <f t="shared" si="4"/>
        <v>38004</v>
      </c>
      <c r="AN10" s="247">
        <f t="shared" si="4"/>
        <v>7832</v>
      </c>
      <c r="AO10" s="247">
        <f t="shared" si="4"/>
        <v>20221</v>
      </c>
      <c r="AP10" s="247">
        <f t="shared" si="4"/>
        <v>9056</v>
      </c>
      <c r="AQ10" s="247">
        <f t="shared" si="4"/>
        <v>53311</v>
      </c>
      <c r="AR10" s="247">
        <f t="shared" si="4"/>
        <v>30608</v>
      </c>
      <c r="AS10" s="247">
        <f t="shared" si="4"/>
        <v>67186</v>
      </c>
      <c r="AT10" s="247">
        <f t="shared" si="4"/>
        <v>25241</v>
      </c>
      <c r="AU10" s="247">
        <f t="shared" si="4"/>
        <v>32346</v>
      </c>
      <c r="AV10" s="247">
        <f t="shared" si="4"/>
        <v>32452</v>
      </c>
      <c r="AW10" s="247">
        <f t="shared" si="1"/>
        <v>29075</v>
      </c>
      <c r="AX10" s="247">
        <f t="shared" si="1"/>
        <v>5728</v>
      </c>
      <c r="AY10" s="247">
        <f t="shared" si="1"/>
        <v>32150</v>
      </c>
      <c r="AZ10" s="247">
        <f t="shared" si="1"/>
        <v>16966</v>
      </c>
      <c r="BA10" s="247">
        <f t="shared" si="1"/>
        <v>52468</v>
      </c>
      <c r="BB10" s="247">
        <f t="shared" si="1"/>
        <v>23998</v>
      </c>
      <c r="BC10" s="247">
        <f t="shared" si="1"/>
        <v>35420</v>
      </c>
      <c r="BD10" s="247">
        <f t="shared" si="1"/>
        <v>91722</v>
      </c>
      <c r="BE10" s="247">
        <f t="shared" si="1"/>
        <v>46009</v>
      </c>
      <c r="BF10" s="266">
        <f t="shared" si="2"/>
        <v>428494</v>
      </c>
      <c r="BG10" s="16">
        <f t="shared" si="2"/>
        <v>465971</v>
      </c>
    </row>
    <row r="11" spans="1:59" ht="14.1" thickBot="1">
      <c r="A11" s="92" t="s">
        <v>23</v>
      </c>
      <c r="B11" s="3">
        <f>Monthly!B11-(Saturdays!B11+'Sundays &amp; Holidays'!B11)</f>
        <v>136695</v>
      </c>
      <c r="C11" s="29">
        <f>Monthly!C11-(Saturdays!C11+'Sundays &amp; Holidays'!C11)</f>
        <v>19497</v>
      </c>
      <c r="D11" s="3">
        <f>Monthly!D11-(Saturdays!D11+'Sundays &amp; Holidays'!D11)</f>
        <v>29855</v>
      </c>
      <c r="E11" s="29">
        <f>Monthly!E11-(Saturdays!E11+'Sundays &amp; Holidays'!E11)</f>
        <v>24872</v>
      </c>
      <c r="F11" s="3">
        <f>Monthly!F11-(Saturdays!F11+'Sundays &amp; Holidays'!F11)</f>
        <v>13178</v>
      </c>
      <c r="G11" s="29">
        <f>Monthly!G11-(Saturdays!G11+'Sundays &amp; Holidays'!G11)</f>
        <v>11518</v>
      </c>
      <c r="H11" s="3">
        <f>Monthly!H11-(Saturdays!H11+'Sundays &amp; Holidays'!H11)</f>
        <v>20150</v>
      </c>
      <c r="I11" s="29">
        <f>Monthly!I11-(Saturdays!I11+'Sundays &amp; Holidays'!I11)</f>
        <v>32745</v>
      </c>
      <c r="J11" s="3">
        <f>Monthly!J11-(Saturdays!J11+'Sundays &amp; Holidays'!J11)</f>
        <v>7973</v>
      </c>
      <c r="K11" s="29">
        <f>Monthly!K11-(Saturdays!K11+'Sundays &amp; Holidays'!K11)</f>
        <v>18908</v>
      </c>
      <c r="L11" s="3">
        <f>Monthly!L11-(Saturdays!L11+'Sundays &amp; Holidays'!L11)</f>
        <v>8928</v>
      </c>
      <c r="M11" s="29">
        <f>Monthly!M11-(Saturdays!M11+'Sundays &amp; Holidays'!M11)</f>
        <v>44813</v>
      </c>
      <c r="N11" s="3">
        <f>Monthly!N11-(Saturdays!N11+'Sundays &amp; Holidays'!N11)</f>
        <v>35004</v>
      </c>
      <c r="O11" s="29">
        <f>Monthly!O11-(Saturdays!O11+'Sundays &amp; Holidays'!O11)</f>
        <v>58270</v>
      </c>
      <c r="P11" s="3">
        <f>Monthly!P11-(Saturdays!P11+'Sundays &amp; Holidays'!P11)</f>
        <v>30929</v>
      </c>
      <c r="Q11" s="29">
        <f>Monthly!Q11-(Saturdays!Q11+'Sundays &amp; Holidays'!Q11)</f>
        <v>28604</v>
      </c>
      <c r="R11" s="3">
        <f>Monthly!R11-(Saturdays!R11+'Sundays &amp; Holidays'!R11)</f>
        <v>35066</v>
      </c>
      <c r="S11" s="29">
        <f>Monthly!S11-(Saturdays!S11+'Sundays &amp; Holidays'!S11)</f>
        <v>30970</v>
      </c>
      <c r="T11" s="3">
        <f>Monthly!T11-(Saturdays!T11+'Sundays &amp; Holidays'!T11)</f>
        <v>6529</v>
      </c>
      <c r="U11" s="29">
        <f>Monthly!U11-(Saturdays!U11+'Sundays &amp; Holidays'!U11)</f>
        <v>33719</v>
      </c>
      <c r="V11" s="3">
        <f>Monthly!V11-(Saturdays!V11+'Sundays &amp; Holidays'!V11)</f>
        <v>19012</v>
      </c>
      <c r="W11" s="29">
        <f>Monthly!W11-(Saturdays!W11+'Sundays &amp; Holidays'!W11)</f>
        <v>53650</v>
      </c>
      <c r="X11" s="3">
        <f>Monthly!X11-(Saturdays!X11+'Sundays &amp; Holidays'!X11)</f>
        <v>27182</v>
      </c>
      <c r="Y11" s="29">
        <f>Monthly!Y11-(Saturdays!Y11+'Sundays &amp; Holidays'!Y11)</f>
        <v>33405</v>
      </c>
      <c r="Z11" s="3">
        <f>Monthly!Z11-(Saturdays!Z11+'Sundays &amp; Holidays'!Z11)</f>
        <v>99553</v>
      </c>
      <c r="AA11" s="29">
        <f>Monthly!AA11-(Saturdays!AA11+'Sundays &amp; Holidays'!AA11)</f>
        <v>45216</v>
      </c>
      <c r="AB11" s="109">
        <f t="shared" si="3"/>
        <v>470054</v>
      </c>
      <c r="AC11" s="16">
        <f t="shared" si="3"/>
        <v>436187</v>
      </c>
      <c r="AE11" s="246" t="s">
        <v>25</v>
      </c>
      <c r="AF11" s="247">
        <f>SUMIF($A$7:$A$30,$AE11,B$7:B$30)</f>
        <v>97948</v>
      </c>
      <c r="AG11" s="247">
        <f t="shared" si="4"/>
        <v>22053</v>
      </c>
      <c r="AH11" s="247">
        <f>SUMIF($A$7:$A$30,$AE11,D$7:D$30)</f>
        <v>27037</v>
      </c>
      <c r="AI11" s="247">
        <f>SUMIF($A$7:$A$30,$AE11,E$7:E$30)</f>
        <v>21468</v>
      </c>
      <c r="AJ11" s="247">
        <f t="shared" si="4"/>
        <v>12096</v>
      </c>
      <c r="AK11" s="247">
        <f t="shared" si="4"/>
        <v>11054</v>
      </c>
      <c r="AL11" s="247">
        <f t="shared" si="4"/>
        <v>23766</v>
      </c>
      <c r="AM11" s="247">
        <f t="shared" si="4"/>
        <v>36484</v>
      </c>
      <c r="AN11" s="247">
        <f t="shared" si="4"/>
        <v>6722</v>
      </c>
      <c r="AO11" s="247">
        <f t="shared" si="4"/>
        <v>18801</v>
      </c>
      <c r="AP11" s="247">
        <f t="shared" si="4"/>
        <v>9181</v>
      </c>
      <c r="AQ11" s="247">
        <f t="shared" si="4"/>
        <v>46626</v>
      </c>
      <c r="AR11" s="247">
        <f t="shared" si="4"/>
        <v>29120</v>
      </c>
      <c r="AS11" s="247">
        <f t="shared" si="4"/>
        <v>58928</v>
      </c>
      <c r="AT11" s="247">
        <f t="shared" si="4"/>
        <v>20006</v>
      </c>
      <c r="AU11" s="247">
        <f t="shared" si="4"/>
        <v>28658</v>
      </c>
      <c r="AV11" s="247">
        <f t="shared" si="4"/>
        <v>29465</v>
      </c>
      <c r="AW11" s="247">
        <f t="shared" si="1"/>
        <v>25912</v>
      </c>
      <c r="AX11" s="247">
        <f t="shared" si="1"/>
        <v>5896</v>
      </c>
      <c r="AY11" s="247">
        <f t="shared" si="1"/>
        <v>20759</v>
      </c>
      <c r="AZ11" s="247">
        <f t="shared" si="1"/>
        <v>15296</v>
      </c>
      <c r="BA11" s="247">
        <f t="shared" si="1"/>
        <v>46465</v>
      </c>
      <c r="BB11" s="247">
        <f t="shared" si="1"/>
        <v>20759</v>
      </c>
      <c r="BC11" s="247">
        <f t="shared" si="1"/>
        <v>25847</v>
      </c>
      <c r="BD11" s="247">
        <f t="shared" si="1"/>
        <v>81963</v>
      </c>
      <c r="BE11" s="247">
        <f t="shared" si="1"/>
        <v>43825</v>
      </c>
      <c r="BF11" s="266">
        <f t="shared" si="2"/>
        <v>379255</v>
      </c>
      <c r="BG11" s="16">
        <f t="shared" si="2"/>
        <v>406880</v>
      </c>
    </row>
    <row r="12" spans="1:59" ht="15" thickTop="1" thickBot="1">
      <c r="A12" s="91" t="s">
        <v>24</v>
      </c>
      <c r="B12" s="3">
        <f>Monthly!B12-(Saturdays!B12+'Sundays &amp; Holidays'!B12)</f>
        <v>121018</v>
      </c>
      <c r="C12" s="29">
        <f>Monthly!C12-(Saturdays!C12+'Sundays &amp; Holidays'!C12)</f>
        <v>21947</v>
      </c>
      <c r="D12" s="3">
        <f>Monthly!D12-(Saturdays!D12+'Sundays &amp; Holidays'!D12)</f>
        <v>28889</v>
      </c>
      <c r="E12" s="29">
        <f>Monthly!E12-(Saturdays!E12+'Sundays &amp; Holidays'!E12)</f>
        <v>25534</v>
      </c>
      <c r="F12" s="3">
        <f>Monthly!F12-(Saturdays!F12+'Sundays &amp; Holidays'!F12)</f>
        <v>12458</v>
      </c>
      <c r="G12" s="29">
        <f>Monthly!G12-(Saturdays!G12+'Sundays &amp; Holidays'!G12)</f>
        <v>12300</v>
      </c>
      <c r="H12" s="3">
        <f>Monthly!H12-(Saturdays!H12+'Sundays &amp; Holidays'!H12)</f>
        <v>22526</v>
      </c>
      <c r="I12" s="29">
        <f>Monthly!I12-(Saturdays!I12+'Sundays &amp; Holidays'!I12)</f>
        <v>38004</v>
      </c>
      <c r="J12" s="3">
        <f>Monthly!J12-(Saturdays!J12+'Sundays &amp; Holidays'!J12)</f>
        <v>7832</v>
      </c>
      <c r="K12" s="29">
        <f>Monthly!K12-(Saturdays!K12+'Sundays &amp; Holidays'!K12)</f>
        <v>20221</v>
      </c>
      <c r="L12" s="3">
        <f>Monthly!L12-(Saturdays!L12+'Sundays &amp; Holidays'!L12)</f>
        <v>9056</v>
      </c>
      <c r="M12" s="29">
        <f>Monthly!M12-(Saturdays!M12+'Sundays &amp; Holidays'!M12)</f>
        <v>53311</v>
      </c>
      <c r="N12" s="3">
        <f>Monthly!N12-(Saturdays!N12+'Sundays &amp; Holidays'!N12)</f>
        <v>30608</v>
      </c>
      <c r="O12" s="29">
        <f>Monthly!O12-(Saturdays!O12+'Sundays &amp; Holidays'!O12)</f>
        <v>67186</v>
      </c>
      <c r="P12" s="3">
        <f>Monthly!P12-(Saturdays!P12+'Sundays &amp; Holidays'!P12)</f>
        <v>25241</v>
      </c>
      <c r="Q12" s="29">
        <f>Monthly!Q12-(Saturdays!Q12+'Sundays &amp; Holidays'!Q12)</f>
        <v>32346</v>
      </c>
      <c r="R12" s="3">
        <f>Monthly!R12-(Saturdays!R12+'Sundays &amp; Holidays'!R12)</f>
        <v>32452</v>
      </c>
      <c r="S12" s="29">
        <f>Monthly!S12-(Saturdays!S12+'Sundays &amp; Holidays'!S12)</f>
        <v>29075</v>
      </c>
      <c r="T12" s="3">
        <f>Monthly!T12-(Saturdays!T12+'Sundays &amp; Holidays'!T12)</f>
        <v>5728</v>
      </c>
      <c r="U12" s="29">
        <f>Monthly!U12-(Saturdays!U12+'Sundays &amp; Holidays'!U12)</f>
        <v>32150</v>
      </c>
      <c r="V12" s="3">
        <f>Monthly!V12-(Saturdays!V12+'Sundays &amp; Holidays'!V12)</f>
        <v>16966</v>
      </c>
      <c r="W12" s="29">
        <f>Monthly!W12-(Saturdays!W12+'Sundays &amp; Holidays'!W12)</f>
        <v>52468</v>
      </c>
      <c r="X12" s="3">
        <f>Monthly!X12-(Saturdays!X12+'Sundays &amp; Holidays'!X12)</f>
        <v>23998</v>
      </c>
      <c r="Y12" s="29">
        <f>Monthly!Y12-(Saturdays!Y12+'Sundays &amp; Holidays'!Y12)</f>
        <v>35420</v>
      </c>
      <c r="Z12" s="3">
        <f>Monthly!Z12-(Saturdays!Z12+'Sundays &amp; Holidays'!Z12)</f>
        <v>91722</v>
      </c>
      <c r="AA12" s="29">
        <f>Monthly!AA12-(Saturdays!AA12+'Sundays &amp; Holidays'!AA12)</f>
        <v>46009</v>
      </c>
      <c r="AB12" s="109">
        <f t="shared" si="3"/>
        <v>428494</v>
      </c>
      <c r="AC12" s="16">
        <f t="shared" si="3"/>
        <v>465971</v>
      </c>
      <c r="AE12" s="295" t="s">
        <v>42</v>
      </c>
      <c r="AF12" s="12">
        <f t="shared" ref="AF12:BE12" si="5">SUM(AF7:AF9)</f>
        <v>336134</v>
      </c>
      <c r="AG12" s="1">
        <f t="shared" si="5"/>
        <v>27557</v>
      </c>
      <c r="AH12" s="12">
        <f t="shared" si="5"/>
        <v>95436</v>
      </c>
      <c r="AI12" s="1">
        <f t="shared" si="5"/>
        <v>36169</v>
      </c>
      <c r="AJ12" s="12">
        <f t="shared" si="5"/>
        <v>34462</v>
      </c>
      <c r="AK12" s="1">
        <f t="shared" si="5"/>
        <v>17506</v>
      </c>
      <c r="AL12" s="12">
        <f t="shared" si="5"/>
        <v>68048</v>
      </c>
      <c r="AM12" s="1">
        <f t="shared" si="5"/>
        <v>52919</v>
      </c>
      <c r="AN12" s="12">
        <f t="shared" si="5"/>
        <v>14158</v>
      </c>
      <c r="AO12" s="1">
        <f t="shared" si="5"/>
        <v>28209</v>
      </c>
      <c r="AP12" s="12">
        <f t="shared" si="5"/>
        <v>15976</v>
      </c>
      <c r="AQ12" s="1">
        <f t="shared" si="5"/>
        <v>76271</v>
      </c>
      <c r="AR12" s="12">
        <f t="shared" si="5"/>
        <v>67944</v>
      </c>
      <c r="AS12" s="1">
        <f t="shared" si="5"/>
        <v>107762</v>
      </c>
      <c r="AT12" s="12">
        <f t="shared" si="5"/>
        <v>54739</v>
      </c>
      <c r="AU12" s="1">
        <f t="shared" si="5"/>
        <v>54506</v>
      </c>
      <c r="AV12" s="12">
        <f t="shared" si="5"/>
        <v>65700</v>
      </c>
      <c r="AW12" s="1">
        <f t="shared" si="5"/>
        <v>61615</v>
      </c>
      <c r="AX12" s="12">
        <f t="shared" si="5"/>
        <v>12152</v>
      </c>
      <c r="AY12" s="1">
        <f t="shared" si="5"/>
        <v>58487</v>
      </c>
      <c r="AZ12" s="12">
        <f t="shared" si="5"/>
        <v>35264</v>
      </c>
      <c r="BA12" s="1">
        <f t="shared" si="5"/>
        <v>103501</v>
      </c>
      <c r="BB12" s="12">
        <f t="shared" si="5"/>
        <v>55183</v>
      </c>
      <c r="BC12" s="1">
        <f t="shared" si="5"/>
        <v>65228</v>
      </c>
      <c r="BD12" s="12">
        <f t="shared" si="5"/>
        <v>186223</v>
      </c>
      <c r="BE12" s="1">
        <f t="shared" si="5"/>
        <v>86494</v>
      </c>
      <c r="BF12" s="51">
        <f>SUM(BF7:BF11)</f>
        <v>1849168</v>
      </c>
      <c r="BG12" s="47">
        <f>SUM(BG7:BG11)</f>
        <v>1649075</v>
      </c>
    </row>
    <row r="13" spans="1:59" ht="14.1" thickTop="1">
      <c r="A13" s="92" t="s">
        <v>25</v>
      </c>
      <c r="B13" s="3">
        <f>Monthly!B13-(Saturdays!B13+'Sundays &amp; Holidays'!B13)</f>
        <v>97948</v>
      </c>
      <c r="C13" s="29">
        <f>Monthly!C13-(Saturdays!C13+'Sundays &amp; Holidays'!C13)</f>
        <v>22053</v>
      </c>
      <c r="D13" s="3">
        <f>Monthly!D13-(Saturdays!D13+'Sundays &amp; Holidays'!D13)</f>
        <v>27037</v>
      </c>
      <c r="E13" s="29">
        <f>Monthly!E13-(Saturdays!E13+'Sundays &amp; Holidays'!E13)</f>
        <v>21468</v>
      </c>
      <c r="F13" s="3">
        <f>Monthly!F13-(Saturdays!F13+'Sundays &amp; Holidays'!F13)</f>
        <v>12096</v>
      </c>
      <c r="G13" s="29">
        <f>Monthly!G13-(Saturdays!G13+'Sundays &amp; Holidays'!G13)</f>
        <v>11054</v>
      </c>
      <c r="H13" s="3">
        <f>Monthly!H13-(Saturdays!H13+'Sundays &amp; Holidays'!H13)</f>
        <v>23766</v>
      </c>
      <c r="I13" s="29">
        <f>Monthly!I13-(Saturdays!I13+'Sundays &amp; Holidays'!I13)</f>
        <v>36484</v>
      </c>
      <c r="J13" s="3">
        <f>Monthly!J13-(Saturdays!J13+'Sundays &amp; Holidays'!J13)</f>
        <v>6722</v>
      </c>
      <c r="K13" s="29">
        <f>Monthly!K13-(Saturdays!K13+'Sundays &amp; Holidays'!K13)</f>
        <v>18801</v>
      </c>
      <c r="L13" s="3">
        <f>Monthly!L13-(Saturdays!L13+'Sundays &amp; Holidays'!L13)</f>
        <v>9181</v>
      </c>
      <c r="M13" s="29">
        <f>Monthly!M13-(Saturdays!M13+'Sundays &amp; Holidays'!M13)</f>
        <v>46626</v>
      </c>
      <c r="N13" s="3">
        <f>Monthly!N13-(Saturdays!N13+'Sundays &amp; Holidays'!N13)</f>
        <v>29120</v>
      </c>
      <c r="O13" s="29">
        <f>Monthly!O13-(Saturdays!O13+'Sundays &amp; Holidays'!O13)</f>
        <v>58928</v>
      </c>
      <c r="P13" s="3">
        <f>Monthly!P13-(Saturdays!P13+'Sundays &amp; Holidays'!P13)</f>
        <v>20006</v>
      </c>
      <c r="Q13" s="29">
        <f>Monthly!Q13-(Saturdays!Q13+'Sundays &amp; Holidays'!Q13)</f>
        <v>28658</v>
      </c>
      <c r="R13" s="3">
        <f>Monthly!R13-(Saturdays!R13+'Sundays &amp; Holidays'!R13)</f>
        <v>29465</v>
      </c>
      <c r="S13" s="29">
        <f>Monthly!S13-(Saturdays!S13+'Sundays &amp; Holidays'!S13)</f>
        <v>25912</v>
      </c>
      <c r="T13" s="3">
        <f>Monthly!T13-(Saturdays!T13+'Sundays &amp; Holidays'!T13)</f>
        <v>5896</v>
      </c>
      <c r="U13" s="29">
        <f>Monthly!U13-(Saturdays!U13+'Sundays &amp; Holidays'!U13)</f>
        <v>20759</v>
      </c>
      <c r="V13" s="3">
        <f>Monthly!V13-(Saturdays!V13+'Sundays &amp; Holidays'!V13)</f>
        <v>15296</v>
      </c>
      <c r="W13" s="29">
        <f>Monthly!W13-(Saturdays!W13+'Sundays &amp; Holidays'!W13)</f>
        <v>46465</v>
      </c>
      <c r="X13" s="3">
        <f>Monthly!X13-(Saturdays!X13+'Sundays &amp; Holidays'!X13)</f>
        <v>20759</v>
      </c>
      <c r="Y13" s="29">
        <f>Monthly!Y13-(Saturdays!Y13+'Sundays &amp; Holidays'!Y13)</f>
        <v>25847</v>
      </c>
      <c r="Z13" s="3">
        <f>Monthly!Z13-(Saturdays!Z13+'Sundays &amp; Holidays'!Z13)</f>
        <v>81963</v>
      </c>
      <c r="AA13" s="29">
        <f>Monthly!AA13-(Saturdays!AA13+'Sundays &amp; Holidays'!AA13)</f>
        <v>43825</v>
      </c>
      <c r="AB13" s="109">
        <f t="shared" si="3"/>
        <v>379255</v>
      </c>
      <c r="AC13" s="16">
        <f t="shared" si="3"/>
        <v>406880</v>
      </c>
    </row>
    <row r="14" spans="1:59">
      <c r="A14" s="91" t="s">
        <v>26</v>
      </c>
      <c r="B14" s="3">
        <f>Monthly!B14-(Saturdays!B14+'Sundays &amp; Holidays'!B14)</f>
        <v>79375</v>
      </c>
      <c r="C14" s="29">
        <f>Monthly!C14-(Saturdays!C14+'Sundays &amp; Holidays'!C14)</f>
        <v>24198</v>
      </c>
      <c r="D14" s="3">
        <f>Monthly!D14-(Saturdays!D14+'Sundays &amp; Holidays'!D14)</f>
        <v>29794</v>
      </c>
      <c r="E14" s="29">
        <f>Monthly!E14-(Saturdays!E14+'Sundays &amp; Holidays'!E14)</f>
        <v>18275</v>
      </c>
      <c r="F14" s="3">
        <f>Monthly!F14-(Saturdays!F14+'Sundays &amp; Holidays'!F14)</f>
        <v>13117</v>
      </c>
      <c r="G14" s="29">
        <f>Monthly!G14-(Saturdays!G14+'Sundays &amp; Holidays'!G14)</f>
        <v>9843</v>
      </c>
      <c r="H14" s="3">
        <f>Monthly!H14-(Saturdays!H14+'Sundays &amp; Holidays'!H14)</f>
        <v>27850</v>
      </c>
      <c r="I14" s="29">
        <f>Monthly!I14-(Saturdays!I14+'Sundays &amp; Holidays'!I14)</f>
        <v>36494</v>
      </c>
      <c r="J14" s="3">
        <f>Monthly!J14-(Saturdays!J14+'Sundays &amp; Holidays'!J14)</f>
        <v>6746</v>
      </c>
      <c r="K14" s="29">
        <f>Monthly!K14-(Saturdays!K14+'Sundays &amp; Holidays'!K14)</f>
        <v>17079</v>
      </c>
      <c r="L14" s="3">
        <f>Monthly!L14-(Saturdays!L14+'Sundays &amp; Holidays'!L14)</f>
        <v>8884</v>
      </c>
      <c r="M14" s="29">
        <f>Monthly!M14-(Saturdays!M14+'Sundays &amp; Holidays'!M14)</f>
        <v>36130</v>
      </c>
      <c r="N14" s="3">
        <f>Monthly!N14-(Saturdays!N14+'Sundays &amp; Holidays'!N14)</f>
        <v>27139</v>
      </c>
      <c r="O14" s="29">
        <f>Monthly!O14-(Saturdays!O14+'Sundays &amp; Holidays'!O14)</f>
        <v>54066</v>
      </c>
      <c r="P14" s="3">
        <f>Monthly!P14-(Saturdays!P14+'Sundays &amp; Holidays'!P14)</f>
        <v>16526</v>
      </c>
      <c r="Q14" s="29">
        <f>Monthly!Q14-(Saturdays!Q14+'Sundays &amp; Holidays'!Q14)</f>
        <v>23956</v>
      </c>
      <c r="R14" s="3">
        <f>Monthly!R14-(Saturdays!R14+'Sundays &amp; Holidays'!R14)</f>
        <v>26741</v>
      </c>
      <c r="S14" s="29">
        <f>Monthly!S14-(Saturdays!S14+'Sundays &amp; Holidays'!S14)</f>
        <v>25728</v>
      </c>
      <c r="T14" s="3">
        <f>Monthly!T14-(Saturdays!T14+'Sundays &amp; Holidays'!T14)</f>
        <v>6765</v>
      </c>
      <c r="U14" s="29">
        <f>Monthly!U14-(Saturdays!U14+'Sundays &amp; Holidays'!U14)</f>
        <v>15214</v>
      </c>
      <c r="V14" s="3">
        <f>Monthly!V14-(Saturdays!V14+'Sundays &amp; Holidays'!V14)</f>
        <v>15151</v>
      </c>
      <c r="W14" s="29">
        <f>Monthly!W14-(Saturdays!W14+'Sundays &amp; Holidays'!W14)</f>
        <v>43289</v>
      </c>
      <c r="X14" s="3">
        <f>Monthly!X14-(Saturdays!X14+'Sundays &amp; Holidays'!X14)</f>
        <v>19519</v>
      </c>
      <c r="Y14" s="29">
        <f>Monthly!Y14-(Saturdays!Y14+'Sundays &amp; Holidays'!Y14)</f>
        <v>20441</v>
      </c>
      <c r="Z14" s="3">
        <f>Monthly!Z14-(Saturdays!Z14+'Sundays &amp; Holidays'!Z14)</f>
        <v>69048</v>
      </c>
      <c r="AA14" s="29">
        <f>Monthly!AA14-(Saturdays!AA14+'Sundays &amp; Holidays'!AA14)</f>
        <v>48128</v>
      </c>
      <c r="AB14" s="109">
        <f t="shared" si="3"/>
        <v>346655</v>
      </c>
      <c r="AC14" s="16">
        <f t="shared" si="3"/>
        <v>372841</v>
      </c>
    </row>
    <row r="15" spans="1:59">
      <c r="A15" s="92" t="s">
        <v>27</v>
      </c>
      <c r="B15" s="3">
        <f>Monthly!B15-(Saturdays!B15+'Sundays &amp; Holidays'!B15)</f>
        <v>74099</v>
      </c>
      <c r="C15" s="29">
        <f>Monthly!C15-(Saturdays!C15+'Sundays &amp; Holidays'!C15)</f>
        <v>24959</v>
      </c>
      <c r="D15" s="3">
        <f>Monthly!D15-(Saturdays!D15+'Sundays &amp; Holidays'!D15)</f>
        <v>29590</v>
      </c>
      <c r="E15" s="29">
        <f>Monthly!E15-(Saturdays!E15+'Sundays &amp; Holidays'!E15)</f>
        <v>16832</v>
      </c>
      <c r="F15" s="3">
        <f>Monthly!F15-(Saturdays!F15+'Sundays &amp; Holidays'!F15)</f>
        <v>13435</v>
      </c>
      <c r="G15" s="29">
        <f>Monthly!G15-(Saturdays!G15+'Sundays &amp; Holidays'!G15)</f>
        <v>9070</v>
      </c>
      <c r="H15" s="3">
        <f>Monthly!H15-(Saturdays!H15+'Sundays &amp; Holidays'!H15)</f>
        <v>32496</v>
      </c>
      <c r="I15" s="29">
        <f>Monthly!I15-(Saturdays!I15+'Sundays &amp; Holidays'!I15)</f>
        <v>39057</v>
      </c>
      <c r="J15" s="3">
        <f>Monthly!J15-(Saturdays!J15+'Sundays &amp; Holidays'!J15)</f>
        <v>6704</v>
      </c>
      <c r="K15" s="29">
        <f>Monthly!K15-(Saturdays!K15+'Sundays &amp; Holidays'!K15)</f>
        <v>12280</v>
      </c>
      <c r="L15" s="3">
        <f>Monthly!L15-(Saturdays!L15+'Sundays &amp; Holidays'!L15)</f>
        <v>9372</v>
      </c>
      <c r="M15" s="29">
        <f>Monthly!M15-(Saturdays!M15+'Sundays &amp; Holidays'!M15)</f>
        <v>31367</v>
      </c>
      <c r="N15" s="3">
        <f>Monthly!N15-(Saturdays!N15+'Sundays &amp; Holidays'!N15)</f>
        <v>27450</v>
      </c>
      <c r="O15" s="29">
        <f>Monthly!O15-(Saturdays!O15+'Sundays &amp; Holidays'!O15)</f>
        <v>46699</v>
      </c>
      <c r="P15" s="3">
        <f>Monthly!P15-(Saturdays!P15+'Sundays &amp; Holidays'!P15)</f>
        <v>16698</v>
      </c>
      <c r="Q15" s="29">
        <f>Monthly!Q15-(Saturdays!Q15+'Sundays &amp; Holidays'!Q15)</f>
        <v>20070</v>
      </c>
      <c r="R15" s="3">
        <f>Monthly!R15-(Saturdays!R15+'Sundays &amp; Holidays'!R15)</f>
        <v>25091</v>
      </c>
      <c r="S15" s="29">
        <f>Monthly!S15-(Saturdays!S15+'Sundays &amp; Holidays'!S15)</f>
        <v>24506</v>
      </c>
      <c r="T15" s="3">
        <f>Monthly!T15-(Saturdays!T15+'Sundays &amp; Holidays'!T15)</f>
        <v>7440</v>
      </c>
      <c r="U15" s="29">
        <f>Monthly!U15-(Saturdays!U15+'Sundays &amp; Holidays'!U15)</f>
        <v>12639</v>
      </c>
      <c r="V15" s="3">
        <f>Monthly!V15-(Saturdays!V15+'Sundays &amp; Holidays'!V15)</f>
        <v>16346</v>
      </c>
      <c r="W15" s="29">
        <f>Monthly!W15-(Saturdays!W15+'Sundays &amp; Holidays'!W15)</f>
        <v>40427</v>
      </c>
      <c r="X15" s="3">
        <f>Monthly!X15-(Saturdays!X15+'Sundays &amp; Holidays'!X15)</f>
        <v>19024</v>
      </c>
      <c r="Y15" s="29">
        <f>Monthly!Y15-(Saturdays!Y15+'Sundays &amp; Holidays'!Y15)</f>
        <v>16762</v>
      </c>
      <c r="Z15" s="3">
        <f>Monthly!Z15-(Saturdays!Z15+'Sundays &amp; Holidays'!Z15)</f>
        <v>63888</v>
      </c>
      <c r="AA15" s="29">
        <f>Monthly!AA15-(Saturdays!AA15+'Sundays &amp; Holidays'!AA15)</f>
        <v>50842</v>
      </c>
      <c r="AB15" s="109">
        <f t="shared" si="3"/>
        <v>341633</v>
      </c>
      <c r="AC15" s="16">
        <f t="shared" si="3"/>
        <v>345510</v>
      </c>
    </row>
    <row r="16" spans="1:59">
      <c r="A16" s="91" t="s">
        <v>28</v>
      </c>
      <c r="B16" s="3">
        <f>Monthly!B16-(Saturdays!B16+'Sundays &amp; Holidays'!B16)</f>
        <v>72679</v>
      </c>
      <c r="C16" s="29">
        <f>Monthly!C16-(Saturdays!C16+'Sundays &amp; Holidays'!C16)</f>
        <v>27906</v>
      </c>
      <c r="D16" s="3">
        <f>Monthly!D16-(Saturdays!D16+'Sundays &amp; Holidays'!D16)</f>
        <v>29349</v>
      </c>
      <c r="E16" s="29">
        <f>Monthly!E16-(Saturdays!E16+'Sundays &amp; Holidays'!E16)</f>
        <v>16764</v>
      </c>
      <c r="F16" s="3">
        <f>Monthly!F16-(Saturdays!F16+'Sundays &amp; Holidays'!F16)</f>
        <v>13183</v>
      </c>
      <c r="G16" s="29">
        <f>Monthly!G16-(Saturdays!G16+'Sundays &amp; Holidays'!G16)</f>
        <v>8723</v>
      </c>
      <c r="H16" s="3">
        <f>Monthly!H16-(Saturdays!H16+'Sundays &amp; Holidays'!H16)</f>
        <v>34784</v>
      </c>
      <c r="I16" s="29">
        <f>Monthly!I16-(Saturdays!I16+'Sundays &amp; Holidays'!I16)</f>
        <v>42199</v>
      </c>
      <c r="J16" s="3">
        <f>Monthly!J16-(Saturdays!J16+'Sundays &amp; Holidays'!J16)</f>
        <v>6867</v>
      </c>
      <c r="K16" s="29">
        <f>Monthly!K16-(Saturdays!K16+'Sundays &amp; Holidays'!K16)</f>
        <v>9617</v>
      </c>
      <c r="L16" s="3">
        <f>Monthly!L16-(Saturdays!L16+'Sundays &amp; Holidays'!L16)</f>
        <v>10612</v>
      </c>
      <c r="M16" s="29">
        <f>Monthly!M16-(Saturdays!M16+'Sundays &amp; Holidays'!M16)</f>
        <v>31097</v>
      </c>
      <c r="N16" s="3">
        <f>Monthly!N16-(Saturdays!N16+'Sundays &amp; Holidays'!N16)</f>
        <v>29605</v>
      </c>
      <c r="O16" s="29">
        <f>Monthly!O16-(Saturdays!O16+'Sundays &amp; Holidays'!O16)</f>
        <v>44127</v>
      </c>
      <c r="P16" s="3">
        <f>Monthly!P16-(Saturdays!P16+'Sundays &amp; Holidays'!P16)</f>
        <v>17439</v>
      </c>
      <c r="Q16" s="29">
        <f>Monthly!Q16-(Saturdays!Q16+'Sundays &amp; Holidays'!Q16)</f>
        <v>20430</v>
      </c>
      <c r="R16" s="3">
        <f>Monthly!R16-(Saturdays!R16+'Sundays &amp; Holidays'!R16)</f>
        <v>25140</v>
      </c>
      <c r="S16" s="29">
        <f>Monthly!S16-(Saturdays!S16+'Sundays &amp; Holidays'!S16)</f>
        <v>25941</v>
      </c>
      <c r="T16" s="3">
        <f>Monthly!T16-(Saturdays!T16+'Sundays &amp; Holidays'!T16)</f>
        <v>8698</v>
      </c>
      <c r="U16" s="29">
        <f>Monthly!U16-(Saturdays!U16+'Sundays &amp; Holidays'!U16)</f>
        <v>11103</v>
      </c>
      <c r="V16" s="3">
        <f>Monthly!V16-(Saturdays!V16+'Sundays &amp; Holidays'!V16)</f>
        <v>19550</v>
      </c>
      <c r="W16" s="29">
        <f>Monthly!W16-(Saturdays!W16+'Sundays &amp; Holidays'!W16)</f>
        <v>39959</v>
      </c>
      <c r="X16" s="3">
        <f>Monthly!X16-(Saturdays!X16+'Sundays &amp; Holidays'!X16)</f>
        <v>20264</v>
      </c>
      <c r="Y16" s="29">
        <f>Monthly!Y16-(Saturdays!Y16+'Sundays &amp; Holidays'!Y16)</f>
        <v>16260</v>
      </c>
      <c r="Z16" s="3">
        <f>Monthly!Z16-(Saturdays!Z16+'Sundays &amp; Holidays'!Z16)</f>
        <v>65227</v>
      </c>
      <c r="AA16" s="29">
        <f>Monthly!AA16-(Saturdays!AA16+'Sundays &amp; Holidays'!AA16)</f>
        <v>53388</v>
      </c>
      <c r="AB16" s="109">
        <f t="shared" si="3"/>
        <v>353397</v>
      </c>
      <c r="AC16" s="16">
        <f t="shared" si="3"/>
        <v>347514</v>
      </c>
    </row>
    <row r="17" spans="1:29">
      <c r="A17" s="92" t="s">
        <v>29</v>
      </c>
      <c r="B17" s="3">
        <f>Monthly!B17-(Saturdays!B17+'Sundays &amp; Holidays'!B17)</f>
        <v>63879</v>
      </c>
      <c r="C17" s="29">
        <f>Monthly!C17-(Saturdays!C17+'Sundays &amp; Holidays'!C17)</f>
        <v>29473</v>
      </c>
      <c r="D17" s="3">
        <f>Monthly!D17-(Saturdays!D17+'Sundays &amp; Holidays'!D17)</f>
        <v>25706</v>
      </c>
      <c r="E17" s="29">
        <f>Monthly!E17-(Saturdays!E17+'Sundays &amp; Holidays'!E17)</f>
        <v>17843</v>
      </c>
      <c r="F17" s="3">
        <f>Monthly!F17-(Saturdays!F17+'Sundays &amp; Holidays'!F17)</f>
        <v>12072</v>
      </c>
      <c r="G17" s="29">
        <f>Monthly!G17-(Saturdays!G17+'Sundays &amp; Holidays'!G17)</f>
        <v>9283</v>
      </c>
      <c r="H17" s="3">
        <f>Monthly!H17-(Saturdays!H17+'Sundays &amp; Holidays'!H17)</f>
        <v>36183</v>
      </c>
      <c r="I17" s="29">
        <f>Monthly!I17-(Saturdays!I17+'Sundays &amp; Holidays'!I17)</f>
        <v>41702</v>
      </c>
      <c r="J17" s="3">
        <f>Monthly!J17-(Saturdays!J17+'Sundays &amp; Holidays'!J17)</f>
        <v>7125</v>
      </c>
      <c r="K17" s="29">
        <f>Monthly!K17-(Saturdays!K17+'Sundays &amp; Holidays'!K17)</f>
        <v>9115</v>
      </c>
      <c r="L17" s="3">
        <f>Monthly!L17-(Saturdays!L17+'Sundays &amp; Holidays'!L17)</f>
        <v>10974</v>
      </c>
      <c r="M17" s="29">
        <f>Monthly!M17-(Saturdays!M17+'Sundays &amp; Holidays'!M17)</f>
        <v>30158</v>
      </c>
      <c r="N17" s="3">
        <f>Monthly!N17-(Saturdays!N17+'Sundays &amp; Holidays'!N17)</f>
        <v>29100</v>
      </c>
      <c r="O17" s="29">
        <f>Monthly!O17-(Saturdays!O17+'Sundays &amp; Holidays'!O17)</f>
        <v>43129</v>
      </c>
      <c r="P17" s="3">
        <f>Monthly!P17-(Saturdays!P17+'Sundays &amp; Holidays'!P17)</f>
        <v>17494</v>
      </c>
      <c r="Q17" s="29">
        <f>Monthly!Q17-(Saturdays!Q17+'Sundays &amp; Holidays'!Q17)</f>
        <v>21811</v>
      </c>
      <c r="R17" s="3">
        <f>Monthly!R17-(Saturdays!R17+'Sundays &amp; Holidays'!R17)</f>
        <v>24450</v>
      </c>
      <c r="S17" s="29">
        <f>Monthly!S17-(Saturdays!S17+'Sundays &amp; Holidays'!S17)</f>
        <v>26837</v>
      </c>
      <c r="T17" s="3">
        <f>Monthly!T17-(Saturdays!T17+'Sundays &amp; Holidays'!T17)</f>
        <v>8575</v>
      </c>
      <c r="U17" s="29">
        <f>Monthly!U17-(Saturdays!U17+'Sundays &amp; Holidays'!U17)</f>
        <v>11445</v>
      </c>
      <c r="V17" s="3">
        <f>Monthly!V17-(Saturdays!V17+'Sundays &amp; Holidays'!V17)</f>
        <v>21671</v>
      </c>
      <c r="W17" s="29">
        <f>Monthly!W17-(Saturdays!W17+'Sundays &amp; Holidays'!W17)</f>
        <v>38598</v>
      </c>
      <c r="X17" s="3">
        <f>Monthly!X17-(Saturdays!X17+'Sundays &amp; Holidays'!X17)</f>
        <v>20217</v>
      </c>
      <c r="Y17" s="29">
        <f>Monthly!Y17-(Saturdays!Y17+'Sundays &amp; Holidays'!Y17)</f>
        <v>15879</v>
      </c>
      <c r="Z17" s="3">
        <f>Monthly!Z17-(Saturdays!Z17+'Sundays &amp; Holidays'!Z17)</f>
        <v>62613</v>
      </c>
      <c r="AA17" s="29">
        <f>Monthly!AA17-(Saturdays!AA17+'Sundays &amp; Holidays'!AA17)</f>
        <v>53383</v>
      </c>
      <c r="AB17" s="109">
        <f t="shared" si="3"/>
        <v>340059</v>
      </c>
      <c r="AC17" s="16">
        <f t="shared" si="3"/>
        <v>348656</v>
      </c>
    </row>
    <row r="18" spans="1:29">
      <c r="A18" s="91" t="s">
        <v>30</v>
      </c>
      <c r="B18" s="3">
        <f>Monthly!B18-(Saturdays!B18+'Sundays &amp; Holidays'!B18)</f>
        <v>50979</v>
      </c>
      <c r="C18" s="29">
        <f>Monthly!C18-(Saturdays!C18+'Sundays &amp; Holidays'!C18)</f>
        <v>32323</v>
      </c>
      <c r="D18" s="3">
        <f>Monthly!D18-(Saturdays!D18+'Sundays &amp; Holidays'!D18)</f>
        <v>23507</v>
      </c>
      <c r="E18" s="29">
        <f>Monthly!E18-(Saturdays!E18+'Sundays &amp; Holidays'!E18)</f>
        <v>18972</v>
      </c>
      <c r="F18" s="3">
        <f>Monthly!F18-(Saturdays!F18+'Sundays &amp; Holidays'!F18)</f>
        <v>12476</v>
      </c>
      <c r="G18" s="29">
        <f>Monthly!G18-(Saturdays!G18+'Sundays &amp; Holidays'!G18)</f>
        <v>9405</v>
      </c>
      <c r="H18" s="3">
        <f>Monthly!H18-(Saturdays!H18+'Sundays &amp; Holidays'!H18)</f>
        <v>36593</v>
      </c>
      <c r="I18" s="29">
        <f>Monthly!I18-(Saturdays!I18+'Sundays &amp; Holidays'!I18)</f>
        <v>44842</v>
      </c>
      <c r="J18" s="3">
        <f>Monthly!J18-(Saturdays!J18+'Sundays &amp; Holidays'!J18)</f>
        <v>8075</v>
      </c>
      <c r="K18" s="29">
        <f>Monthly!K18-(Saturdays!K18+'Sundays &amp; Holidays'!K18)</f>
        <v>8006</v>
      </c>
      <c r="L18" s="3">
        <f>Monthly!L18-(Saturdays!L18+'Sundays &amp; Holidays'!L18)</f>
        <v>13414</v>
      </c>
      <c r="M18" s="29">
        <f>Monthly!M18-(Saturdays!M18+'Sundays &amp; Holidays'!M18)</f>
        <v>24089</v>
      </c>
      <c r="N18" s="3">
        <f>Monthly!N18-(Saturdays!N18+'Sundays &amp; Holidays'!N18)</f>
        <v>30502</v>
      </c>
      <c r="O18" s="29">
        <f>Monthly!O18-(Saturdays!O18+'Sundays &amp; Holidays'!O18)</f>
        <v>38997</v>
      </c>
      <c r="P18" s="3">
        <f>Monthly!P18-(Saturdays!P18+'Sundays &amp; Holidays'!P18)</f>
        <v>18356</v>
      </c>
      <c r="Q18" s="29">
        <f>Monthly!Q18-(Saturdays!Q18+'Sundays &amp; Holidays'!Q18)</f>
        <v>21180</v>
      </c>
      <c r="R18" s="3">
        <f>Monthly!R18-(Saturdays!R18+'Sundays &amp; Holidays'!R18)</f>
        <v>23807</v>
      </c>
      <c r="S18" s="29">
        <f>Monthly!S18-(Saturdays!S18+'Sundays &amp; Holidays'!S18)</f>
        <v>27478</v>
      </c>
      <c r="T18" s="3">
        <f>Monthly!T18-(Saturdays!T18+'Sundays &amp; Holidays'!T18)</f>
        <v>10585</v>
      </c>
      <c r="U18" s="29">
        <f>Monthly!U18-(Saturdays!U18+'Sundays &amp; Holidays'!U18)</f>
        <v>10981</v>
      </c>
      <c r="V18" s="3">
        <f>Monthly!V18-(Saturdays!V18+'Sundays &amp; Holidays'!V18)</f>
        <v>28318</v>
      </c>
      <c r="W18" s="29">
        <f>Monthly!W18-(Saturdays!W18+'Sundays &amp; Holidays'!W18)</f>
        <v>34396</v>
      </c>
      <c r="X18" s="3">
        <f>Monthly!X18-(Saturdays!X18+'Sundays &amp; Holidays'!X18)</f>
        <v>24959</v>
      </c>
      <c r="Y18" s="29">
        <f>Monthly!Y18-(Saturdays!Y18+'Sundays &amp; Holidays'!Y18)</f>
        <v>14038</v>
      </c>
      <c r="Z18" s="3">
        <f>Monthly!Z18-(Saturdays!Z18+'Sundays &amp; Holidays'!Z18)</f>
        <v>65045</v>
      </c>
      <c r="AA18" s="29">
        <f>Monthly!AA18-(Saturdays!AA18+'Sundays &amp; Holidays'!AA18)</f>
        <v>55754</v>
      </c>
      <c r="AB18" s="109">
        <f t="shared" si="3"/>
        <v>346616</v>
      </c>
      <c r="AC18" s="16">
        <f t="shared" si="3"/>
        <v>340461</v>
      </c>
    </row>
    <row r="19" spans="1:29">
      <c r="A19" s="92" t="s">
        <v>31</v>
      </c>
      <c r="B19" s="3">
        <f>Monthly!B19-(Saturdays!B19+'Sundays &amp; Holidays'!B19)</f>
        <v>42405</v>
      </c>
      <c r="C19" s="29">
        <f>Monthly!C19-(Saturdays!C19+'Sundays &amp; Holidays'!C19)</f>
        <v>41373</v>
      </c>
      <c r="D19" s="3">
        <f>Monthly!D19-(Saturdays!D19+'Sundays &amp; Holidays'!D19)</f>
        <v>23189</v>
      </c>
      <c r="E19" s="29">
        <f>Monthly!E19-(Saturdays!E19+'Sundays &amp; Holidays'!E19)</f>
        <v>21300</v>
      </c>
      <c r="F19" s="3">
        <f>Monthly!F19-(Saturdays!F19+'Sundays &amp; Holidays'!F19)</f>
        <v>12620</v>
      </c>
      <c r="G19" s="29">
        <f>Monthly!G19-(Saturdays!G19+'Sundays &amp; Holidays'!G19)</f>
        <v>8464</v>
      </c>
      <c r="H19" s="3">
        <f>Monthly!H19-(Saturdays!H19+'Sundays &amp; Holidays'!H19)</f>
        <v>37512</v>
      </c>
      <c r="I19" s="29">
        <f>Monthly!I19-(Saturdays!I19+'Sundays &amp; Holidays'!I19)</f>
        <v>52872</v>
      </c>
      <c r="J19" s="3">
        <f>Monthly!J19-(Saturdays!J19+'Sundays &amp; Holidays'!J19)</f>
        <v>8883</v>
      </c>
      <c r="K19" s="29">
        <f>Monthly!K19-(Saturdays!K19+'Sundays &amp; Holidays'!K19)</f>
        <v>6766</v>
      </c>
      <c r="L19" s="3">
        <f>Monthly!L19-(Saturdays!L19+'Sundays &amp; Holidays'!L19)</f>
        <v>17633</v>
      </c>
      <c r="M19" s="29">
        <f>Monthly!M19-(Saturdays!M19+'Sundays &amp; Holidays'!M19)</f>
        <v>22059</v>
      </c>
      <c r="N19" s="3">
        <f>Monthly!N19-(Saturdays!N19+'Sundays &amp; Holidays'!N19)</f>
        <v>35510</v>
      </c>
      <c r="O19" s="29">
        <f>Monthly!O19-(Saturdays!O19+'Sundays &amp; Holidays'!O19)</f>
        <v>37890</v>
      </c>
      <c r="P19" s="3">
        <f>Monthly!P19-(Saturdays!P19+'Sundays &amp; Holidays'!P19)</f>
        <v>19568</v>
      </c>
      <c r="Q19" s="29">
        <f>Monthly!Q19-(Saturdays!Q19+'Sundays &amp; Holidays'!Q19)</f>
        <v>22621</v>
      </c>
      <c r="R19" s="3">
        <f>Monthly!R19-(Saturdays!R19+'Sundays &amp; Holidays'!R19)</f>
        <v>23510</v>
      </c>
      <c r="S19" s="29">
        <f>Monthly!S19-(Saturdays!S19+'Sundays &amp; Holidays'!S19)</f>
        <v>30017</v>
      </c>
      <c r="T19" s="3">
        <f>Monthly!T19-(Saturdays!T19+'Sundays &amp; Holidays'!T19)</f>
        <v>14064</v>
      </c>
      <c r="U19" s="29">
        <f>Monthly!U19-(Saturdays!U19+'Sundays &amp; Holidays'!U19)</f>
        <v>7955</v>
      </c>
      <c r="V19" s="3">
        <f>Monthly!V19-(Saturdays!V19+'Sundays &amp; Holidays'!V19)</f>
        <v>38829</v>
      </c>
      <c r="W19" s="29">
        <f>Monthly!W19-(Saturdays!W19+'Sundays &amp; Holidays'!W19)</f>
        <v>26524</v>
      </c>
      <c r="X19" s="3">
        <f>Monthly!X19-(Saturdays!X19+'Sundays &amp; Holidays'!X19)</f>
        <v>30358</v>
      </c>
      <c r="Y19" s="29">
        <f>Monthly!Y19-(Saturdays!Y19+'Sundays &amp; Holidays'!Y19)</f>
        <v>12405</v>
      </c>
      <c r="Z19" s="3">
        <f>Monthly!Z19-(Saturdays!Z19+'Sundays &amp; Holidays'!Z19)</f>
        <v>68741</v>
      </c>
      <c r="AA19" s="29">
        <f>Monthly!AA19-(Saturdays!AA19+'Sundays &amp; Holidays'!AA19)</f>
        <v>60586</v>
      </c>
      <c r="AB19" s="109">
        <f t="shared" si="3"/>
        <v>372822</v>
      </c>
      <c r="AC19" s="16">
        <f t="shared" si="3"/>
        <v>350832</v>
      </c>
    </row>
    <row r="20" spans="1:29">
      <c r="A20" s="91" t="s">
        <v>32</v>
      </c>
      <c r="B20" s="3">
        <f>Monthly!B20-(Saturdays!B20+'Sundays &amp; Holidays'!B20)</f>
        <v>44079</v>
      </c>
      <c r="C20" s="29">
        <f>Monthly!C20-(Saturdays!C20+'Sundays &amp; Holidays'!C20)</f>
        <v>54405</v>
      </c>
      <c r="D20" s="3">
        <f>Monthly!D20-(Saturdays!D20+'Sundays &amp; Holidays'!D20)</f>
        <v>29073</v>
      </c>
      <c r="E20" s="29">
        <f>Monthly!E20-(Saturdays!E20+'Sundays &amp; Holidays'!E20)</f>
        <v>24704</v>
      </c>
      <c r="F20" s="3">
        <f>Monthly!F20-(Saturdays!F20+'Sundays &amp; Holidays'!F20)</f>
        <v>17739</v>
      </c>
      <c r="G20" s="29">
        <f>Monthly!G20-(Saturdays!G20+'Sundays &amp; Holidays'!G20)</f>
        <v>8838</v>
      </c>
      <c r="H20" s="3">
        <f>Monthly!H20-(Saturdays!H20+'Sundays &amp; Holidays'!H20)</f>
        <v>38182</v>
      </c>
      <c r="I20" s="29">
        <f>Monthly!I20-(Saturdays!I20+'Sundays &amp; Holidays'!I20)</f>
        <v>61088</v>
      </c>
      <c r="J20" s="3">
        <f>Monthly!J20-(Saturdays!J20+'Sundays &amp; Holidays'!J20)</f>
        <v>11168</v>
      </c>
      <c r="K20" s="29">
        <f>Monthly!K20-(Saturdays!K20+'Sundays &amp; Holidays'!K20)</f>
        <v>6184</v>
      </c>
      <c r="L20" s="3">
        <f>Monthly!L20-(Saturdays!L20+'Sundays &amp; Holidays'!L20)</f>
        <v>20738</v>
      </c>
      <c r="M20" s="29">
        <f>Monthly!M20-(Saturdays!M20+'Sundays &amp; Holidays'!M20)</f>
        <v>19909</v>
      </c>
      <c r="N20" s="3">
        <f>Monthly!N20-(Saturdays!N20+'Sundays &amp; Holidays'!N20)</f>
        <v>39806</v>
      </c>
      <c r="O20" s="29">
        <f>Monthly!O20-(Saturdays!O20+'Sundays &amp; Holidays'!O20)</f>
        <v>38207</v>
      </c>
      <c r="P20" s="3">
        <f>Monthly!P20-(Saturdays!P20+'Sundays &amp; Holidays'!P20)</f>
        <v>21594</v>
      </c>
      <c r="Q20" s="29">
        <f>Monthly!Q20-(Saturdays!Q20+'Sundays &amp; Holidays'!Q20)</f>
        <v>21943</v>
      </c>
      <c r="R20" s="3">
        <f>Monthly!R20-(Saturdays!R20+'Sundays &amp; Holidays'!R20)</f>
        <v>26275</v>
      </c>
      <c r="S20" s="29">
        <f>Monthly!S20-(Saturdays!S20+'Sundays &amp; Holidays'!S20)</f>
        <v>32784</v>
      </c>
      <c r="T20" s="3">
        <f>Monthly!T20-(Saturdays!T20+'Sundays &amp; Holidays'!T20)</f>
        <v>17133</v>
      </c>
      <c r="U20" s="29">
        <f>Monthly!U20-(Saturdays!U20+'Sundays &amp; Holidays'!U20)</f>
        <v>6692</v>
      </c>
      <c r="V20" s="3">
        <f>Monthly!V20-(Saturdays!V20+'Sundays &amp; Holidays'!V20)</f>
        <v>44958</v>
      </c>
      <c r="W20" s="29">
        <f>Monthly!W20-(Saturdays!W20+'Sundays &amp; Holidays'!W20)</f>
        <v>25237</v>
      </c>
      <c r="X20" s="3">
        <f>Monthly!X20-(Saturdays!X20+'Sundays &amp; Holidays'!X20)</f>
        <v>42037</v>
      </c>
      <c r="Y20" s="29">
        <f>Monthly!Y20-(Saturdays!Y20+'Sundays &amp; Holidays'!Y20)</f>
        <v>12080</v>
      </c>
      <c r="Z20" s="3">
        <f>Monthly!Z20-(Saturdays!Z20+'Sundays &amp; Holidays'!Z20)</f>
        <v>82198</v>
      </c>
      <c r="AA20" s="29">
        <f>Monthly!AA20-(Saturdays!AA20+'Sundays &amp; Holidays'!AA20)</f>
        <v>66032</v>
      </c>
      <c r="AB20" s="109">
        <f t="shared" si="3"/>
        <v>434980</v>
      </c>
      <c r="AC20" s="16">
        <f t="shared" si="3"/>
        <v>378103</v>
      </c>
    </row>
    <row r="21" spans="1:29">
      <c r="A21" s="92" t="s">
        <v>33</v>
      </c>
      <c r="B21" s="3">
        <f>Monthly!B21-(Saturdays!B21+'Sundays &amp; Holidays'!B21)</f>
        <v>51663</v>
      </c>
      <c r="C21" s="29">
        <f>Monthly!C21-(Saturdays!C21+'Sundays &amp; Holidays'!C21)</f>
        <v>74472</v>
      </c>
      <c r="D21" s="3">
        <f>Monthly!D21-(Saturdays!D21+'Sundays &amp; Holidays'!D21)</f>
        <v>39481</v>
      </c>
      <c r="E21" s="29">
        <f>Monthly!E21-(Saturdays!E21+'Sundays &amp; Holidays'!E21)</f>
        <v>30722</v>
      </c>
      <c r="F21" s="3">
        <f>Monthly!F21-(Saturdays!F21+'Sundays &amp; Holidays'!F21)</f>
        <v>22455</v>
      </c>
      <c r="G21" s="29">
        <f>Monthly!G21-(Saturdays!G21+'Sundays &amp; Holidays'!G21)</f>
        <v>9780</v>
      </c>
      <c r="H21" s="3">
        <f>Monthly!H21-(Saturdays!H21+'Sundays &amp; Holidays'!H21)</f>
        <v>45456</v>
      </c>
      <c r="I21" s="29">
        <f>Monthly!I21-(Saturdays!I21+'Sundays &amp; Holidays'!I21)</f>
        <v>67397</v>
      </c>
      <c r="J21" s="3">
        <f>Monthly!J21-(Saturdays!J21+'Sundays &amp; Holidays'!J21)</f>
        <v>16387</v>
      </c>
      <c r="K21" s="29">
        <f>Monthly!K21-(Saturdays!K21+'Sundays &amp; Holidays'!K21)</f>
        <v>5553</v>
      </c>
      <c r="L21" s="3">
        <f>Monthly!L21-(Saturdays!L21+'Sundays &amp; Holidays'!L21)</f>
        <v>31342</v>
      </c>
      <c r="M21" s="29">
        <f>Monthly!M21-(Saturdays!M21+'Sundays &amp; Holidays'!M21)</f>
        <v>22238</v>
      </c>
      <c r="N21" s="3">
        <f>Monthly!N21-(Saturdays!N21+'Sundays &amp; Holidays'!N21)</f>
        <v>46510</v>
      </c>
      <c r="O21" s="29">
        <f>Monthly!O21-(Saturdays!O21+'Sundays &amp; Holidays'!O21)</f>
        <v>43508</v>
      </c>
      <c r="P21" s="3">
        <f>Monthly!P21-(Saturdays!P21+'Sundays &amp; Holidays'!P21)</f>
        <v>26987</v>
      </c>
      <c r="Q21" s="29">
        <f>Monthly!Q21-(Saturdays!Q21+'Sundays &amp; Holidays'!Q21)</f>
        <v>27739</v>
      </c>
      <c r="R21" s="3">
        <f>Monthly!R21-(Saturdays!R21+'Sundays &amp; Holidays'!R21)</f>
        <v>28510</v>
      </c>
      <c r="S21" s="29">
        <f>Monthly!S21-(Saturdays!S21+'Sundays &amp; Holidays'!S21)</f>
        <v>37370</v>
      </c>
      <c r="T21" s="3">
        <f>Monthly!T21-(Saturdays!T21+'Sundays &amp; Holidays'!T21)</f>
        <v>19457</v>
      </c>
      <c r="U21" s="29">
        <f>Monthly!U21-(Saturdays!U21+'Sundays &amp; Holidays'!U21)</f>
        <v>8033</v>
      </c>
      <c r="V21" s="3">
        <f>Monthly!V21-(Saturdays!V21+'Sundays &amp; Holidays'!V21)</f>
        <v>41625</v>
      </c>
      <c r="W21" s="29">
        <f>Monthly!W21-(Saturdays!W21+'Sundays &amp; Holidays'!W21)</f>
        <v>29559</v>
      </c>
      <c r="X21" s="3">
        <f>Monthly!X21-(Saturdays!X21+'Sundays &amp; Holidays'!X21)</f>
        <v>52523</v>
      </c>
      <c r="Y21" s="29">
        <f>Monthly!Y21-(Saturdays!Y21+'Sundays &amp; Holidays'!Y21)</f>
        <v>14666</v>
      </c>
      <c r="Z21" s="3">
        <f>Monthly!Z21-(Saturdays!Z21+'Sundays &amp; Holidays'!Z21)</f>
        <v>90174</v>
      </c>
      <c r="AA21" s="29">
        <f>Monthly!AA21-(Saturdays!AA21+'Sundays &amp; Holidays'!AA21)</f>
        <v>81138</v>
      </c>
      <c r="AB21" s="109">
        <f t="shared" si="3"/>
        <v>512570</v>
      </c>
      <c r="AC21" s="16">
        <f t="shared" si="3"/>
        <v>452175</v>
      </c>
    </row>
    <row r="22" spans="1:29">
      <c r="A22" s="91" t="s">
        <v>34</v>
      </c>
      <c r="B22" s="3">
        <f>Monthly!B22-(Saturdays!B22+'Sundays &amp; Holidays'!B22)</f>
        <v>52797</v>
      </c>
      <c r="C22" s="29">
        <f>Monthly!C22-(Saturdays!C22+'Sundays &amp; Holidays'!C22)</f>
        <v>91774</v>
      </c>
      <c r="D22" s="3">
        <f>Monthly!D22-(Saturdays!D22+'Sundays &amp; Holidays'!D22)</f>
        <v>36701</v>
      </c>
      <c r="E22" s="29">
        <f>Monthly!E22-(Saturdays!E22+'Sundays &amp; Holidays'!E22)</f>
        <v>34428</v>
      </c>
      <c r="F22" s="3">
        <f>Monthly!F22-(Saturdays!F22+'Sundays &amp; Holidays'!F22)</f>
        <v>17047</v>
      </c>
      <c r="G22" s="29">
        <f>Monthly!G22-(Saturdays!G22+'Sundays &amp; Holidays'!G22)</f>
        <v>11405</v>
      </c>
      <c r="H22" s="3">
        <f>Monthly!H22-(Saturdays!H22+'Sundays &amp; Holidays'!H22)</f>
        <v>46225</v>
      </c>
      <c r="I22" s="29">
        <f>Monthly!I22-(Saturdays!I22+'Sundays &amp; Holidays'!I22)</f>
        <v>81343</v>
      </c>
      <c r="J22" s="3">
        <f>Monthly!J22-(Saturdays!J22+'Sundays &amp; Holidays'!J22)</f>
        <v>14524</v>
      </c>
      <c r="K22" s="29">
        <f>Monthly!K22-(Saturdays!K22+'Sundays &amp; Holidays'!K22)</f>
        <v>5825</v>
      </c>
      <c r="L22" s="3">
        <f>Monthly!L22-(Saturdays!L22+'Sundays &amp; Holidays'!L22)</f>
        <v>33478</v>
      </c>
      <c r="M22" s="29">
        <f>Monthly!M22-(Saturdays!M22+'Sundays &amp; Holidays'!M22)</f>
        <v>20871</v>
      </c>
      <c r="N22" s="3">
        <f>Monthly!N22-(Saturdays!N22+'Sundays &amp; Holidays'!N22)</f>
        <v>50713</v>
      </c>
      <c r="O22" s="29">
        <f>Monthly!O22-(Saturdays!O22+'Sundays &amp; Holidays'!O22)</f>
        <v>46636</v>
      </c>
      <c r="P22" s="3">
        <f>Monthly!P22-(Saturdays!P22+'Sundays &amp; Holidays'!P22)</f>
        <v>28521</v>
      </c>
      <c r="Q22" s="29">
        <f>Monthly!Q22-(Saturdays!Q22+'Sundays &amp; Holidays'!Q22)</f>
        <v>34123</v>
      </c>
      <c r="R22" s="3">
        <f>Monthly!R22-(Saturdays!R22+'Sundays &amp; Holidays'!R22)</f>
        <v>29092</v>
      </c>
      <c r="S22" s="29">
        <f>Monthly!S22-(Saturdays!S22+'Sundays &amp; Holidays'!S22)</f>
        <v>43040</v>
      </c>
      <c r="T22" s="3">
        <f>Monthly!T22-(Saturdays!T22+'Sundays &amp; Holidays'!T22)</f>
        <v>19746</v>
      </c>
      <c r="U22" s="29">
        <f>Monthly!U22-(Saturdays!U22+'Sundays &amp; Holidays'!U22)</f>
        <v>8188</v>
      </c>
      <c r="V22" s="3">
        <f>Monthly!V22-(Saturdays!V22+'Sundays &amp; Holidays'!V22)</f>
        <v>43780</v>
      </c>
      <c r="W22" s="29">
        <f>Monthly!W22-(Saturdays!W22+'Sundays &amp; Holidays'!W22)</f>
        <v>30994</v>
      </c>
      <c r="X22" s="3">
        <f>Monthly!X22-(Saturdays!X22+'Sundays &amp; Holidays'!X22)</f>
        <v>55667</v>
      </c>
      <c r="Y22" s="29">
        <f>Monthly!Y22-(Saturdays!Y22+'Sundays &amp; Holidays'!Y22)</f>
        <v>17622</v>
      </c>
      <c r="Z22" s="3">
        <f>Monthly!Z22-(Saturdays!Z22+'Sundays &amp; Holidays'!Z22)</f>
        <v>86077</v>
      </c>
      <c r="AA22" s="29">
        <f>Monthly!AA22-(Saturdays!AA22+'Sundays &amp; Holidays'!AA22)</f>
        <v>94420</v>
      </c>
      <c r="AB22" s="109">
        <f t="shared" si="3"/>
        <v>514368</v>
      </c>
      <c r="AC22" s="16">
        <f t="shared" si="3"/>
        <v>520669</v>
      </c>
    </row>
    <row r="23" spans="1:29">
      <c r="A23" s="92" t="s">
        <v>35</v>
      </c>
      <c r="B23" s="3">
        <f>Monthly!B23-(Saturdays!B23+'Sundays &amp; Holidays'!B23)</f>
        <v>51856</v>
      </c>
      <c r="C23" s="29">
        <f>Monthly!C23-(Saturdays!C23+'Sundays &amp; Holidays'!C23)</f>
        <v>88626</v>
      </c>
      <c r="D23" s="3">
        <f>Monthly!D23-(Saturdays!D23+'Sundays &amp; Holidays'!D23)</f>
        <v>26236</v>
      </c>
      <c r="E23" s="29">
        <f>Monthly!E23-(Saturdays!E23+'Sundays &amp; Holidays'!E23)</f>
        <v>37712</v>
      </c>
      <c r="F23" s="3">
        <f>Monthly!F23-(Saturdays!F23+'Sundays &amp; Holidays'!F23)</f>
        <v>11832</v>
      </c>
      <c r="G23" s="29">
        <f>Monthly!G23-(Saturdays!G23+'Sundays &amp; Holidays'!G23)</f>
        <v>11333</v>
      </c>
      <c r="H23" s="3">
        <f>Monthly!H23-(Saturdays!H23+'Sundays &amp; Holidays'!H23)</f>
        <v>40766</v>
      </c>
      <c r="I23" s="29">
        <f>Monthly!I23-(Saturdays!I23+'Sundays &amp; Holidays'!I23)</f>
        <v>77094</v>
      </c>
      <c r="J23" s="3">
        <f>Monthly!J23-(Saturdays!J23+'Sundays &amp; Holidays'!J23)</f>
        <v>9037</v>
      </c>
      <c r="K23" s="29">
        <f>Monthly!K23-(Saturdays!K23+'Sundays &amp; Holidays'!K23)</f>
        <v>5435</v>
      </c>
      <c r="L23" s="3">
        <f>Monthly!L23-(Saturdays!L23+'Sundays &amp; Holidays'!L23)</f>
        <v>24858</v>
      </c>
      <c r="M23" s="29">
        <f>Monthly!M23-(Saturdays!M23+'Sundays &amp; Holidays'!M23)</f>
        <v>19188</v>
      </c>
      <c r="N23" s="3">
        <f>Monthly!N23-(Saturdays!N23+'Sundays &amp; Holidays'!N23)</f>
        <v>41063</v>
      </c>
      <c r="O23" s="29">
        <f>Monthly!O23-(Saturdays!O23+'Sundays &amp; Holidays'!O23)</f>
        <v>44150</v>
      </c>
      <c r="P23" s="3">
        <f>Monthly!P23-(Saturdays!P23+'Sundays &amp; Holidays'!P23)</f>
        <v>23341</v>
      </c>
      <c r="Q23" s="29">
        <f>Monthly!Q23-(Saturdays!Q23+'Sundays &amp; Holidays'!Q23)</f>
        <v>35025</v>
      </c>
      <c r="R23" s="3">
        <f>Monthly!R23-(Saturdays!R23+'Sundays &amp; Holidays'!R23)</f>
        <v>23926</v>
      </c>
      <c r="S23" s="29">
        <f>Monthly!S23-(Saturdays!S23+'Sundays &amp; Holidays'!S23)</f>
        <v>39846</v>
      </c>
      <c r="T23" s="3">
        <f>Monthly!T23-(Saturdays!T23+'Sundays &amp; Holidays'!T23)</f>
        <v>17427</v>
      </c>
      <c r="U23" s="29">
        <f>Monthly!U23-(Saturdays!U23+'Sundays &amp; Holidays'!U23)</f>
        <v>8044</v>
      </c>
      <c r="V23" s="3">
        <f>Monthly!V23-(Saturdays!V23+'Sundays &amp; Holidays'!V23)</f>
        <v>52206</v>
      </c>
      <c r="W23" s="29">
        <f>Monthly!W23-(Saturdays!W23+'Sundays &amp; Holidays'!W23)</f>
        <v>31527</v>
      </c>
      <c r="X23" s="3">
        <f>Monthly!X23-(Saturdays!X23+'Sundays &amp; Holidays'!X23)</f>
        <v>45533</v>
      </c>
      <c r="Y23" s="29">
        <f>Monthly!Y23-(Saturdays!Y23+'Sundays &amp; Holidays'!Y23)</f>
        <v>17328</v>
      </c>
      <c r="Z23" s="3">
        <f>Monthly!Z23-(Saturdays!Z23+'Sundays &amp; Holidays'!Z23)</f>
        <v>76201</v>
      </c>
      <c r="AA23" s="29">
        <f>Monthly!AA23-(Saturdays!AA23+'Sundays &amp; Holidays'!AA23)</f>
        <v>93368</v>
      </c>
      <c r="AB23" s="109">
        <f t="shared" si="3"/>
        <v>444282</v>
      </c>
      <c r="AC23" s="16">
        <f t="shared" si="3"/>
        <v>508676</v>
      </c>
    </row>
    <row r="24" spans="1:29">
      <c r="A24" s="91" t="s">
        <v>36</v>
      </c>
      <c r="B24" s="3">
        <f>Monthly!B24-(Saturdays!B24+'Sundays &amp; Holidays'!B24)</f>
        <v>47030</v>
      </c>
      <c r="C24" s="29">
        <f>Monthly!C24-(Saturdays!C24+'Sundays &amp; Holidays'!C24)</f>
        <v>66162</v>
      </c>
      <c r="D24" s="3">
        <f>Monthly!D24-(Saturdays!D24+'Sundays &amp; Holidays'!D24)</f>
        <v>19175</v>
      </c>
      <c r="E24" s="29">
        <f>Monthly!E24-(Saturdays!E24+'Sundays &amp; Holidays'!E24)</f>
        <v>29494</v>
      </c>
      <c r="F24" s="3">
        <f>Monthly!F24-(Saturdays!F24+'Sundays &amp; Holidays'!F24)</f>
        <v>7424</v>
      </c>
      <c r="G24" s="29">
        <f>Monthly!G24-(Saturdays!G24+'Sundays &amp; Holidays'!G24)</f>
        <v>9370</v>
      </c>
      <c r="H24" s="3">
        <f>Monthly!H24-(Saturdays!H24+'Sundays &amp; Holidays'!H24)</f>
        <v>31795</v>
      </c>
      <c r="I24" s="29">
        <f>Monthly!I24-(Saturdays!I24+'Sundays &amp; Holidays'!I24)</f>
        <v>59620</v>
      </c>
      <c r="J24" s="3">
        <f>Monthly!J24-(Saturdays!J24+'Sundays &amp; Holidays'!J24)</f>
        <v>5448</v>
      </c>
      <c r="K24" s="29">
        <f>Monthly!K24-(Saturdays!K24+'Sundays &amp; Holidays'!K24)</f>
        <v>4342</v>
      </c>
      <c r="L24" s="3">
        <f>Monthly!L24-(Saturdays!L24+'Sundays &amp; Holidays'!L24)</f>
        <v>15367</v>
      </c>
      <c r="M24" s="29">
        <f>Monthly!M24-(Saturdays!M24+'Sundays &amp; Holidays'!M24)</f>
        <v>16796</v>
      </c>
      <c r="N24" s="3">
        <f>Monthly!N24-(Saturdays!N24+'Sundays &amp; Holidays'!N24)</f>
        <v>31600</v>
      </c>
      <c r="O24" s="29">
        <f>Monthly!O24-(Saturdays!O24+'Sundays &amp; Holidays'!O24)</f>
        <v>40119</v>
      </c>
      <c r="P24" s="3">
        <f>Monthly!P24-(Saturdays!P24+'Sundays &amp; Holidays'!P24)</f>
        <v>17226</v>
      </c>
      <c r="Q24" s="29">
        <f>Monthly!Q24-(Saturdays!Q24+'Sundays &amp; Holidays'!Q24)</f>
        <v>31651</v>
      </c>
      <c r="R24" s="3">
        <f>Monthly!R24-(Saturdays!R24+'Sundays &amp; Holidays'!R24)</f>
        <v>20474</v>
      </c>
      <c r="S24" s="29">
        <f>Monthly!S24-(Saturdays!S24+'Sundays &amp; Holidays'!S24)</f>
        <v>32344</v>
      </c>
      <c r="T24" s="3">
        <f>Monthly!T24-(Saturdays!T24+'Sundays &amp; Holidays'!T24)</f>
        <v>12239</v>
      </c>
      <c r="U24" s="29">
        <f>Monthly!U24-(Saturdays!U24+'Sundays &amp; Holidays'!U24)</f>
        <v>8086</v>
      </c>
      <c r="V24" s="3">
        <f>Monthly!V24-(Saturdays!V24+'Sundays &amp; Holidays'!V24)</f>
        <v>48915</v>
      </c>
      <c r="W24" s="29">
        <f>Monthly!W24-(Saturdays!W24+'Sundays &amp; Holidays'!W24)</f>
        <v>27588</v>
      </c>
      <c r="X24" s="3">
        <f>Monthly!X24-(Saturdays!X24+'Sundays &amp; Holidays'!X24)</f>
        <v>32601</v>
      </c>
      <c r="Y24" s="29">
        <f>Monthly!Y24-(Saturdays!Y24+'Sundays &amp; Holidays'!Y24)</f>
        <v>16742</v>
      </c>
      <c r="Z24" s="3">
        <f>Monthly!Z24-(Saturdays!Z24+'Sundays &amp; Holidays'!Z24)</f>
        <v>61076</v>
      </c>
      <c r="AA24" s="29">
        <f>Monthly!AA24-(Saturdays!AA24+'Sundays &amp; Holidays'!AA24)</f>
        <v>69289</v>
      </c>
      <c r="AB24" s="109">
        <f t="shared" si="3"/>
        <v>350370</v>
      </c>
      <c r="AC24" s="16">
        <f t="shared" si="3"/>
        <v>411603</v>
      </c>
    </row>
    <row r="25" spans="1:29">
      <c r="A25" s="92" t="s">
        <v>37</v>
      </c>
      <c r="B25" s="3">
        <f>Monthly!B25-(Saturdays!B25+'Sundays &amp; Holidays'!B25)</f>
        <v>4813</v>
      </c>
      <c r="C25" s="29">
        <f>Monthly!C25-(Saturdays!C25+'Sundays &amp; Holidays'!C25)</f>
        <v>47485</v>
      </c>
      <c r="D25" s="3">
        <f>Monthly!D25-(Saturdays!D25+'Sundays &amp; Holidays'!D25)</f>
        <v>3926</v>
      </c>
      <c r="E25" s="29">
        <f>Monthly!E25-(Saturdays!E25+'Sundays &amp; Holidays'!E25)</f>
        <v>23041</v>
      </c>
      <c r="F25" s="3">
        <f>Monthly!F25-(Saturdays!F25+'Sundays &amp; Holidays'!F25)</f>
        <v>2028</v>
      </c>
      <c r="G25" s="29">
        <f>Monthly!G25-(Saturdays!G25+'Sundays &amp; Holidays'!G25)</f>
        <v>7479</v>
      </c>
      <c r="H25" s="3">
        <f>Monthly!H25-(Saturdays!H25+'Sundays &amp; Holidays'!H25)</f>
        <v>9629</v>
      </c>
      <c r="I25" s="29">
        <f>Monthly!I25-(Saturdays!I25+'Sundays &amp; Holidays'!I25)</f>
        <v>45942</v>
      </c>
      <c r="J25" s="3">
        <f>Monthly!J25-(Saturdays!J25+'Sundays &amp; Holidays'!J25)</f>
        <v>2810</v>
      </c>
      <c r="K25" s="29">
        <f>Monthly!K25-(Saturdays!K25+'Sundays &amp; Holidays'!K25)</f>
        <v>3225</v>
      </c>
      <c r="L25" s="3">
        <f>Monthly!L25-(Saturdays!L25+'Sundays &amp; Holidays'!L25)</f>
        <v>6997</v>
      </c>
      <c r="M25" s="29">
        <f>Monthly!M25-(Saturdays!M25+'Sundays &amp; Holidays'!M25)</f>
        <v>10906</v>
      </c>
      <c r="N25" s="3">
        <f>Monthly!N25-(Saturdays!N25+'Sundays &amp; Holidays'!N25)</f>
        <v>18045</v>
      </c>
      <c r="O25" s="29">
        <f>Monthly!O25-(Saturdays!O25+'Sundays &amp; Holidays'!O25)</f>
        <v>29276</v>
      </c>
      <c r="P25" s="3">
        <f>Monthly!P25-(Saturdays!P25+'Sundays &amp; Holidays'!P25)</f>
        <v>11087</v>
      </c>
      <c r="Q25" s="29">
        <f>Monthly!Q25-(Saturdays!Q25+'Sundays &amp; Holidays'!Q25)</f>
        <v>23768</v>
      </c>
      <c r="R25" s="3">
        <f>Monthly!R25-(Saturdays!R25+'Sundays &amp; Holidays'!R25)</f>
        <v>14237</v>
      </c>
      <c r="S25" s="29">
        <f>Monthly!S25-(Saturdays!S25+'Sundays &amp; Holidays'!S25)</f>
        <v>20857</v>
      </c>
      <c r="T25" s="3">
        <f>Monthly!T25-(Saturdays!T25+'Sundays &amp; Holidays'!T25)</f>
        <v>9884</v>
      </c>
      <c r="U25" s="29">
        <f>Monthly!U25-(Saturdays!U25+'Sundays &amp; Holidays'!U25)</f>
        <v>6077</v>
      </c>
      <c r="V25" s="3">
        <f>Monthly!V25-(Saturdays!V25+'Sundays &amp; Holidays'!V25)</f>
        <v>43321</v>
      </c>
      <c r="W25" s="29">
        <f>Monthly!W25-(Saturdays!W25+'Sundays &amp; Holidays'!W25)</f>
        <v>20954</v>
      </c>
      <c r="X25" s="3">
        <f>Monthly!X25-(Saturdays!X25+'Sundays &amp; Holidays'!X25)</f>
        <v>21496</v>
      </c>
      <c r="Y25" s="29">
        <f>Monthly!Y25-(Saturdays!Y25+'Sundays &amp; Holidays'!Y25)</f>
        <v>13297</v>
      </c>
      <c r="Z25" s="3">
        <f>Monthly!Z25-(Saturdays!Z25+'Sundays &amp; Holidays'!Z25)</f>
        <v>39928</v>
      </c>
      <c r="AA25" s="29">
        <f>Monthly!AA25-(Saturdays!AA25+'Sundays &amp; Holidays'!AA25)</f>
        <v>50993</v>
      </c>
      <c r="AB25" s="109">
        <f t="shared" si="3"/>
        <v>188201</v>
      </c>
      <c r="AC25" s="16">
        <f t="shared" si="3"/>
        <v>303300</v>
      </c>
    </row>
    <row r="26" spans="1:29">
      <c r="A26" s="91" t="s">
        <v>38</v>
      </c>
      <c r="B26" s="3">
        <f>Monthly!B26-(Saturdays!B26+'Sundays &amp; Holidays'!B26)</f>
        <v>1</v>
      </c>
      <c r="C26" s="29">
        <f>Monthly!C26-(Saturdays!C26+'Sundays &amp; Holidays'!C26)</f>
        <v>28290</v>
      </c>
      <c r="D26" s="3">
        <f>Monthly!D26-(Saturdays!D26+'Sundays &amp; Holidays'!D26)</f>
        <v>160</v>
      </c>
      <c r="E26" s="29">
        <f>Monthly!E26-(Saturdays!E26+'Sundays &amp; Holidays'!E26)</f>
        <v>13450</v>
      </c>
      <c r="F26" s="3">
        <f>Monthly!F26-(Saturdays!F26+'Sundays &amp; Holidays'!F26)</f>
        <v>145</v>
      </c>
      <c r="G26" s="29">
        <f>Monthly!G26-(Saturdays!G26+'Sundays &amp; Holidays'!G26)</f>
        <v>4199</v>
      </c>
      <c r="H26" s="3">
        <f>Monthly!H26-(Saturdays!H26+'Sundays &amp; Holidays'!H26)</f>
        <v>627</v>
      </c>
      <c r="I26" s="29">
        <f>Monthly!I26-(Saturdays!I26+'Sundays &amp; Holidays'!I26)</f>
        <v>26251</v>
      </c>
      <c r="J26" s="3">
        <f>Monthly!J26-(Saturdays!J26+'Sundays &amp; Holidays'!J26)</f>
        <v>735</v>
      </c>
      <c r="K26" s="29">
        <f>Monthly!K26-(Saturdays!K26+'Sundays &amp; Holidays'!K26)</f>
        <v>1558</v>
      </c>
      <c r="L26" s="3">
        <f>Monthly!L26-(Saturdays!L26+'Sundays &amp; Holidays'!L26)</f>
        <v>1555</v>
      </c>
      <c r="M26" s="29">
        <f>Monthly!M26-(Saturdays!M26+'Sundays &amp; Holidays'!M26)</f>
        <v>2737</v>
      </c>
      <c r="N26" s="3">
        <f>Monthly!N26-(Saturdays!N26+'Sundays &amp; Holidays'!N26)</f>
        <v>3206</v>
      </c>
      <c r="O26" s="29">
        <f>Monthly!O26-(Saturdays!O26+'Sundays &amp; Holidays'!O26)</f>
        <v>7658</v>
      </c>
      <c r="P26" s="3">
        <f>Monthly!P26-(Saturdays!P26+'Sundays &amp; Holidays'!P26)</f>
        <v>3228</v>
      </c>
      <c r="Q26" s="29">
        <f>Monthly!Q26-(Saturdays!Q26+'Sundays &amp; Holidays'!Q26)</f>
        <v>4275</v>
      </c>
      <c r="R26" s="3">
        <f>Monthly!R26-(Saturdays!R26+'Sundays &amp; Holidays'!R26)</f>
        <v>3189</v>
      </c>
      <c r="S26" s="29">
        <f>Monthly!S26-(Saturdays!S26+'Sundays &amp; Holidays'!S26)</f>
        <v>3209</v>
      </c>
      <c r="T26" s="3">
        <f>Monthly!T26-(Saturdays!T26+'Sundays &amp; Holidays'!T26)</f>
        <v>1747</v>
      </c>
      <c r="U26" s="29">
        <f>Monthly!U26-(Saturdays!U26+'Sundays &amp; Holidays'!U26)</f>
        <v>369</v>
      </c>
      <c r="V26" s="3">
        <f>Monthly!V26-(Saturdays!V26+'Sundays &amp; Holidays'!V26)</f>
        <v>4958</v>
      </c>
      <c r="W26" s="29">
        <f>Monthly!W26-(Saturdays!W26+'Sundays &amp; Holidays'!W26)</f>
        <v>1139</v>
      </c>
      <c r="X26" s="3">
        <f>Monthly!X26-(Saturdays!X26+'Sundays &amp; Holidays'!X26)</f>
        <v>3908</v>
      </c>
      <c r="Y26" s="29">
        <f>Monthly!Y26-(Saturdays!Y26+'Sundays &amp; Holidays'!Y26)</f>
        <v>1005</v>
      </c>
      <c r="Z26" s="3">
        <f>Monthly!Z26-(Saturdays!Z26+'Sundays &amp; Holidays'!Z26)</f>
        <v>2168</v>
      </c>
      <c r="AA26" s="29">
        <f>Monthly!AA26-(Saturdays!AA26+'Sundays &amp; Holidays'!AA26)</f>
        <v>7229</v>
      </c>
      <c r="AB26" s="109">
        <f t="shared" si="3"/>
        <v>25627</v>
      </c>
      <c r="AC26" s="16">
        <f t="shared" si="3"/>
        <v>101369</v>
      </c>
    </row>
    <row r="27" spans="1:29">
      <c r="A27" s="92" t="s">
        <v>39</v>
      </c>
      <c r="B27" s="3">
        <f>Monthly!B27-(Saturdays!B27+'Sundays &amp; Holidays'!B27)</f>
        <v>0</v>
      </c>
      <c r="C27" s="29">
        <f>Monthly!C27-(Saturdays!C27+'Sundays &amp; Holidays'!C27)</f>
        <v>1554</v>
      </c>
      <c r="D27" s="3">
        <f>Monthly!D27-(Saturdays!D27+'Sundays &amp; Holidays'!D27)</f>
        <v>0</v>
      </c>
      <c r="E27" s="29">
        <f>Monthly!E27-(Saturdays!E27+'Sundays &amp; Holidays'!E27)</f>
        <v>507</v>
      </c>
      <c r="F27" s="3">
        <f>Monthly!F27-(Saturdays!F27+'Sundays &amp; Holidays'!F27)</f>
        <v>0</v>
      </c>
      <c r="G27" s="29">
        <f>Monthly!G27-(Saturdays!G27+'Sundays &amp; Holidays'!G27)</f>
        <v>22</v>
      </c>
      <c r="H27" s="3">
        <f>Monthly!H27-(Saturdays!H27+'Sundays &amp; Holidays'!H27)</f>
        <v>0</v>
      </c>
      <c r="I27" s="29">
        <f>Monthly!I27-(Saturdays!I27+'Sundays &amp; Holidays'!I27)</f>
        <v>1</v>
      </c>
      <c r="J27" s="3">
        <f>Monthly!J27-(Saturdays!J27+'Sundays &amp; Holidays'!J27)</f>
        <v>0</v>
      </c>
      <c r="K27" s="29">
        <f>Monthly!K27-(Saturdays!K27+'Sundays &amp; Holidays'!K27)</f>
        <v>0</v>
      </c>
      <c r="L27" s="3">
        <f>Monthly!L27-(Saturdays!L27+'Sundays &amp; Holidays'!L27)</f>
        <v>0</v>
      </c>
      <c r="M27" s="29">
        <f>Monthly!M27-(Saturdays!M27+'Sundays &amp; Holidays'!M27)</f>
        <v>0</v>
      </c>
      <c r="N27" s="3">
        <f>Monthly!N27-(Saturdays!N27+'Sundays &amp; Holidays'!N27)</f>
        <v>0</v>
      </c>
      <c r="O27" s="29">
        <f>Monthly!O27-(Saturdays!O27+'Sundays &amp; Holidays'!O27)</f>
        <v>0</v>
      </c>
      <c r="P27" s="3">
        <f>Monthly!P27-(Saturdays!P27+'Sundays &amp; Holidays'!P27)</f>
        <v>0</v>
      </c>
      <c r="Q27" s="29">
        <f>Monthly!Q27-(Saturdays!Q27+'Sundays &amp; Holidays'!Q27)</f>
        <v>0</v>
      </c>
      <c r="R27" s="3">
        <f>Monthly!R27-(Saturdays!R27+'Sundays &amp; Holidays'!R27)</f>
        <v>0</v>
      </c>
      <c r="S27" s="29">
        <f>Monthly!S27-(Saturdays!S27+'Sundays &amp; Holidays'!S27)</f>
        <v>0</v>
      </c>
      <c r="T27" s="3">
        <f>Monthly!T27-(Saturdays!T27+'Sundays &amp; Holidays'!T27)</f>
        <v>0</v>
      </c>
      <c r="U27" s="29">
        <f>Monthly!U27-(Saturdays!U27+'Sundays &amp; Holidays'!U27)</f>
        <v>0</v>
      </c>
      <c r="V27" s="3">
        <f>Monthly!V27-(Saturdays!V27+'Sundays &amp; Holidays'!V27)</f>
        <v>0</v>
      </c>
      <c r="W27" s="29">
        <f>Monthly!W27-(Saturdays!W27+'Sundays &amp; Holidays'!W27)</f>
        <v>0</v>
      </c>
      <c r="X27" s="3">
        <f>Monthly!X27-(Saturdays!X27+'Sundays &amp; Holidays'!X27)</f>
        <v>0</v>
      </c>
      <c r="Y27" s="29">
        <f>Monthly!Y27-(Saturdays!Y27+'Sundays &amp; Holidays'!Y27)</f>
        <v>0</v>
      </c>
      <c r="Z27" s="3">
        <f>Monthly!Z27-(Saturdays!Z27+'Sundays &amp; Holidays'!Z27)</f>
        <v>0</v>
      </c>
      <c r="AA27" s="29">
        <f>Monthly!AA27-(Saturdays!AA27+'Sundays &amp; Holidays'!AA27)</f>
        <v>0</v>
      </c>
      <c r="AB27" s="109">
        <f t="shared" si="3"/>
        <v>0</v>
      </c>
      <c r="AC27" s="16">
        <f t="shared" si="3"/>
        <v>2084</v>
      </c>
    </row>
    <row r="28" spans="1:29">
      <c r="A28" s="91" t="s">
        <v>40</v>
      </c>
      <c r="B28" s="3">
        <f>Monthly!B28-(Saturdays!B28+'Sundays &amp; Holidays'!B28)</f>
        <v>0</v>
      </c>
      <c r="C28" s="29">
        <f>Monthly!C28-(Saturdays!C28+'Sundays &amp; Holidays'!C28)</f>
        <v>0</v>
      </c>
      <c r="D28" s="3">
        <f>Monthly!D28-(Saturdays!D28+'Sundays &amp; Holidays'!D28)</f>
        <v>0</v>
      </c>
      <c r="E28" s="29">
        <f>Monthly!E28-(Saturdays!E28+'Sundays &amp; Holidays'!E28)</f>
        <v>0</v>
      </c>
      <c r="F28" s="3">
        <f>Monthly!F28-(Saturdays!F28+'Sundays &amp; Holidays'!F28)</f>
        <v>0</v>
      </c>
      <c r="G28" s="29">
        <f>Monthly!G28-(Saturdays!G28+'Sundays &amp; Holidays'!G28)</f>
        <v>0</v>
      </c>
      <c r="H28" s="3">
        <f>Monthly!H28-(Saturdays!H28+'Sundays &amp; Holidays'!H28)</f>
        <v>0</v>
      </c>
      <c r="I28" s="29">
        <f>Monthly!I28-(Saturdays!I28+'Sundays &amp; Holidays'!I28)</f>
        <v>0</v>
      </c>
      <c r="J28" s="3">
        <f>Monthly!J28-(Saturdays!J28+'Sundays &amp; Holidays'!J28)</f>
        <v>0</v>
      </c>
      <c r="K28" s="29">
        <f>Monthly!K28-(Saturdays!K28+'Sundays &amp; Holidays'!K28)</f>
        <v>0</v>
      </c>
      <c r="L28" s="3">
        <f>Monthly!L28-(Saturdays!L28+'Sundays &amp; Holidays'!L28)</f>
        <v>0</v>
      </c>
      <c r="M28" s="29">
        <f>Monthly!M28-(Saturdays!M28+'Sundays &amp; Holidays'!M28)</f>
        <v>0</v>
      </c>
      <c r="N28" s="3">
        <f>Monthly!N28-(Saturdays!N28+'Sundays &amp; Holidays'!N28)</f>
        <v>0</v>
      </c>
      <c r="O28" s="29">
        <f>Monthly!O28-(Saturdays!O28+'Sundays &amp; Holidays'!O28)</f>
        <v>0</v>
      </c>
      <c r="P28" s="3">
        <f>Monthly!P28-(Saturdays!P28+'Sundays &amp; Holidays'!P28)</f>
        <v>0</v>
      </c>
      <c r="Q28" s="29">
        <f>Monthly!Q28-(Saturdays!Q28+'Sundays &amp; Holidays'!Q28)</f>
        <v>0</v>
      </c>
      <c r="R28" s="3">
        <f>Monthly!R28-(Saturdays!R28+'Sundays &amp; Holidays'!R28)</f>
        <v>0</v>
      </c>
      <c r="S28" s="29">
        <f>Monthly!S28-(Saturdays!S28+'Sundays &amp; Holidays'!S28)</f>
        <v>0</v>
      </c>
      <c r="T28" s="3">
        <f>Monthly!T28-(Saturdays!T28+'Sundays &amp; Holidays'!T28)</f>
        <v>0</v>
      </c>
      <c r="U28" s="29">
        <f>Monthly!U28-(Saturdays!U28+'Sundays &amp; Holidays'!U28)</f>
        <v>0</v>
      </c>
      <c r="V28" s="3">
        <f>Monthly!V28-(Saturdays!V28+'Sundays &amp; Holidays'!V28)</f>
        <v>0</v>
      </c>
      <c r="W28" s="29">
        <f>Monthly!W28-(Saturdays!W28+'Sundays &amp; Holidays'!W28)</f>
        <v>0</v>
      </c>
      <c r="X28" s="3">
        <f>Monthly!X28-(Saturdays!X28+'Sundays &amp; Holidays'!X28)</f>
        <v>0</v>
      </c>
      <c r="Y28" s="29">
        <f>Monthly!Y28-(Saturdays!Y28+'Sundays &amp; Holidays'!Y28)</f>
        <v>0</v>
      </c>
      <c r="Z28" s="3">
        <f>Monthly!Z28-(Saturdays!Z28+'Sundays &amp; Holidays'!Z28)</f>
        <v>0</v>
      </c>
      <c r="AA28" s="29">
        <f>Monthly!AA28-(Saturdays!AA28+'Sundays &amp; Holidays'!AA28)</f>
        <v>0</v>
      </c>
      <c r="AB28" s="109">
        <f t="shared" si="3"/>
        <v>0</v>
      </c>
      <c r="AC28" s="16">
        <f t="shared" si="3"/>
        <v>0</v>
      </c>
    </row>
    <row r="29" spans="1:29">
      <c r="A29" s="92" t="s">
        <v>41</v>
      </c>
      <c r="B29" s="3">
        <f>Monthly!B29-(Saturdays!B29+'Sundays &amp; Holidays'!B29)</f>
        <v>0</v>
      </c>
      <c r="C29" s="29">
        <f>Monthly!C29-(Saturdays!C29+'Sundays &amp; Holidays'!C29)</f>
        <v>0</v>
      </c>
      <c r="D29" s="3">
        <f>Monthly!D29-(Saturdays!D29+'Sundays &amp; Holidays'!D29)</f>
        <v>0</v>
      </c>
      <c r="E29" s="29">
        <f>Monthly!E29-(Saturdays!E29+'Sundays &amp; Holidays'!E29)</f>
        <v>0</v>
      </c>
      <c r="F29" s="3">
        <f>Monthly!F29-(Saturdays!F29+'Sundays &amp; Holidays'!F29)</f>
        <v>0</v>
      </c>
      <c r="G29" s="29">
        <f>Monthly!G29-(Saturdays!G29+'Sundays &amp; Holidays'!G29)</f>
        <v>0</v>
      </c>
      <c r="H29" s="3">
        <f>Monthly!H29-(Saturdays!H29+'Sundays &amp; Holidays'!H29)</f>
        <v>0</v>
      </c>
      <c r="I29" s="29">
        <f>Monthly!I29-(Saturdays!I29+'Sundays &amp; Holidays'!I29)</f>
        <v>0</v>
      </c>
      <c r="J29" s="3">
        <f>Monthly!J29-(Saturdays!J29+'Sundays &amp; Holidays'!J29)</f>
        <v>0</v>
      </c>
      <c r="K29" s="29">
        <f>Monthly!K29-(Saturdays!K29+'Sundays &amp; Holidays'!K29)</f>
        <v>0</v>
      </c>
      <c r="L29" s="3">
        <f>Monthly!L29-(Saturdays!L29+'Sundays &amp; Holidays'!L29)</f>
        <v>0</v>
      </c>
      <c r="M29" s="29">
        <f>Monthly!M29-(Saturdays!M29+'Sundays &amp; Holidays'!M29)</f>
        <v>0</v>
      </c>
      <c r="N29" s="3">
        <f>Monthly!N29-(Saturdays!N29+'Sundays &amp; Holidays'!N29)</f>
        <v>0</v>
      </c>
      <c r="O29" s="29">
        <f>Monthly!O29-(Saturdays!O29+'Sundays &amp; Holidays'!O29)</f>
        <v>0</v>
      </c>
      <c r="P29" s="3">
        <f>Monthly!P29-(Saturdays!P29+'Sundays &amp; Holidays'!P29)</f>
        <v>0</v>
      </c>
      <c r="Q29" s="29">
        <f>Monthly!Q29-(Saturdays!Q29+'Sundays &amp; Holidays'!Q29)</f>
        <v>0</v>
      </c>
      <c r="R29" s="3">
        <f>Monthly!R29-(Saturdays!R29+'Sundays &amp; Holidays'!R29)</f>
        <v>0</v>
      </c>
      <c r="S29" s="29">
        <f>Monthly!S29-(Saturdays!S29+'Sundays &amp; Holidays'!S29)</f>
        <v>0</v>
      </c>
      <c r="T29" s="3">
        <f>Monthly!T29-(Saturdays!T29+'Sundays &amp; Holidays'!T29)</f>
        <v>0</v>
      </c>
      <c r="U29" s="29">
        <f>Monthly!U29-(Saturdays!U29+'Sundays &amp; Holidays'!U29)</f>
        <v>0</v>
      </c>
      <c r="V29" s="3">
        <f>Monthly!V29-(Saturdays!V29+'Sundays &amp; Holidays'!V29)</f>
        <v>0</v>
      </c>
      <c r="W29" s="29">
        <f>Monthly!W29-(Saturdays!W29+'Sundays &amp; Holidays'!W29)</f>
        <v>0</v>
      </c>
      <c r="X29" s="3">
        <f>Monthly!X29-(Saturdays!X29+'Sundays &amp; Holidays'!X29)</f>
        <v>0</v>
      </c>
      <c r="Y29" s="29">
        <f>Monthly!Y29-(Saturdays!Y29+'Sundays &amp; Holidays'!Y29)</f>
        <v>0</v>
      </c>
      <c r="Z29" s="3">
        <f>Monthly!Z29-(Saturdays!Z29+'Sundays &amp; Holidays'!Z29)</f>
        <v>0</v>
      </c>
      <c r="AA29" s="29">
        <f>Monthly!AA29-(Saturdays!AA29+'Sundays &amp; Holidays'!AA29)</f>
        <v>0</v>
      </c>
      <c r="AB29" s="109">
        <f t="shared" si="3"/>
        <v>0</v>
      </c>
      <c r="AC29" s="16">
        <f t="shared" si="3"/>
        <v>0</v>
      </c>
    </row>
    <row r="30" spans="1:29" ht="14.1" thickBot="1">
      <c r="A30" s="91" t="s">
        <v>45</v>
      </c>
      <c r="B30" s="14">
        <f>Monthly!B30-(Saturdays!B30+'Sundays &amp; Holidays'!B30)</f>
        <v>0</v>
      </c>
      <c r="C30" s="40">
        <f>Monthly!C30-(Saturdays!C30+'Sundays &amp; Holidays'!C30)</f>
        <v>0</v>
      </c>
      <c r="D30" s="14">
        <f>Monthly!D30-(Saturdays!D30+'Sundays &amp; Holidays'!D30)</f>
        <v>0</v>
      </c>
      <c r="E30" s="40">
        <f>Monthly!E30-(Saturdays!E30+'Sundays &amp; Holidays'!E30)</f>
        <v>0</v>
      </c>
      <c r="F30" s="14">
        <f>Monthly!F30-(Saturdays!F30+'Sundays &amp; Holidays'!F30)</f>
        <v>0</v>
      </c>
      <c r="G30" s="40">
        <f>Monthly!G30-(Saturdays!G30+'Sundays &amp; Holidays'!G30)</f>
        <v>0</v>
      </c>
      <c r="H30" s="14">
        <f>Monthly!H30-(Saturdays!H30+'Sundays &amp; Holidays'!H30)</f>
        <v>0</v>
      </c>
      <c r="I30" s="40">
        <f>Monthly!I30-(Saturdays!I30+'Sundays &amp; Holidays'!I30)</f>
        <v>0</v>
      </c>
      <c r="J30" s="14">
        <f>Monthly!J30-(Saturdays!J30+'Sundays &amp; Holidays'!J30)</f>
        <v>0</v>
      </c>
      <c r="K30" s="40">
        <f>Monthly!K30-(Saturdays!K30+'Sundays &amp; Holidays'!K30)</f>
        <v>0</v>
      </c>
      <c r="L30" s="14">
        <f>Monthly!L30-(Saturdays!L30+'Sundays &amp; Holidays'!L30)</f>
        <v>0</v>
      </c>
      <c r="M30" s="40">
        <f>Monthly!M30-(Saturdays!M30+'Sundays &amp; Holidays'!M30)</f>
        <v>0</v>
      </c>
      <c r="N30" s="14">
        <f>Monthly!N30-(Saturdays!N30+'Sundays &amp; Holidays'!N30)</f>
        <v>0</v>
      </c>
      <c r="O30" s="40">
        <f>Monthly!O30-(Saturdays!O30+'Sundays &amp; Holidays'!O30)</f>
        <v>0</v>
      </c>
      <c r="P30" s="14">
        <f>Monthly!P30-(Saturdays!P30+'Sundays &amp; Holidays'!P30)</f>
        <v>0</v>
      </c>
      <c r="Q30" s="40">
        <f>Monthly!Q30-(Saturdays!Q30+'Sundays &amp; Holidays'!Q30)</f>
        <v>0</v>
      </c>
      <c r="R30" s="14">
        <f>Monthly!R30-(Saturdays!R30+'Sundays &amp; Holidays'!R30)</f>
        <v>0</v>
      </c>
      <c r="S30" s="40">
        <f>Monthly!S30-(Saturdays!S30+'Sundays &amp; Holidays'!S30)</f>
        <v>0</v>
      </c>
      <c r="T30" s="14">
        <f>Monthly!T30-(Saturdays!T30+'Sundays &amp; Holidays'!T30)</f>
        <v>0</v>
      </c>
      <c r="U30" s="40">
        <f>Monthly!U30-(Saturdays!U30+'Sundays &amp; Holidays'!U30)</f>
        <v>0</v>
      </c>
      <c r="V30" s="14">
        <f>Monthly!V30-(Saturdays!V30+'Sundays &amp; Holidays'!V30)</f>
        <v>0</v>
      </c>
      <c r="W30" s="40">
        <f>Monthly!W30-(Saturdays!W30+'Sundays &amp; Holidays'!W30)</f>
        <v>0</v>
      </c>
      <c r="X30" s="14">
        <f>Monthly!X30-(Saturdays!X30+'Sundays &amp; Holidays'!X30)</f>
        <v>0</v>
      </c>
      <c r="Y30" s="40">
        <f>Monthly!Y30-(Saturdays!Y30+'Sundays &amp; Holidays'!Y30)</f>
        <v>0</v>
      </c>
      <c r="Z30" s="14">
        <f>Monthly!Z30-(Saturdays!Z30+'Sundays &amp; Holidays'!Z30)</f>
        <v>0</v>
      </c>
      <c r="AA30" s="40">
        <f>Monthly!AA30-(Saturdays!AA30+'Sundays &amp; Holidays'!AA30)</f>
        <v>0</v>
      </c>
      <c r="AB30" s="110">
        <f t="shared" si="3"/>
        <v>0</v>
      </c>
      <c r="AC30" s="111">
        <f t="shared" si="3"/>
        <v>0</v>
      </c>
    </row>
    <row r="31" spans="1:29" ht="15" thickTop="1" thickBot="1">
      <c r="A31" s="41" t="s">
        <v>42</v>
      </c>
      <c r="B31" s="12">
        <f t="shared" ref="B31:AA31" si="6">SUM(B7:B30)</f>
        <v>1204326</v>
      </c>
      <c r="C31" s="1">
        <f t="shared" si="6"/>
        <v>704560</v>
      </c>
      <c r="D31" s="42">
        <f t="shared" si="6"/>
        <v>470697</v>
      </c>
      <c r="E31" s="43">
        <f t="shared" si="6"/>
        <v>387224</v>
      </c>
      <c r="F31" s="12">
        <f t="shared" si="6"/>
        <v>215742</v>
      </c>
      <c r="G31" s="1">
        <f t="shared" si="6"/>
        <v>158078</v>
      </c>
      <c r="H31" s="42">
        <f t="shared" si="6"/>
        <v>537912</v>
      </c>
      <c r="I31" s="43">
        <f t="shared" si="6"/>
        <v>803424</v>
      </c>
      <c r="J31" s="12">
        <f t="shared" si="6"/>
        <v>133384</v>
      </c>
      <c r="K31" s="1">
        <f t="shared" si="6"/>
        <v>162293</v>
      </c>
      <c r="L31" s="42">
        <f t="shared" si="6"/>
        <v>239546</v>
      </c>
      <c r="M31" s="43">
        <f t="shared" si="6"/>
        <v>463844</v>
      </c>
      <c r="N31" s="12">
        <f t="shared" si="6"/>
        <v>538580</v>
      </c>
      <c r="O31" s="1">
        <f t="shared" si="6"/>
        <v>748338</v>
      </c>
      <c r="P31" s="42">
        <f t="shared" si="6"/>
        <v>338204</v>
      </c>
      <c r="Q31" s="43">
        <f t="shared" si="6"/>
        <v>424102</v>
      </c>
      <c r="R31" s="12">
        <f t="shared" si="6"/>
        <v>422070</v>
      </c>
      <c r="S31" s="1">
        <f t="shared" si="6"/>
        <v>486559</v>
      </c>
      <c r="T31" s="42">
        <f t="shared" si="6"/>
        <v>177536</v>
      </c>
      <c r="U31" s="43">
        <f t="shared" si="6"/>
        <v>226222</v>
      </c>
      <c r="V31" s="12">
        <f t="shared" si="6"/>
        <v>487154</v>
      </c>
      <c r="W31" s="1">
        <f t="shared" si="6"/>
        <v>592625</v>
      </c>
      <c r="X31" s="42">
        <f t="shared" si="6"/>
        <v>488046</v>
      </c>
      <c r="Y31" s="43">
        <f t="shared" si="6"/>
        <v>315020</v>
      </c>
      <c r="Z31" s="12">
        <f t="shared" si="6"/>
        <v>1192292</v>
      </c>
      <c r="AA31" s="1">
        <f t="shared" si="6"/>
        <v>960878</v>
      </c>
      <c r="AB31" s="42">
        <f>SUM(AB7:AB30)</f>
        <v>6445489</v>
      </c>
      <c r="AC31" s="1">
        <f>SUM(AC7:AC30)</f>
        <v>6433167</v>
      </c>
    </row>
    <row r="32" spans="1:29" ht="17.100000000000001" thickTop="1">
      <c r="AB32" s="179" t="str">
        <f>IF(AB31='Daily Total'!D44,"Correct","Wrong")</f>
        <v>Correct</v>
      </c>
      <c r="AC32" s="179" t="str">
        <f>IF(AC31='Daily Total'!E44,"Correct","Wrong")</f>
        <v>Correct</v>
      </c>
    </row>
    <row r="35" spans="1:29">
      <c r="A35" s="44" t="s">
        <v>89</v>
      </c>
      <c r="B35" s="15"/>
      <c r="C35" s="15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4.1" thickBot="1">
      <c r="A36" s="44"/>
      <c r="B36" s="15"/>
      <c r="C36" s="15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5" thickTop="1" thickBot="1">
      <c r="A37" s="299" t="s">
        <v>2</v>
      </c>
      <c r="B37" s="297" t="s">
        <v>3</v>
      </c>
      <c r="C37" s="298"/>
      <c r="D37" s="297" t="s">
        <v>4</v>
      </c>
      <c r="E37" s="298"/>
      <c r="F37" s="297" t="s">
        <v>5</v>
      </c>
      <c r="G37" s="298"/>
      <c r="H37" s="297" t="s">
        <v>6</v>
      </c>
      <c r="I37" s="298"/>
      <c r="J37" s="297" t="s">
        <v>7</v>
      </c>
      <c r="K37" s="298"/>
      <c r="L37" s="297" t="s">
        <v>8</v>
      </c>
      <c r="M37" s="298"/>
      <c r="N37" s="297" t="s">
        <v>9</v>
      </c>
      <c r="O37" s="298"/>
      <c r="P37" s="297" t="s">
        <v>10</v>
      </c>
      <c r="Q37" s="298"/>
      <c r="R37" s="297" t="s">
        <v>11</v>
      </c>
      <c r="S37" s="298"/>
      <c r="T37" s="297" t="s">
        <v>12</v>
      </c>
      <c r="U37" s="298"/>
      <c r="V37" s="297" t="s">
        <v>13</v>
      </c>
      <c r="W37" s="298"/>
      <c r="X37" s="297" t="s">
        <v>14</v>
      </c>
      <c r="Y37" s="298"/>
      <c r="Z37" s="297" t="s">
        <v>15</v>
      </c>
      <c r="AA37" s="298"/>
      <c r="AB37" s="297" t="s">
        <v>44</v>
      </c>
      <c r="AC37" s="298"/>
    </row>
    <row r="38" spans="1:29" ht="15" thickTop="1" thickBot="1">
      <c r="A38" s="300"/>
      <c r="B38" s="61" t="s">
        <v>17</v>
      </c>
      <c r="C38" s="62" t="s">
        <v>18</v>
      </c>
      <c r="D38" s="63" t="s">
        <v>17</v>
      </c>
      <c r="E38" s="64" t="s">
        <v>18</v>
      </c>
      <c r="F38" s="65" t="s">
        <v>17</v>
      </c>
      <c r="G38" s="62" t="s">
        <v>18</v>
      </c>
      <c r="H38" s="63" t="s">
        <v>17</v>
      </c>
      <c r="I38" s="64" t="s">
        <v>18</v>
      </c>
      <c r="J38" s="65" t="s">
        <v>17</v>
      </c>
      <c r="K38" s="62" t="s">
        <v>18</v>
      </c>
      <c r="L38" s="63" t="s">
        <v>17</v>
      </c>
      <c r="M38" s="65" t="s">
        <v>18</v>
      </c>
      <c r="N38" s="61" t="s">
        <v>17</v>
      </c>
      <c r="O38" s="66" t="s">
        <v>18</v>
      </c>
      <c r="P38" s="65" t="s">
        <v>17</v>
      </c>
      <c r="Q38" s="62" t="s">
        <v>18</v>
      </c>
      <c r="R38" s="63" t="s">
        <v>17</v>
      </c>
      <c r="S38" s="64" t="s">
        <v>18</v>
      </c>
      <c r="T38" s="65" t="s">
        <v>17</v>
      </c>
      <c r="U38" s="62" t="s">
        <v>18</v>
      </c>
      <c r="V38" s="63" t="s">
        <v>17</v>
      </c>
      <c r="W38" s="64" t="s">
        <v>18</v>
      </c>
      <c r="X38" s="65" t="s">
        <v>17</v>
      </c>
      <c r="Y38" s="62" t="s">
        <v>18</v>
      </c>
      <c r="Z38" s="63" t="s">
        <v>17</v>
      </c>
      <c r="AA38" s="65" t="s">
        <v>18</v>
      </c>
      <c r="AB38" s="61" t="s">
        <v>17</v>
      </c>
      <c r="AC38" s="66" t="s">
        <v>18</v>
      </c>
    </row>
    <row r="39" spans="1:29" ht="14.1" thickTop="1">
      <c r="A39" s="86" t="s">
        <v>19</v>
      </c>
      <c r="B39" s="32">
        <f>+B7/$B$65</f>
        <v>0</v>
      </c>
      <c r="C39" s="39">
        <f t="shared" ref="C39:AA39" si="7">+C7/$B$65</f>
        <v>0</v>
      </c>
      <c r="D39" s="32">
        <f t="shared" si="7"/>
        <v>0</v>
      </c>
      <c r="E39" s="39">
        <f t="shared" si="7"/>
        <v>0</v>
      </c>
      <c r="F39" s="32">
        <f t="shared" si="7"/>
        <v>0</v>
      </c>
      <c r="G39" s="39">
        <f t="shared" si="7"/>
        <v>0</v>
      </c>
      <c r="H39" s="32">
        <f t="shared" si="7"/>
        <v>0</v>
      </c>
      <c r="I39" s="39">
        <f t="shared" si="7"/>
        <v>0</v>
      </c>
      <c r="J39" s="32">
        <f t="shared" si="7"/>
        <v>0</v>
      </c>
      <c r="K39" s="39">
        <f t="shared" si="7"/>
        <v>0</v>
      </c>
      <c r="L39" s="32">
        <f t="shared" si="7"/>
        <v>0</v>
      </c>
      <c r="M39" s="39">
        <f t="shared" si="7"/>
        <v>0</v>
      </c>
      <c r="N39" s="32">
        <f t="shared" si="7"/>
        <v>0</v>
      </c>
      <c r="O39" s="39">
        <f t="shared" si="7"/>
        <v>0</v>
      </c>
      <c r="P39" s="32">
        <f t="shared" si="7"/>
        <v>0</v>
      </c>
      <c r="Q39" s="39">
        <f t="shared" si="7"/>
        <v>0</v>
      </c>
      <c r="R39" s="32">
        <f t="shared" si="7"/>
        <v>0</v>
      </c>
      <c r="S39" s="39">
        <f t="shared" si="7"/>
        <v>0</v>
      </c>
      <c r="T39" s="32">
        <f t="shared" si="7"/>
        <v>0</v>
      </c>
      <c r="U39" s="39">
        <f t="shared" si="7"/>
        <v>0</v>
      </c>
      <c r="V39" s="32">
        <f t="shared" si="7"/>
        <v>0</v>
      </c>
      <c r="W39" s="39">
        <f t="shared" si="7"/>
        <v>0</v>
      </c>
      <c r="X39" s="32">
        <f t="shared" si="7"/>
        <v>0</v>
      </c>
      <c r="Y39" s="39">
        <f t="shared" si="7"/>
        <v>0</v>
      </c>
      <c r="Z39" s="32">
        <f t="shared" si="7"/>
        <v>0</v>
      </c>
      <c r="AA39" s="39">
        <f t="shared" si="7"/>
        <v>0</v>
      </c>
      <c r="AB39" s="107">
        <f>+B39+D39+F39+H39+J39+L39+N39+P39+R39+T39+V39+X39+Z39</f>
        <v>0</v>
      </c>
      <c r="AC39" s="108">
        <f>+C39+E39+G39+I39+K39+M39+O39+Q39+S39+U39+W39+Y39+AA39</f>
        <v>0</v>
      </c>
    </row>
    <row r="40" spans="1:29">
      <c r="A40" s="87" t="s">
        <v>20</v>
      </c>
      <c r="B40" s="3">
        <f t="shared" ref="B40:AA40" si="8">+B8/$B$65</f>
        <v>616.86363636363637</v>
      </c>
      <c r="C40" s="29">
        <f t="shared" si="8"/>
        <v>0.13636363636363635</v>
      </c>
      <c r="D40" s="3">
        <f t="shared" si="8"/>
        <v>156.72727272727272</v>
      </c>
      <c r="E40" s="29">
        <f t="shared" si="8"/>
        <v>0.40909090909090912</v>
      </c>
      <c r="F40" s="3">
        <f t="shared" si="8"/>
        <v>52.409090909090907</v>
      </c>
      <c r="G40" s="29">
        <f t="shared" si="8"/>
        <v>0.18181818181818182</v>
      </c>
      <c r="H40" s="3">
        <f t="shared" si="8"/>
        <v>248.81818181818181</v>
      </c>
      <c r="I40" s="29">
        <f t="shared" si="8"/>
        <v>5.2272727272727275</v>
      </c>
      <c r="J40" s="3">
        <f t="shared" si="8"/>
        <v>7.4090909090909092</v>
      </c>
      <c r="K40" s="29">
        <f t="shared" si="8"/>
        <v>3.5</v>
      </c>
      <c r="L40" s="3">
        <f t="shared" si="8"/>
        <v>4.9545454545454541</v>
      </c>
      <c r="M40" s="29">
        <f t="shared" si="8"/>
        <v>4.1363636363636367</v>
      </c>
      <c r="N40" s="3">
        <f t="shared" si="8"/>
        <v>29.954545454545453</v>
      </c>
      <c r="O40" s="29">
        <f t="shared" si="8"/>
        <v>0</v>
      </c>
      <c r="P40" s="3">
        <f t="shared" si="8"/>
        <v>6.9545454545454541</v>
      </c>
      <c r="Q40" s="29">
        <f t="shared" si="8"/>
        <v>0</v>
      </c>
      <c r="R40" s="3">
        <f t="shared" si="8"/>
        <v>0.5</v>
      </c>
      <c r="S40" s="29">
        <f t="shared" si="8"/>
        <v>0</v>
      </c>
      <c r="T40" s="3">
        <f t="shared" si="8"/>
        <v>0</v>
      </c>
      <c r="U40" s="29">
        <f t="shared" si="8"/>
        <v>0</v>
      </c>
      <c r="V40" s="3">
        <f t="shared" si="8"/>
        <v>0</v>
      </c>
      <c r="W40" s="29">
        <f t="shared" si="8"/>
        <v>0</v>
      </c>
      <c r="X40" s="3">
        <f t="shared" si="8"/>
        <v>0</v>
      </c>
      <c r="Y40" s="29">
        <f t="shared" si="8"/>
        <v>0</v>
      </c>
      <c r="Z40" s="3">
        <f t="shared" si="8"/>
        <v>0</v>
      </c>
      <c r="AA40" s="29">
        <f t="shared" si="8"/>
        <v>0</v>
      </c>
      <c r="AB40" s="109">
        <f>+B40+D40+F40+H40+J40+L40+N40+P40+R40+T40+V40+X40+Z40</f>
        <v>1124.5909090909092</v>
      </c>
      <c r="AC40" s="16">
        <f>+C40+E40+G40+I40+K40+M40+O40+Q40+S40+U40+W40+Y40+AA40</f>
        <v>13.590909090909092</v>
      </c>
    </row>
    <row r="41" spans="1:29">
      <c r="A41" s="88" t="s">
        <v>21</v>
      </c>
      <c r="B41" s="3">
        <f t="shared" ref="B41:AA41" si="9">+B9/$B$65</f>
        <v>3213.3636363636365</v>
      </c>
      <c r="C41" s="29">
        <f t="shared" si="9"/>
        <v>1.0454545454545454</v>
      </c>
      <c r="D41" s="3">
        <f t="shared" si="9"/>
        <v>1045.5</v>
      </c>
      <c r="E41" s="29">
        <f t="shared" si="9"/>
        <v>2.1818181818181817</v>
      </c>
      <c r="F41" s="3">
        <f t="shared" si="9"/>
        <v>326.86363636363637</v>
      </c>
      <c r="G41" s="29">
        <f t="shared" si="9"/>
        <v>3.0909090909090908</v>
      </c>
      <c r="H41" s="3">
        <f t="shared" si="9"/>
        <v>1115.6363636363637</v>
      </c>
      <c r="I41" s="29">
        <f t="shared" si="9"/>
        <v>99.590909090909093</v>
      </c>
      <c r="J41" s="3">
        <f t="shared" si="9"/>
        <v>67.727272727272734</v>
      </c>
      <c r="K41" s="29">
        <f t="shared" si="9"/>
        <v>47.954545454545453</v>
      </c>
      <c r="L41" s="3">
        <f t="shared" si="9"/>
        <v>61.954545454545453</v>
      </c>
      <c r="M41" s="29">
        <f t="shared" si="9"/>
        <v>352.77272727272725</v>
      </c>
      <c r="N41" s="3">
        <f t="shared" si="9"/>
        <v>420.45454545454544</v>
      </c>
      <c r="O41" s="29">
        <f t="shared" si="9"/>
        <v>521.68181818181813</v>
      </c>
      <c r="P41" s="3">
        <f t="shared" si="9"/>
        <v>208.5</v>
      </c>
      <c r="Q41" s="29">
        <f t="shared" si="9"/>
        <v>306.36363636363637</v>
      </c>
      <c r="R41" s="3">
        <f t="shared" si="9"/>
        <v>294.77272727272725</v>
      </c>
      <c r="S41" s="29">
        <f t="shared" si="9"/>
        <v>351.77272727272725</v>
      </c>
      <c r="T41" s="3">
        <f t="shared" si="9"/>
        <v>45.5</v>
      </c>
      <c r="U41" s="29">
        <f t="shared" si="9"/>
        <v>245.18181818181819</v>
      </c>
      <c r="V41" s="3">
        <f t="shared" si="9"/>
        <v>133.72727272727272</v>
      </c>
      <c r="W41" s="29">
        <f t="shared" si="9"/>
        <v>531.36363636363637</v>
      </c>
      <c r="X41" s="3">
        <f t="shared" si="9"/>
        <v>277.18181818181819</v>
      </c>
      <c r="Y41" s="29">
        <f t="shared" si="9"/>
        <v>399.22727272727275</v>
      </c>
      <c r="Z41" s="3">
        <f t="shared" si="9"/>
        <v>955.9545454545455</v>
      </c>
      <c r="AA41" s="29">
        <f t="shared" si="9"/>
        <v>414.54545454545456</v>
      </c>
      <c r="AB41" s="109">
        <f t="shared" ref="AB41:AB62" si="10">+B41+D41+F41+H41+J41+L41+N41+P41+R41+T41+V41+X41+Z41</f>
        <v>8167.1363636363621</v>
      </c>
      <c r="AC41" s="16">
        <f t="shared" ref="AC41:AC62" si="11">+C41+E41+G41+I41+K41+M41+O41+Q41+S41+U41+W41+Y41+AA41</f>
        <v>3276.7727272727275</v>
      </c>
    </row>
    <row r="42" spans="1:29">
      <c r="A42" s="87" t="s">
        <v>22</v>
      </c>
      <c r="B42" s="3">
        <f t="shared" ref="B42:AA42" si="12">+B10/$B$65</f>
        <v>5852.045454545455</v>
      </c>
      <c r="C42" s="29">
        <f t="shared" si="12"/>
        <v>365.31818181818181</v>
      </c>
      <c r="D42" s="3">
        <f t="shared" si="12"/>
        <v>1935.4545454545455</v>
      </c>
      <c r="E42" s="29">
        <f t="shared" si="12"/>
        <v>511.31818181818181</v>
      </c>
      <c r="F42" s="3">
        <f t="shared" si="12"/>
        <v>640.59090909090912</v>
      </c>
      <c r="G42" s="29">
        <f t="shared" si="12"/>
        <v>269.09090909090907</v>
      </c>
      <c r="H42" s="3">
        <f t="shared" si="12"/>
        <v>1061.5454545454545</v>
      </c>
      <c r="I42" s="29">
        <f t="shared" si="12"/>
        <v>817.40909090909088</v>
      </c>
      <c r="J42" s="3">
        <f t="shared" si="12"/>
        <v>213.40909090909091</v>
      </c>
      <c r="K42" s="29">
        <f t="shared" si="12"/>
        <v>374.81818181818181</v>
      </c>
      <c r="L42" s="3">
        <f t="shared" si="12"/>
        <v>258.40909090909093</v>
      </c>
      <c r="M42" s="29">
        <f t="shared" si="12"/>
        <v>1077.1363636363637</v>
      </c>
      <c r="N42" s="3">
        <f t="shared" si="12"/>
        <v>1076.8181818181818</v>
      </c>
      <c r="O42" s="29">
        <f t="shared" si="12"/>
        <v>1727.9545454545455</v>
      </c>
      <c r="P42" s="3">
        <f t="shared" si="12"/>
        <v>873.77272727272725</v>
      </c>
      <c r="Q42" s="29">
        <f t="shared" si="12"/>
        <v>871</v>
      </c>
      <c r="R42" s="3">
        <f t="shared" si="12"/>
        <v>1097.6818181818182</v>
      </c>
      <c r="S42" s="29">
        <f t="shared" si="12"/>
        <v>1041.1818181818182</v>
      </c>
      <c r="T42" s="3">
        <f t="shared" si="12"/>
        <v>210.09090909090909</v>
      </c>
      <c r="U42" s="29">
        <f t="shared" si="12"/>
        <v>880.63636363636363</v>
      </c>
      <c r="V42" s="3">
        <f t="shared" si="12"/>
        <v>605</v>
      </c>
      <c r="W42" s="29">
        <f t="shared" si="12"/>
        <v>1734.590909090909</v>
      </c>
      <c r="X42" s="3">
        <f t="shared" si="12"/>
        <v>995.59090909090912</v>
      </c>
      <c r="Y42" s="29">
        <f t="shared" si="12"/>
        <v>1047.2727272727273</v>
      </c>
      <c r="Z42" s="3">
        <f t="shared" si="12"/>
        <v>2983.590909090909</v>
      </c>
      <c r="AA42" s="29">
        <f t="shared" si="12"/>
        <v>1461.7272727272727</v>
      </c>
      <c r="AB42" s="109">
        <f t="shared" si="10"/>
        <v>17804</v>
      </c>
      <c r="AC42" s="16">
        <f t="shared" si="11"/>
        <v>12179.454545454544</v>
      </c>
    </row>
    <row r="43" spans="1:29">
      <c r="A43" s="285" t="s">
        <v>23</v>
      </c>
      <c r="B43" s="286">
        <f t="shared" ref="B43:AA43" si="13">+B11/$B$65</f>
        <v>6213.409090909091</v>
      </c>
      <c r="C43" s="287">
        <f t="shared" si="13"/>
        <v>886.22727272727275</v>
      </c>
      <c r="D43" s="286">
        <f t="shared" si="13"/>
        <v>1357.0454545454545</v>
      </c>
      <c r="E43" s="287">
        <f t="shared" si="13"/>
        <v>1130.5454545454545</v>
      </c>
      <c r="F43" s="286">
        <f t="shared" si="13"/>
        <v>599</v>
      </c>
      <c r="G43" s="287">
        <f t="shared" si="13"/>
        <v>523.5454545454545</v>
      </c>
      <c r="H43" s="286">
        <f t="shared" si="13"/>
        <v>915.90909090909088</v>
      </c>
      <c r="I43" s="287">
        <f t="shared" si="13"/>
        <v>1488.409090909091</v>
      </c>
      <c r="J43" s="286">
        <f t="shared" si="13"/>
        <v>362.40909090909093</v>
      </c>
      <c r="K43" s="287">
        <f t="shared" si="13"/>
        <v>859.4545454545455</v>
      </c>
      <c r="L43" s="286">
        <f t="shared" si="13"/>
        <v>405.81818181818181</v>
      </c>
      <c r="M43" s="287">
        <f t="shared" si="13"/>
        <v>2036.9545454545455</v>
      </c>
      <c r="N43" s="286">
        <f t="shared" si="13"/>
        <v>1591.090909090909</v>
      </c>
      <c r="O43" s="287">
        <f t="shared" si="13"/>
        <v>2648.6363636363635</v>
      </c>
      <c r="P43" s="286">
        <f t="shared" si="13"/>
        <v>1405.8636363636363</v>
      </c>
      <c r="Q43" s="287">
        <f t="shared" si="13"/>
        <v>1300.1818181818182</v>
      </c>
      <c r="R43" s="286">
        <f t="shared" si="13"/>
        <v>1593.909090909091</v>
      </c>
      <c r="S43" s="287">
        <f t="shared" si="13"/>
        <v>1407.7272727272727</v>
      </c>
      <c r="T43" s="286">
        <f t="shared" si="13"/>
        <v>296.77272727272725</v>
      </c>
      <c r="U43" s="287">
        <f t="shared" si="13"/>
        <v>1532.6818181818182</v>
      </c>
      <c r="V43" s="286">
        <f t="shared" si="13"/>
        <v>864.18181818181813</v>
      </c>
      <c r="W43" s="287">
        <f t="shared" si="13"/>
        <v>2438.6363636363635</v>
      </c>
      <c r="X43" s="286">
        <f t="shared" si="13"/>
        <v>1235.5454545454545</v>
      </c>
      <c r="Y43" s="287">
        <f t="shared" si="13"/>
        <v>1518.409090909091</v>
      </c>
      <c r="Z43" s="286">
        <f t="shared" si="13"/>
        <v>4525.136363636364</v>
      </c>
      <c r="AA43" s="287">
        <f t="shared" si="13"/>
        <v>2055.2727272727275</v>
      </c>
      <c r="AB43" s="288">
        <f t="shared" si="10"/>
        <v>21366.090909090908</v>
      </c>
      <c r="AC43" s="289">
        <f t="shared" si="11"/>
        <v>19826.68181818182</v>
      </c>
    </row>
    <row r="44" spans="1:29">
      <c r="A44" s="290" t="s">
        <v>24</v>
      </c>
      <c r="B44" s="286">
        <f t="shared" ref="B44:AA44" si="14">+B12/$B$65</f>
        <v>5500.818181818182</v>
      </c>
      <c r="C44" s="287">
        <f t="shared" si="14"/>
        <v>997.59090909090912</v>
      </c>
      <c r="D44" s="286">
        <f t="shared" si="14"/>
        <v>1313.1363636363637</v>
      </c>
      <c r="E44" s="287">
        <f t="shared" si="14"/>
        <v>1160.6363636363637</v>
      </c>
      <c r="F44" s="286">
        <f t="shared" si="14"/>
        <v>566.27272727272725</v>
      </c>
      <c r="G44" s="287">
        <f t="shared" si="14"/>
        <v>559.09090909090912</v>
      </c>
      <c r="H44" s="286">
        <f t="shared" si="14"/>
        <v>1023.9090909090909</v>
      </c>
      <c r="I44" s="287">
        <f t="shared" si="14"/>
        <v>1727.4545454545455</v>
      </c>
      <c r="J44" s="286">
        <f t="shared" si="14"/>
        <v>356</v>
      </c>
      <c r="K44" s="287">
        <f t="shared" si="14"/>
        <v>919.13636363636363</v>
      </c>
      <c r="L44" s="286">
        <f t="shared" si="14"/>
        <v>411.63636363636363</v>
      </c>
      <c r="M44" s="287">
        <f t="shared" si="14"/>
        <v>2423.2272727272725</v>
      </c>
      <c r="N44" s="286">
        <f t="shared" si="14"/>
        <v>1391.2727272727273</v>
      </c>
      <c r="O44" s="287">
        <f t="shared" si="14"/>
        <v>3053.909090909091</v>
      </c>
      <c r="P44" s="286">
        <f t="shared" si="14"/>
        <v>1147.3181818181818</v>
      </c>
      <c r="Q44" s="287">
        <f t="shared" si="14"/>
        <v>1470.2727272727273</v>
      </c>
      <c r="R44" s="286">
        <f t="shared" si="14"/>
        <v>1475.090909090909</v>
      </c>
      <c r="S44" s="287">
        <f t="shared" si="14"/>
        <v>1321.590909090909</v>
      </c>
      <c r="T44" s="286">
        <f t="shared" si="14"/>
        <v>260.36363636363637</v>
      </c>
      <c r="U44" s="287">
        <f t="shared" si="14"/>
        <v>1461.3636363636363</v>
      </c>
      <c r="V44" s="286">
        <f t="shared" si="14"/>
        <v>771.18181818181813</v>
      </c>
      <c r="W44" s="287">
        <f t="shared" si="14"/>
        <v>2384.909090909091</v>
      </c>
      <c r="X44" s="286">
        <f t="shared" si="14"/>
        <v>1090.8181818181818</v>
      </c>
      <c r="Y44" s="287">
        <f t="shared" si="14"/>
        <v>1610</v>
      </c>
      <c r="Z44" s="286">
        <f t="shared" si="14"/>
        <v>4169.181818181818</v>
      </c>
      <c r="AA44" s="287">
        <f t="shared" si="14"/>
        <v>2091.318181818182</v>
      </c>
      <c r="AB44" s="288">
        <f t="shared" si="10"/>
        <v>19477</v>
      </c>
      <c r="AC44" s="289">
        <f t="shared" si="11"/>
        <v>21180.5</v>
      </c>
    </row>
    <row r="45" spans="1:29">
      <c r="A45" s="88" t="s">
        <v>25</v>
      </c>
      <c r="B45" s="3">
        <f t="shared" ref="B45:AA45" si="15">+B13/$B$65</f>
        <v>4452.181818181818</v>
      </c>
      <c r="C45" s="29">
        <f t="shared" si="15"/>
        <v>1002.4090909090909</v>
      </c>
      <c r="D45" s="3">
        <f t="shared" si="15"/>
        <v>1228.9545454545455</v>
      </c>
      <c r="E45" s="29">
        <f t="shared" si="15"/>
        <v>975.81818181818187</v>
      </c>
      <c r="F45" s="3">
        <f t="shared" si="15"/>
        <v>549.81818181818187</v>
      </c>
      <c r="G45" s="29">
        <f t="shared" si="15"/>
        <v>502.45454545454544</v>
      </c>
      <c r="H45" s="3">
        <f t="shared" si="15"/>
        <v>1080.2727272727273</v>
      </c>
      <c r="I45" s="29">
        <f t="shared" si="15"/>
        <v>1658.3636363636363</v>
      </c>
      <c r="J45" s="3">
        <f t="shared" si="15"/>
        <v>305.54545454545456</v>
      </c>
      <c r="K45" s="29">
        <f t="shared" si="15"/>
        <v>854.59090909090912</v>
      </c>
      <c r="L45" s="3">
        <f t="shared" si="15"/>
        <v>417.31818181818181</v>
      </c>
      <c r="M45" s="29">
        <f t="shared" si="15"/>
        <v>2119.3636363636365</v>
      </c>
      <c r="N45" s="3">
        <f t="shared" si="15"/>
        <v>1323.6363636363637</v>
      </c>
      <c r="O45" s="29">
        <f t="shared" si="15"/>
        <v>2678.5454545454545</v>
      </c>
      <c r="P45" s="3">
        <f t="shared" si="15"/>
        <v>909.36363636363637</v>
      </c>
      <c r="Q45" s="29">
        <f t="shared" si="15"/>
        <v>1302.6363636363637</v>
      </c>
      <c r="R45" s="3">
        <f t="shared" si="15"/>
        <v>1339.3181818181818</v>
      </c>
      <c r="S45" s="29">
        <f t="shared" si="15"/>
        <v>1177.8181818181818</v>
      </c>
      <c r="T45" s="3">
        <f t="shared" si="15"/>
        <v>268</v>
      </c>
      <c r="U45" s="29">
        <f t="shared" si="15"/>
        <v>943.59090909090912</v>
      </c>
      <c r="V45" s="3">
        <f t="shared" si="15"/>
        <v>695.27272727272725</v>
      </c>
      <c r="W45" s="29">
        <f t="shared" si="15"/>
        <v>2112.0454545454545</v>
      </c>
      <c r="X45" s="3">
        <f t="shared" si="15"/>
        <v>943.59090909090912</v>
      </c>
      <c r="Y45" s="29">
        <f t="shared" si="15"/>
        <v>1174.8636363636363</v>
      </c>
      <c r="Z45" s="3">
        <f t="shared" si="15"/>
        <v>3725.590909090909</v>
      </c>
      <c r="AA45" s="29">
        <f t="shared" si="15"/>
        <v>1992.0454545454545</v>
      </c>
      <c r="AB45" s="109">
        <f t="shared" si="10"/>
        <v>17238.86363636364</v>
      </c>
      <c r="AC45" s="16">
        <f t="shared" si="11"/>
        <v>18494.545454545456</v>
      </c>
    </row>
    <row r="46" spans="1:29">
      <c r="A46" s="87" t="s">
        <v>26</v>
      </c>
      <c r="B46" s="3">
        <f t="shared" ref="B46:AA46" si="16">+B14/$B$65</f>
        <v>3607.9545454545455</v>
      </c>
      <c r="C46" s="29">
        <f t="shared" si="16"/>
        <v>1099.909090909091</v>
      </c>
      <c r="D46" s="3">
        <f t="shared" si="16"/>
        <v>1354.2727272727273</v>
      </c>
      <c r="E46" s="29">
        <f t="shared" si="16"/>
        <v>830.68181818181813</v>
      </c>
      <c r="F46" s="3">
        <f t="shared" si="16"/>
        <v>596.22727272727275</v>
      </c>
      <c r="G46" s="29">
        <f t="shared" si="16"/>
        <v>447.40909090909093</v>
      </c>
      <c r="H46" s="3">
        <f t="shared" si="16"/>
        <v>1265.909090909091</v>
      </c>
      <c r="I46" s="29">
        <f t="shared" si="16"/>
        <v>1658.8181818181818</v>
      </c>
      <c r="J46" s="3">
        <f t="shared" si="16"/>
        <v>306.63636363636363</v>
      </c>
      <c r="K46" s="29">
        <f t="shared" si="16"/>
        <v>776.31818181818187</v>
      </c>
      <c r="L46" s="3">
        <f t="shared" si="16"/>
        <v>403.81818181818181</v>
      </c>
      <c r="M46" s="29">
        <f t="shared" si="16"/>
        <v>1642.2727272727273</v>
      </c>
      <c r="N46" s="3">
        <f t="shared" si="16"/>
        <v>1233.590909090909</v>
      </c>
      <c r="O46" s="29">
        <f t="shared" si="16"/>
        <v>2457.5454545454545</v>
      </c>
      <c r="P46" s="3">
        <f t="shared" si="16"/>
        <v>751.18181818181813</v>
      </c>
      <c r="Q46" s="29">
        <f t="shared" si="16"/>
        <v>1088.909090909091</v>
      </c>
      <c r="R46" s="3">
        <f t="shared" si="16"/>
        <v>1215.5</v>
      </c>
      <c r="S46" s="29">
        <f t="shared" si="16"/>
        <v>1169.4545454545455</v>
      </c>
      <c r="T46" s="3">
        <f t="shared" si="16"/>
        <v>307.5</v>
      </c>
      <c r="U46" s="29">
        <f t="shared" si="16"/>
        <v>691.5454545454545</v>
      </c>
      <c r="V46" s="3">
        <f t="shared" si="16"/>
        <v>688.68181818181813</v>
      </c>
      <c r="W46" s="29">
        <f t="shared" si="16"/>
        <v>1967.6818181818182</v>
      </c>
      <c r="X46" s="3">
        <f t="shared" si="16"/>
        <v>887.22727272727275</v>
      </c>
      <c r="Y46" s="29">
        <f t="shared" si="16"/>
        <v>929.13636363636363</v>
      </c>
      <c r="Z46" s="3">
        <f t="shared" si="16"/>
        <v>3138.5454545454545</v>
      </c>
      <c r="AA46" s="29">
        <f t="shared" si="16"/>
        <v>2187.6363636363635</v>
      </c>
      <c r="AB46" s="109">
        <f t="shared" si="10"/>
        <v>15757.045454545454</v>
      </c>
      <c r="AC46" s="16">
        <f t="shared" si="11"/>
        <v>16947.31818181818</v>
      </c>
    </row>
    <row r="47" spans="1:29">
      <c r="A47" s="88" t="s">
        <v>27</v>
      </c>
      <c r="B47" s="3">
        <f t="shared" ref="B47:AA47" si="17">+B15/$B$65</f>
        <v>3368.1363636363635</v>
      </c>
      <c r="C47" s="29">
        <f t="shared" si="17"/>
        <v>1134.5</v>
      </c>
      <c r="D47" s="3">
        <f t="shared" si="17"/>
        <v>1345</v>
      </c>
      <c r="E47" s="29">
        <f t="shared" si="17"/>
        <v>765.09090909090912</v>
      </c>
      <c r="F47" s="3">
        <f t="shared" si="17"/>
        <v>610.68181818181813</v>
      </c>
      <c r="G47" s="29">
        <f t="shared" si="17"/>
        <v>412.27272727272725</v>
      </c>
      <c r="H47" s="3">
        <f t="shared" si="17"/>
        <v>1477.090909090909</v>
      </c>
      <c r="I47" s="29">
        <f t="shared" si="17"/>
        <v>1775.3181818181818</v>
      </c>
      <c r="J47" s="3">
        <f t="shared" si="17"/>
        <v>304.72727272727275</v>
      </c>
      <c r="K47" s="29">
        <f t="shared" si="17"/>
        <v>558.18181818181813</v>
      </c>
      <c r="L47" s="3">
        <f t="shared" si="17"/>
        <v>426</v>
      </c>
      <c r="M47" s="29">
        <f t="shared" si="17"/>
        <v>1425.7727272727273</v>
      </c>
      <c r="N47" s="3">
        <f t="shared" si="17"/>
        <v>1247.7272727272727</v>
      </c>
      <c r="O47" s="29">
        <f t="shared" si="17"/>
        <v>2122.681818181818</v>
      </c>
      <c r="P47" s="3">
        <f t="shared" si="17"/>
        <v>759</v>
      </c>
      <c r="Q47" s="29">
        <f t="shared" si="17"/>
        <v>912.27272727272725</v>
      </c>
      <c r="R47" s="3">
        <f t="shared" si="17"/>
        <v>1140.5</v>
      </c>
      <c r="S47" s="29">
        <f t="shared" si="17"/>
        <v>1113.909090909091</v>
      </c>
      <c r="T47" s="3">
        <f t="shared" si="17"/>
        <v>338.18181818181819</v>
      </c>
      <c r="U47" s="29">
        <f t="shared" si="17"/>
        <v>574.5</v>
      </c>
      <c r="V47" s="3">
        <f t="shared" si="17"/>
        <v>743</v>
      </c>
      <c r="W47" s="29">
        <f t="shared" si="17"/>
        <v>1837.590909090909</v>
      </c>
      <c r="X47" s="3">
        <f t="shared" si="17"/>
        <v>864.72727272727275</v>
      </c>
      <c r="Y47" s="29">
        <f t="shared" si="17"/>
        <v>761.90909090909088</v>
      </c>
      <c r="Z47" s="3">
        <f t="shared" si="17"/>
        <v>2904</v>
      </c>
      <c r="AA47" s="29">
        <f t="shared" si="17"/>
        <v>2311</v>
      </c>
      <c r="AB47" s="109">
        <f t="shared" si="10"/>
        <v>15528.772727272726</v>
      </c>
      <c r="AC47" s="16">
        <f t="shared" si="11"/>
        <v>15704.999999999998</v>
      </c>
    </row>
    <row r="48" spans="1:29">
      <c r="A48" s="87" t="s">
        <v>28</v>
      </c>
      <c r="B48" s="3">
        <f t="shared" ref="B48:AA48" si="18">+B16/$B$65</f>
        <v>3303.590909090909</v>
      </c>
      <c r="C48" s="29">
        <f t="shared" si="18"/>
        <v>1268.4545454545455</v>
      </c>
      <c r="D48" s="3">
        <f t="shared" si="18"/>
        <v>1334.0454545454545</v>
      </c>
      <c r="E48" s="29">
        <f t="shared" si="18"/>
        <v>762</v>
      </c>
      <c r="F48" s="3">
        <f t="shared" si="18"/>
        <v>599.22727272727275</v>
      </c>
      <c r="G48" s="29">
        <f t="shared" si="18"/>
        <v>396.5</v>
      </c>
      <c r="H48" s="3">
        <f t="shared" si="18"/>
        <v>1581.090909090909</v>
      </c>
      <c r="I48" s="29">
        <f t="shared" si="18"/>
        <v>1918.1363636363637</v>
      </c>
      <c r="J48" s="3">
        <f t="shared" si="18"/>
        <v>312.13636363636363</v>
      </c>
      <c r="K48" s="29">
        <f t="shared" si="18"/>
        <v>437.13636363636363</v>
      </c>
      <c r="L48" s="3">
        <f t="shared" si="18"/>
        <v>482.36363636363637</v>
      </c>
      <c r="M48" s="29">
        <f t="shared" si="18"/>
        <v>1413.5</v>
      </c>
      <c r="N48" s="3">
        <f t="shared" si="18"/>
        <v>1345.6818181818182</v>
      </c>
      <c r="O48" s="29">
        <f t="shared" si="18"/>
        <v>2005.7727272727273</v>
      </c>
      <c r="P48" s="3">
        <f t="shared" si="18"/>
        <v>792.68181818181813</v>
      </c>
      <c r="Q48" s="29">
        <f t="shared" si="18"/>
        <v>928.63636363636363</v>
      </c>
      <c r="R48" s="3">
        <f t="shared" si="18"/>
        <v>1142.7272727272727</v>
      </c>
      <c r="S48" s="29">
        <f t="shared" si="18"/>
        <v>1179.1363636363637</v>
      </c>
      <c r="T48" s="3">
        <f t="shared" si="18"/>
        <v>395.36363636363637</v>
      </c>
      <c r="U48" s="29">
        <f t="shared" si="18"/>
        <v>504.68181818181819</v>
      </c>
      <c r="V48" s="3">
        <f t="shared" si="18"/>
        <v>888.63636363636363</v>
      </c>
      <c r="W48" s="29">
        <f t="shared" si="18"/>
        <v>1816.3181818181818</v>
      </c>
      <c r="X48" s="3">
        <f t="shared" si="18"/>
        <v>921.09090909090912</v>
      </c>
      <c r="Y48" s="29">
        <f t="shared" si="18"/>
        <v>739.09090909090912</v>
      </c>
      <c r="Z48" s="3">
        <f t="shared" si="18"/>
        <v>2964.8636363636365</v>
      </c>
      <c r="AA48" s="29">
        <f t="shared" si="18"/>
        <v>2426.7272727272725</v>
      </c>
      <c r="AB48" s="109">
        <f t="shared" si="10"/>
        <v>16063.5</v>
      </c>
      <c r="AC48" s="16">
        <f t="shared" si="11"/>
        <v>15796.09090909091</v>
      </c>
    </row>
    <row r="49" spans="1:29">
      <c r="A49" s="88" t="s">
        <v>29</v>
      </c>
      <c r="B49" s="3">
        <f t="shared" ref="B49:AA49" si="19">+B17/$B$65</f>
        <v>2903.590909090909</v>
      </c>
      <c r="C49" s="29">
        <f t="shared" si="19"/>
        <v>1339.6818181818182</v>
      </c>
      <c r="D49" s="3">
        <f t="shared" si="19"/>
        <v>1168.4545454545455</v>
      </c>
      <c r="E49" s="29">
        <f t="shared" si="19"/>
        <v>811.0454545454545</v>
      </c>
      <c r="F49" s="3">
        <f t="shared" si="19"/>
        <v>548.72727272727275</v>
      </c>
      <c r="G49" s="29">
        <f t="shared" si="19"/>
        <v>421.95454545454544</v>
      </c>
      <c r="H49" s="3">
        <f t="shared" si="19"/>
        <v>1644.6818181818182</v>
      </c>
      <c r="I49" s="29">
        <f t="shared" si="19"/>
        <v>1895.5454545454545</v>
      </c>
      <c r="J49" s="3">
        <f t="shared" si="19"/>
        <v>323.86363636363637</v>
      </c>
      <c r="K49" s="29">
        <f t="shared" si="19"/>
        <v>414.31818181818181</v>
      </c>
      <c r="L49" s="3">
        <f t="shared" si="19"/>
        <v>498.81818181818181</v>
      </c>
      <c r="M49" s="29">
        <f t="shared" si="19"/>
        <v>1370.8181818181818</v>
      </c>
      <c r="N49" s="3">
        <f t="shared" si="19"/>
        <v>1322.7272727272727</v>
      </c>
      <c r="O49" s="29">
        <f t="shared" si="19"/>
        <v>1960.409090909091</v>
      </c>
      <c r="P49" s="3">
        <f t="shared" si="19"/>
        <v>795.18181818181813</v>
      </c>
      <c r="Q49" s="29">
        <f t="shared" si="19"/>
        <v>991.40909090909088</v>
      </c>
      <c r="R49" s="3">
        <f t="shared" si="19"/>
        <v>1111.3636363636363</v>
      </c>
      <c r="S49" s="29">
        <f t="shared" si="19"/>
        <v>1219.8636363636363</v>
      </c>
      <c r="T49" s="3">
        <f t="shared" si="19"/>
        <v>389.77272727272725</v>
      </c>
      <c r="U49" s="29">
        <f t="shared" si="19"/>
        <v>520.22727272727275</v>
      </c>
      <c r="V49" s="3">
        <f t="shared" si="19"/>
        <v>985.0454545454545</v>
      </c>
      <c r="W49" s="29">
        <f t="shared" si="19"/>
        <v>1754.4545454545455</v>
      </c>
      <c r="X49" s="3">
        <f t="shared" si="19"/>
        <v>918.9545454545455</v>
      </c>
      <c r="Y49" s="29">
        <f t="shared" si="19"/>
        <v>721.77272727272725</v>
      </c>
      <c r="Z49" s="3">
        <f t="shared" si="19"/>
        <v>2846.0454545454545</v>
      </c>
      <c r="AA49" s="29">
        <f t="shared" si="19"/>
        <v>2426.5</v>
      </c>
      <c r="AB49" s="109">
        <f t="shared" si="10"/>
        <v>15457.227272727272</v>
      </c>
      <c r="AC49" s="16">
        <f t="shared" si="11"/>
        <v>15848</v>
      </c>
    </row>
    <row r="50" spans="1:29">
      <c r="A50" s="87" t="s">
        <v>30</v>
      </c>
      <c r="B50" s="3">
        <f t="shared" ref="B50:AA50" si="20">+B18/$B$65</f>
        <v>2317.2272727272725</v>
      </c>
      <c r="C50" s="29">
        <f t="shared" si="20"/>
        <v>1469.2272727272727</v>
      </c>
      <c r="D50" s="3">
        <f t="shared" si="20"/>
        <v>1068.5</v>
      </c>
      <c r="E50" s="29">
        <f t="shared" si="20"/>
        <v>862.36363636363637</v>
      </c>
      <c r="F50" s="3">
        <f t="shared" si="20"/>
        <v>567.09090909090912</v>
      </c>
      <c r="G50" s="29">
        <f t="shared" si="20"/>
        <v>427.5</v>
      </c>
      <c r="H50" s="3">
        <f t="shared" si="20"/>
        <v>1663.3181818181818</v>
      </c>
      <c r="I50" s="29">
        <f t="shared" si="20"/>
        <v>2038.2727272727273</v>
      </c>
      <c r="J50" s="3">
        <f t="shared" si="20"/>
        <v>367.04545454545456</v>
      </c>
      <c r="K50" s="29">
        <f t="shared" si="20"/>
        <v>363.90909090909093</v>
      </c>
      <c r="L50" s="3">
        <f t="shared" si="20"/>
        <v>609.72727272727275</v>
      </c>
      <c r="M50" s="29">
        <f t="shared" si="20"/>
        <v>1094.9545454545455</v>
      </c>
      <c r="N50" s="3">
        <f t="shared" si="20"/>
        <v>1386.4545454545455</v>
      </c>
      <c r="O50" s="29">
        <f t="shared" si="20"/>
        <v>1772.590909090909</v>
      </c>
      <c r="P50" s="3">
        <f t="shared" si="20"/>
        <v>834.36363636363637</v>
      </c>
      <c r="Q50" s="29">
        <f t="shared" si="20"/>
        <v>962.72727272727275</v>
      </c>
      <c r="R50" s="3">
        <f t="shared" si="20"/>
        <v>1082.1363636363637</v>
      </c>
      <c r="S50" s="29">
        <f t="shared" si="20"/>
        <v>1249</v>
      </c>
      <c r="T50" s="3">
        <f t="shared" si="20"/>
        <v>481.13636363636363</v>
      </c>
      <c r="U50" s="29">
        <f t="shared" si="20"/>
        <v>499.13636363636363</v>
      </c>
      <c r="V50" s="3">
        <f t="shared" si="20"/>
        <v>1287.1818181818182</v>
      </c>
      <c r="W50" s="29">
        <f t="shared" si="20"/>
        <v>1563.4545454545455</v>
      </c>
      <c r="X50" s="3">
        <f t="shared" si="20"/>
        <v>1134.5</v>
      </c>
      <c r="Y50" s="29">
        <f t="shared" si="20"/>
        <v>638.09090909090912</v>
      </c>
      <c r="Z50" s="3">
        <f t="shared" si="20"/>
        <v>2956.590909090909</v>
      </c>
      <c r="AA50" s="29">
        <f t="shared" si="20"/>
        <v>2534.2727272727275</v>
      </c>
      <c r="AB50" s="109">
        <f t="shared" si="10"/>
        <v>15755.272727272728</v>
      </c>
      <c r="AC50" s="16">
        <f t="shared" si="11"/>
        <v>15475.500000000002</v>
      </c>
    </row>
    <row r="51" spans="1:29">
      <c r="A51" s="88" t="s">
        <v>31</v>
      </c>
      <c r="B51" s="3">
        <f t="shared" ref="B51:AA51" si="21">+B19/$B$65</f>
        <v>1927.5</v>
      </c>
      <c r="C51" s="29">
        <f t="shared" si="21"/>
        <v>1880.590909090909</v>
      </c>
      <c r="D51" s="3">
        <f t="shared" si="21"/>
        <v>1054.0454545454545</v>
      </c>
      <c r="E51" s="29">
        <f t="shared" si="21"/>
        <v>968.18181818181813</v>
      </c>
      <c r="F51" s="3">
        <f t="shared" si="21"/>
        <v>573.63636363636363</v>
      </c>
      <c r="G51" s="29">
        <f t="shared" si="21"/>
        <v>384.72727272727275</v>
      </c>
      <c r="H51" s="3">
        <f t="shared" si="21"/>
        <v>1705.090909090909</v>
      </c>
      <c r="I51" s="29">
        <f t="shared" si="21"/>
        <v>2403.2727272727275</v>
      </c>
      <c r="J51" s="3">
        <f t="shared" si="21"/>
        <v>403.77272727272725</v>
      </c>
      <c r="K51" s="29">
        <f t="shared" si="21"/>
        <v>307.54545454545456</v>
      </c>
      <c r="L51" s="3">
        <f t="shared" si="21"/>
        <v>801.5</v>
      </c>
      <c r="M51" s="29">
        <f t="shared" si="21"/>
        <v>1002.6818181818181</v>
      </c>
      <c r="N51" s="3">
        <f t="shared" si="21"/>
        <v>1614.090909090909</v>
      </c>
      <c r="O51" s="29">
        <f t="shared" si="21"/>
        <v>1722.2727272727273</v>
      </c>
      <c r="P51" s="3">
        <f t="shared" si="21"/>
        <v>889.4545454545455</v>
      </c>
      <c r="Q51" s="29">
        <f t="shared" si="21"/>
        <v>1028.2272727272727</v>
      </c>
      <c r="R51" s="3">
        <f t="shared" si="21"/>
        <v>1068.6363636363637</v>
      </c>
      <c r="S51" s="29">
        <f t="shared" si="21"/>
        <v>1364.409090909091</v>
      </c>
      <c r="T51" s="3">
        <f t="shared" si="21"/>
        <v>639.27272727272725</v>
      </c>
      <c r="U51" s="29">
        <f t="shared" si="21"/>
        <v>361.59090909090907</v>
      </c>
      <c r="V51" s="3">
        <f t="shared" si="21"/>
        <v>1764.9545454545455</v>
      </c>
      <c r="W51" s="29">
        <f t="shared" si="21"/>
        <v>1205.6363636363637</v>
      </c>
      <c r="X51" s="3">
        <f t="shared" si="21"/>
        <v>1379.909090909091</v>
      </c>
      <c r="Y51" s="29">
        <f t="shared" si="21"/>
        <v>563.86363636363637</v>
      </c>
      <c r="Z51" s="3">
        <f t="shared" si="21"/>
        <v>3124.590909090909</v>
      </c>
      <c r="AA51" s="29">
        <f t="shared" si="21"/>
        <v>2753.909090909091</v>
      </c>
      <c r="AB51" s="109">
        <f t="shared" si="10"/>
        <v>16946.454545454544</v>
      </c>
      <c r="AC51" s="16">
        <f t="shared" si="11"/>
        <v>15946.909090909092</v>
      </c>
    </row>
    <row r="52" spans="1:29">
      <c r="A52" s="87" t="s">
        <v>32</v>
      </c>
      <c r="B52" s="3">
        <f t="shared" ref="B52:AA52" si="22">+B20/$B$65</f>
        <v>2003.590909090909</v>
      </c>
      <c r="C52" s="29">
        <f t="shared" si="22"/>
        <v>2472.9545454545455</v>
      </c>
      <c r="D52" s="3">
        <f t="shared" si="22"/>
        <v>1321.5</v>
      </c>
      <c r="E52" s="29">
        <f t="shared" si="22"/>
        <v>1122.909090909091</v>
      </c>
      <c r="F52" s="3">
        <f t="shared" si="22"/>
        <v>806.31818181818187</v>
      </c>
      <c r="G52" s="29">
        <f t="shared" si="22"/>
        <v>401.72727272727275</v>
      </c>
      <c r="H52" s="3">
        <f t="shared" si="22"/>
        <v>1735.5454545454545</v>
      </c>
      <c r="I52" s="29">
        <f t="shared" si="22"/>
        <v>2776.7272727272725</v>
      </c>
      <c r="J52" s="3">
        <f t="shared" si="22"/>
        <v>507.63636363636363</v>
      </c>
      <c r="K52" s="29">
        <f t="shared" si="22"/>
        <v>281.09090909090907</v>
      </c>
      <c r="L52" s="3">
        <f t="shared" si="22"/>
        <v>942.63636363636363</v>
      </c>
      <c r="M52" s="29">
        <f t="shared" si="22"/>
        <v>904.9545454545455</v>
      </c>
      <c r="N52" s="3">
        <f t="shared" si="22"/>
        <v>1809.3636363636363</v>
      </c>
      <c r="O52" s="29">
        <f t="shared" si="22"/>
        <v>1736.6818181818182</v>
      </c>
      <c r="P52" s="3">
        <f t="shared" si="22"/>
        <v>981.5454545454545</v>
      </c>
      <c r="Q52" s="29">
        <f t="shared" si="22"/>
        <v>997.40909090909088</v>
      </c>
      <c r="R52" s="3">
        <f t="shared" si="22"/>
        <v>1194.3181818181818</v>
      </c>
      <c r="S52" s="29">
        <f t="shared" si="22"/>
        <v>1490.1818181818182</v>
      </c>
      <c r="T52" s="3">
        <f t="shared" si="22"/>
        <v>778.77272727272725</v>
      </c>
      <c r="U52" s="29">
        <f t="shared" si="22"/>
        <v>304.18181818181819</v>
      </c>
      <c r="V52" s="3">
        <f t="shared" si="22"/>
        <v>2043.5454545454545</v>
      </c>
      <c r="W52" s="29">
        <f t="shared" si="22"/>
        <v>1147.1363636363637</v>
      </c>
      <c r="X52" s="3">
        <f t="shared" si="22"/>
        <v>1910.7727272727273</v>
      </c>
      <c r="Y52" s="29">
        <f t="shared" si="22"/>
        <v>549.09090909090912</v>
      </c>
      <c r="Z52" s="3">
        <f t="shared" si="22"/>
        <v>3736.2727272727275</v>
      </c>
      <c r="AA52" s="29">
        <f t="shared" si="22"/>
        <v>3001.4545454545455</v>
      </c>
      <c r="AB52" s="109">
        <f t="shared" si="10"/>
        <v>19771.818181818184</v>
      </c>
      <c r="AC52" s="16">
        <f t="shared" si="11"/>
        <v>17186.5</v>
      </c>
    </row>
    <row r="53" spans="1:29">
      <c r="A53" s="285" t="s">
        <v>33</v>
      </c>
      <c r="B53" s="286">
        <f t="shared" ref="B53:AA53" si="23">+B21/$B$65</f>
        <v>2348.318181818182</v>
      </c>
      <c r="C53" s="287">
        <f t="shared" si="23"/>
        <v>3385.090909090909</v>
      </c>
      <c r="D53" s="286">
        <f t="shared" si="23"/>
        <v>1794.590909090909</v>
      </c>
      <c r="E53" s="287">
        <f t="shared" si="23"/>
        <v>1396.4545454545455</v>
      </c>
      <c r="F53" s="286">
        <f t="shared" si="23"/>
        <v>1020.6818181818181</v>
      </c>
      <c r="G53" s="287">
        <f t="shared" si="23"/>
        <v>444.54545454545456</v>
      </c>
      <c r="H53" s="286">
        <f t="shared" si="23"/>
        <v>2066.181818181818</v>
      </c>
      <c r="I53" s="287">
        <f t="shared" si="23"/>
        <v>3063.5</v>
      </c>
      <c r="J53" s="286">
        <f t="shared" si="23"/>
        <v>744.86363636363637</v>
      </c>
      <c r="K53" s="287">
        <f t="shared" si="23"/>
        <v>252.40909090909091</v>
      </c>
      <c r="L53" s="286">
        <f t="shared" si="23"/>
        <v>1424.6363636363637</v>
      </c>
      <c r="M53" s="287">
        <f t="shared" si="23"/>
        <v>1010.8181818181819</v>
      </c>
      <c r="N53" s="286">
        <f t="shared" si="23"/>
        <v>2114.090909090909</v>
      </c>
      <c r="O53" s="287">
        <f t="shared" si="23"/>
        <v>1977.6363636363637</v>
      </c>
      <c r="P53" s="286">
        <f t="shared" si="23"/>
        <v>1226.6818181818182</v>
      </c>
      <c r="Q53" s="287">
        <f t="shared" si="23"/>
        <v>1260.8636363636363</v>
      </c>
      <c r="R53" s="286">
        <f t="shared" si="23"/>
        <v>1295.909090909091</v>
      </c>
      <c r="S53" s="287">
        <f t="shared" si="23"/>
        <v>1698.6363636363637</v>
      </c>
      <c r="T53" s="286">
        <f t="shared" si="23"/>
        <v>884.40909090909088</v>
      </c>
      <c r="U53" s="287">
        <f t="shared" si="23"/>
        <v>365.13636363636363</v>
      </c>
      <c r="V53" s="286">
        <f t="shared" si="23"/>
        <v>1892.0454545454545</v>
      </c>
      <c r="W53" s="287">
        <f t="shared" si="23"/>
        <v>1343.590909090909</v>
      </c>
      <c r="X53" s="286">
        <f t="shared" si="23"/>
        <v>2387.409090909091</v>
      </c>
      <c r="Y53" s="287">
        <f t="shared" si="23"/>
        <v>666.63636363636363</v>
      </c>
      <c r="Z53" s="286">
        <f t="shared" si="23"/>
        <v>4098.818181818182</v>
      </c>
      <c r="AA53" s="287">
        <f t="shared" si="23"/>
        <v>3688.090909090909</v>
      </c>
      <c r="AB53" s="288">
        <f t="shared" si="10"/>
        <v>23298.63636363636</v>
      </c>
      <c r="AC53" s="289">
        <f t="shared" si="11"/>
        <v>20553.409090909088</v>
      </c>
    </row>
    <row r="54" spans="1:29">
      <c r="A54" s="290" t="s">
        <v>34</v>
      </c>
      <c r="B54" s="286">
        <f t="shared" ref="B54:AA54" si="24">+B22/$B$65</f>
        <v>2399.8636363636365</v>
      </c>
      <c r="C54" s="287">
        <f t="shared" si="24"/>
        <v>4171.545454545455</v>
      </c>
      <c r="D54" s="286">
        <f t="shared" si="24"/>
        <v>1668.2272727272727</v>
      </c>
      <c r="E54" s="287">
        <f t="shared" si="24"/>
        <v>1564.909090909091</v>
      </c>
      <c r="F54" s="286">
        <f t="shared" si="24"/>
        <v>774.86363636363637</v>
      </c>
      <c r="G54" s="287">
        <f t="shared" si="24"/>
        <v>518.40909090909088</v>
      </c>
      <c r="H54" s="286">
        <f t="shared" si="24"/>
        <v>2101.1363636363635</v>
      </c>
      <c r="I54" s="287">
        <f t="shared" si="24"/>
        <v>3697.409090909091</v>
      </c>
      <c r="J54" s="286">
        <f t="shared" si="24"/>
        <v>660.18181818181813</v>
      </c>
      <c r="K54" s="287">
        <f t="shared" si="24"/>
        <v>264.77272727272725</v>
      </c>
      <c r="L54" s="286">
        <f t="shared" si="24"/>
        <v>1521.7272727272727</v>
      </c>
      <c r="M54" s="287">
        <f t="shared" si="24"/>
        <v>948.68181818181813</v>
      </c>
      <c r="N54" s="286">
        <f t="shared" si="24"/>
        <v>2305.1363636363635</v>
      </c>
      <c r="O54" s="287">
        <f t="shared" si="24"/>
        <v>2119.818181818182</v>
      </c>
      <c r="P54" s="286">
        <f t="shared" si="24"/>
        <v>1296.409090909091</v>
      </c>
      <c r="Q54" s="287">
        <f t="shared" si="24"/>
        <v>1551.0454545454545</v>
      </c>
      <c r="R54" s="286">
        <f t="shared" si="24"/>
        <v>1322.3636363636363</v>
      </c>
      <c r="S54" s="287">
        <f t="shared" si="24"/>
        <v>1956.3636363636363</v>
      </c>
      <c r="T54" s="286">
        <f t="shared" si="24"/>
        <v>897.5454545454545</v>
      </c>
      <c r="U54" s="287">
        <f t="shared" si="24"/>
        <v>372.18181818181819</v>
      </c>
      <c r="V54" s="286">
        <f t="shared" si="24"/>
        <v>1990</v>
      </c>
      <c r="W54" s="287">
        <f t="shared" si="24"/>
        <v>1408.8181818181818</v>
      </c>
      <c r="X54" s="286">
        <f t="shared" si="24"/>
        <v>2530.318181818182</v>
      </c>
      <c r="Y54" s="287">
        <f t="shared" si="24"/>
        <v>801</v>
      </c>
      <c r="Z54" s="286">
        <f t="shared" si="24"/>
        <v>3912.590909090909</v>
      </c>
      <c r="AA54" s="287">
        <f t="shared" si="24"/>
        <v>4291.818181818182</v>
      </c>
      <c r="AB54" s="288">
        <f t="shared" si="10"/>
        <v>23380.363636363636</v>
      </c>
      <c r="AC54" s="289">
        <f t="shared" si="11"/>
        <v>23666.772727272728</v>
      </c>
    </row>
    <row r="55" spans="1:29">
      <c r="A55" s="88" t="s">
        <v>35</v>
      </c>
      <c r="B55" s="3">
        <f t="shared" ref="B55:AA55" si="25">+B23/$B$65</f>
        <v>2357.090909090909</v>
      </c>
      <c r="C55" s="29">
        <f t="shared" si="25"/>
        <v>4028.4545454545455</v>
      </c>
      <c r="D55" s="3">
        <f t="shared" si="25"/>
        <v>1192.5454545454545</v>
      </c>
      <c r="E55" s="29">
        <f t="shared" si="25"/>
        <v>1714.1818181818182</v>
      </c>
      <c r="F55" s="3">
        <f t="shared" si="25"/>
        <v>537.81818181818187</v>
      </c>
      <c r="G55" s="29">
        <f t="shared" si="25"/>
        <v>515.13636363636363</v>
      </c>
      <c r="H55" s="3">
        <f t="shared" si="25"/>
        <v>1853</v>
      </c>
      <c r="I55" s="29">
        <f t="shared" si="25"/>
        <v>3504.2727272727275</v>
      </c>
      <c r="J55" s="3">
        <f t="shared" si="25"/>
        <v>410.77272727272725</v>
      </c>
      <c r="K55" s="29">
        <f t="shared" si="25"/>
        <v>247.04545454545453</v>
      </c>
      <c r="L55" s="3">
        <f t="shared" si="25"/>
        <v>1129.909090909091</v>
      </c>
      <c r="M55" s="29">
        <f t="shared" si="25"/>
        <v>872.18181818181813</v>
      </c>
      <c r="N55" s="3">
        <f t="shared" si="25"/>
        <v>1866.5</v>
      </c>
      <c r="O55" s="29">
        <f t="shared" si="25"/>
        <v>2006.8181818181818</v>
      </c>
      <c r="P55" s="3">
        <f t="shared" si="25"/>
        <v>1060.9545454545455</v>
      </c>
      <c r="Q55" s="29">
        <f t="shared" si="25"/>
        <v>1592.0454545454545</v>
      </c>
      <c r="R55" s="3">
        <f t="shared" si="25"/>
        <v>1087.5454545454545</v>
      </c>
      <c r="S55" s="29">
        <f t="shared" si="25"/>
        <v>1811.1818181818182</v>
      </c>
      <c r="T55" s="3">
        <f t="shared" si="25"/>
        <v>792.13636363636363</v>
      </c>
      <c r="U55" s="29">
        <f t="shared" si="25"/>
        <v>365.63636363636363</v>
      </c>
      <c r="V55" s="3">
        <f t="shared" si="25"/>
        <v>2373</v>
      </c>
      <c r="W55" s="29">
        <f t="shared" si="25"/>
        <v>1433.0454545454545</v>
      </c>
      <c r="X55" s="3">
        <f t="shared" si="25"/>
        <v>2069.681818181818</v>
      </c>
      <c r="Y55" s="29">
        <f t="shared" si="25"/>
        <v>787.63636363636363</v>
      </c>
      <c r="Z55" s="3">
        <f t="shared" si="25"/>
        <v>3463.681818181818</v>
      </c>
      <c r="AA55" s="29">
        <f t="shared" si="25"/>
        <v>4244</v>
      </c>
      <c r="AB55" s="109">
        <f t="shared" si="10"/>
        <v>20194.63636363636</v>
      </c>
      <c r="AC55" s="16">
        <f t="shared" si="11"/>
        <v>23121.636363636364</v>
      </c>
    </row>
    <row r="56" spans="1:29">
      <c r="A56" s="87" t="s">
        <v>36</v>
      </c>
      <c r="B56" s="3">
        <f t="shared" ref="B56:AA56" si="26">+B24/$B$65</f>
        <v>2137.7272727272725</v>
      </c>
      <c r="C56" s="29">
        <f t="shared" si="26"/>
        <v>3007.3636363636365</v>
      </c>
      <c r="D56" s="3">
        <f t="shared" si="26"/>
        <v>871.59090909090912</v>
      </c>
      <c r="E56" s="29">
        <f t="shared" si="26"/>
        <v>1340.6363636363637</v>
      </c>
      <c r="F56" s="3">
        <f t="shared" si="26"/>
        <v>337.45454545454544</v>
      </c>
      <c r="G56" s="29">
        <f t="shared" si="26"/>
        <v>425.90909090909093</v>
      </c>
      <c r="H56" s="3">
        <f t="shared" si="26"/>
        <v>1445.2272727272727</v>
      </c>
      <c r="I56" s="29">
        <f t="shared" si="26"/>
        <v>2710</v>
      </c>
      <c r="J56" s="3">
        <f t="shared" si="26"/>
        <v>247.63636363636363</v>
      </c>
      <c r="K56" s="29">
        <f t="shared" si="26"/>
        <v>197.36363636363637</v>
      </c>
      <c r="L56" s="3">
        <f t="shared" si="26"/>
        <v>698.5</v>
      </c>
      <c r="M56" s="29">
        <f t="shared" si="26"/>
        <v>763.4545454545455</v>
      </c>
      <c r="N56" s="3">
        <f t="shared" si="26"/>
        <v>1436.3636363636363</v>
      </c>
      <c r="O56" s="29">
        <f t="shared" si="26"/>
        <v>1823.590909090909</v>
      </c>
      <c r="P56" s="3">
        <f t="shared" si="26"/>
        <v>783</v>
      </c>
      <c r="Q56" s="29">
        <f t="shared" si="26"/>
        <v>1438.6818181818182</v>
      </c>
      <c r="R56" s="3">
        <f t="shared" si="26"/>
        <v>930.63636363636363</v>
      </c>
      <c r="S56" s="29">
        <f t="shared" si="26"/>
        <v>1470.1818181818182</v>
      </c>
      <c r="T56" s="3">
        <f t="shared" si="26"/>
        <v>556.31818181818187</v>
      </c>
      <c r="U56" s="29">
        <f t="shared" si="26"/>
        <v>367.54545454545456</v>
      </c>
      <c r="V56" s="3">
        <f t="shared" si="26"/>
        <v>2223.409090909091</v>
      </c>
      <c r="W56" s="29">
        <f t="shared" si="26"/>
        <v>1254</v>
      </c>
      <c r="X56" s="3">
        <f t="shared" si="26"/>
        <v>1481.8636363636363</v>
      </c>
      <c r="Y56" s="29">
        <f t="shared" si="26"/>
        <v>761</v>
      </c>
      <c r="Z56" s="3">
        <f t="shared" si="26"/>
        <v>2776.181818181818</v>
      </c>
      <c r="AA56" s="29">
        <f t="shared" si="26"/>
        <v>3149.5</v>
      </c>
      <c r="AB56" s="109">
        <f t="shared" si="10"/>
        <v>15925.90909090909</v>
      </c>
      <c r="AC56" s="16">
        <f t="shared" si="11"/>
        <v>18709.227272727272</v>
      </c>
    </row>
    <row r="57" spans="1:29">
      <c r="A57" s="88" t="s">
        <v>37</v>
      </c>
      <c r="B57" s="3">
        <f t="shared" ref="B57:AA57" si="27">+B25/$B$65</f>
        <v>218.77272727272728</v>
      </c>
      <c r="C57" s="29">
        <f t="shared" si="27"/>
        <v>2158.409090909091</v>
      </c>
      <c r="D57" s="3">
        <f t="shared" si="27"/>
        <v>178.45454545454547</v>
      </c>
      <c r="E57" s="29">
        <f t="shared" si="27"/>
        <v>1047.3181818181818</v>
      </c>
      <c r="F57" s="3">
        <f t="shared" si="27"/>
        <v>92.181818181818187</v>
      </c>
      <c r="G57" s="29">
        <f t="shared" si="27"/>
        <v>339.95454545454544</v>
      </c>
      <c r="H57" s="3">
        <f t="shared" si="27"/>
        <v>437.68181818181819</v>
      </c>
      <c r="I57" s="29">
        <f t="shared" si="27"/>
        <v>2088.2727272727275</v>
      </c>
      <c r="J57" s="3">
        <f t="shared" si="27"/>
        <v>127.72727272727273</v>
      </c>
      <c r="K57" s="29">
        <f t="shared" si="27"/>
        <v>146.59090909090909</v>
      </c>
      <c r="L57" s="3">
        <f t="shared" si="27"/>
        <v>318.04545454545456</v>
      </c>
      <c r="M57" s="29">
        <f t="shared" si="27"/>
        <v>495.72727272727275</v>
      </c>
      <c r="N57" s="3">
        <f t="shared" si="27"/>
        <v>820.22727272727275</v>
      </c>
      <c r="O57" s="29">
        <f t="shared" si="27"/>
        <v>1330.7272727272727</v>
      </c>
      <c r="P57" s="3">
        <f t="shared" si="27"/>
        <v>503.95454545454544</v>
      </c>
      <c r="Q57" s="29">
        <f t="shared" si="27"/>
        <v>1080.3636363636363</v>
      </c>
      <c r="R57" s="3">
        <f t="shared" si="27"/>
        <v>647.13636363636363</v>
      </c>
      <c r="S57" s="29">
        <f t="shared" si="27"/>
        <v>948.0454545454545</v>
      </c>
      <c r="T57" s="3">
        <f t="shared" si="27"/>
        <v>449.27272727272725</v>
      </c>
      <c r="U57" s="29">
        <f t="shared" si="27"/>
        <v>276.22727272727275</v>
      </c>
      <c r="V57" s="3">
        <f t="shared" si="27"/>
        <v>1969.1363636363637</v>
      </c>
      <c r="W57" s="29">
        <f t="shared" si="27"/>
        <v>952.4545454545455</v>
      </c>
      <c r="X57" s="3">
        <f t="shared" si="27"/>
        <v>977.09090909090912</v>
      </c>
      <c r="Y57" s="29">
        <f t="shared" si="27"/>
        <v>604.40909090909088</v>
      </c>
      <c r="Z57" s="3">
        <f t="shared" si="27"/>
        <v>1814.909090909091</v>
      </c>
      <c r="AA57" s="29">
        <f t="shared" si="27"/>
        <v>2317.8636363636365</v>
      </c>
      <c r="AB57" s="109">
        <f t="shared" si="10"/>
        <v>8554.5909090909081</v>
      </c>
      <c r="AC57" s="16">
        <f t="shared" si="11"/>
        <v>13786.363636363636</v>
      </c>
    </row>
    <row r="58" spans="1:29">
      <c r="A58" s="87" t="s">
        <v>38</v>
      </c>
      <c r="B58" s="3">
        <f t="shared" ref="B58:AA58" si="28">+B26/$B$65</f>
        <v>4.5454545454545456E-2</v>
      </c>
      <c r="C58" s="29">
        <f t="shared" si="28"/>
        <v>1285.909090909091</v>
      </c>
      <c r="D58" s="3">
        <f t="shared" si="28"/>
        <v>7.2727272727272725</v>
      </c>
      <c r="E58" s="29">
        <f t="shared" si="28"/>
        <v>611.36363636363637</v>
      </c>
      <c r="F58" s="3">
        <f t="shared" si="28"/>
        <v>6.5909090909090908</v>
      </c>
      <c r="G58" s="29">
        <f t="shared" si="28"/>
        <v>190.86363636363637</v>
      </c>
      <c r="H58" s="3">
        <f t="shared" si="28"/>
        <v>28.5</v>
      </c>
      <c r="I58" s="29">
        <f t="shared" si="28"/>
        <v>1193.2272727272727</v>
      </c>
      <c r="J58" s="3">
        <f t="shared" si="28"/>
        <v>33.409090909090907</v>
      </c>
      <c r="K58" s="29">
        <f t="shared" si="28"/>
        <v>70.818181818181813</v>
      </c>
      <c r="L58" s="3">
        <f t="shared" si="28"/>
        <v>70.681818181818187</v>
      </c>
      <c r="M58" s="29">
        <f t="shared" si="28"/>
        <v>124.40909090909091</v>
      </c>
      <c r="N58" s="3">
        <f t="shared" si="28"/>
        <v>145.72727272727272</v>
      </c>
      <c r="O58" s="29">
        <f t="shared" si="28"/>
        <v>348.09090909090907</v>
      </c>
      <c r="P58" s="3">
        <f t="shared" si="28"/>
        <v>146.72727272727272</v>
      </c>
      <c r="Q58" s="29">
        <f t="shared" si="28"/>
        <v>194.31818181818181</v>
      </c>
      <c r="R58" s="3">
        <f t="shared" si="28"/>
        <v>144.95454545454547</v>
      </c>
      <c r="S58" s="29">
        <f t="shared" si="28"/>
        <v>145.86363636363637</v>
      </c>
      <c r="T58" s="3">
        <f t="shared" si="28"/>
        <v>79.409090909090907</v>
      </c>
      <c r="U58" s="29">
        <f t="shared" si="28"/>
        <v>16.772727272727273</v>
      </c>
      <c r="V58" s="3">
        <f t="shared" si="28"/>
        <v>225.36363636363637</v>
      </c>
      <c r="W58" s="29">
        <f t="shared" si="28"/>
        <v>51.772727272727273</v>
      </c>
      <c r="X58" s="3">
        <f t="shared" si="28"/>
        <v>177.63636363636363</v>
      </c>
      <c r="Y58" s="29">
        <f t="shared" si="28"/>
        <v>45.68181818181818</v>
      </c>
      <c r="Z58" s="3">
        <f t="shared" si="28"/>
        <v>98.545454545454547</v>
      </c>
      <c r="AA58" s="29">
        <f t="shared" si="28"/>
        <v>328.59090909090907</v>
      </c>
      <c r="AB58" s="109">
        <f t="shared" si="10"/>
        <v>1164.8636363636365</v>
      </c>
      <c r="AC58" s="16">
        <f t="shared" si="11"/>
        <v>4607.681818181818</v>
      </c>
    </row>
    <row r="59" spans="1:29">
      <c r="A59" s="88" t="s">
        <v>39</v>
      </c>
      <c r="B59" s="3">
        <f t="shared" ref="B59:AA59" si="29">+B27/$B$65</f>
        <v>0</v>
      </c>
      <c r="C59" s="29">
        <f t="shared" si="29"/>
        <v>70.63636363636364</v>
      </c>
      <c r="D59" s="3">
        <f t="shared" si="29"/>
        <v>0</v>
      </c>
      <c r="E59" s="29">
        <f t="shared" si="29"/>
        <v>23.045454545454547</v>
      </c>
      <c r="F59" s="3">
        <f t="shared" si="29"/>
        <v>0</v>
      </c>
      <c r="G59" s="29">
        <f t="shared" si="29"/>
        <v>1</v>
      </c>
      <c r="H59" s="3">
        <f t="shared" si="29"/>
        <v>0</v>
      </c>
      <c r="I59" s="29">
        <f t="shared" si="29"/>
        <v>4.5454545454545456E-2</v>
      </c>
      <c r="J59" s="3">
        <f t="shared" si="29"/>
        <v>0</v>
      </c>
      <c r="K59" s="29">
        <f t="shared" si="29"/>
        <v>0</v>
      </c>
      <c r="L59" s="3">
        <f t="shared" si="29"/>
        <v>0</v>
      </c>
      <c r="M59" s="29">
        <f t="shared" si="29"/>
        <v>0</v>
      </c>
      <c r="N59" s="3">
        <f t="shared" si="29"/>
        <v>0</v>
      </c>
      <c r="O59" s="29">
        <f t="shared" si="29"/>
        <v>0</v>
      </c>
      <c r="P59" s="3">
        <f t="shared" si="29"/>
        <v>0</v>
      </c>
      <c r="Q59" s="29">
        <f t="shared" si="29"/>
        <v>0</v>
      </c>
      <c r="R59" s="3">
        <f t="shared" si="29"/>
        <v>0</v>
      </c>
      <c r="S59" s="29">
        <f t="shared" si="29"/>
        <v>0</v>
      </c>
      <c r="T59" s="3">
        <f t="shared" si="29"/>
        <v>0</v>
      </c>
      <c r="U59" s="29">
        <f t="shared" si="29"/>
        <v>0</v>
      </c>
      <c r="V59" s="3">
        <f t="shared" si="29"/>
        <v>0</v>
      </c>
      <c r="W59" s="29">
        <f t="shared" si="29"/>
        <v>0</v>
      </c>
      <c r="X59" s="3">
        <f t="shared" si="29"/>
        <v>0</v>
      </c>
      <c r="Y59" s="29">
        <f t="shared" si="29"/>
        <v>0</v>
      </c>
      <c r="Z59" s="3">
        <f t="shared" si="29"/>
        <v>0</v>
      </c>
      <c r="AA59" s="29">
        <f t="shared" si="29"/>
        <v>0</v>
      </c>
      <c r="AB59" s="109">
        <f t="shared" si="10"/>
        <v>0</v>
      </c>
      <c r="AC59" s="16">
        <f t="shared" si="11"/>
        <v>94.727272727272734</v>
      </c>
    </row>
    <row r="60" spans="1:29">
      <c r="A60" s="87" t="s">
        <v>40</v>
      </c>
      <c r="B60" s="3">
        <f t="shared" ref="B60:AA60" si="30">+B28/$B$65</f>
        <v>0</v>
      </c>
      <c r="C60" s="29">
        <f t="shared" si="30"/>
        <v>0</v>
      </c>
      <c r="D60" s="3">
        <f t="shared" si="30"/>
        <v>0</v>
      </c>
      <c r="E60" s="29">
        <f t="shared" si="30"/>
        <v>0</v>
      </c>
      <c r="F60" s="3">
        <f t="shared" si="30"/>
        <v>0</v>
      </c>
      <c r="G60" s="29">
        <f t="shared" si="30"/>
        <v>0</v>
      </c>
      <c r="H60" s="3">
        <f t="shared" si="30"/>
        <v>0</v>
      </c>
      <c r="I60" s="29">
        <f t="shared" si="30"/>
        <v>0</v>
      </c>
      <c r="J60" s="3">
        <f t="shared" si="30"/>
        <v>0</v>
      </c>
      <c r="K60" s="29">
        <f t="shared" si="30"/>
        <v>0</v>
      </c>
      <c r="L60" s="3">
        <f t="shared" si="30"/>
        <v>0</v>
      </c>
      <c r="M60" s="29">
        <f t="shared" si="30"/>
        <v>0</v>
      </c>
      <c r="N60" s="3">
        <f t="shared" si="30"/>
        <v>0</v>
      </c>
      <c r="O60" s="29">
        <f t="shared" si="30"/>
        <v>0</v>
      </c>
      <c r="P60" s="3">
        <f t="shared" si="30"/>
        <v>0</v>
      </c>
      <c r="Q60" s="29">
        <f t="shared" si="30"/>
        <v>0</v>
      </c>
      <c r="R60" s="3">
        <f t="shared" si="30"/>
        <v>0</v>
      </c>
      <c r="S60" s="29">
        <f t="shared" si="30"/>
        <v>0</v>
      </c>
      <c r="T60" s="3">
        <f t="shared" si="30"/>
        <v>0</v>
      </c>
      <c r="U60" s="29">
        <f t="shared" si="30"/>
        <v>0</v>
      </c>
      <c r="V60" s="3">
        <f t="shared" si="30"/>
        <v>0</v>
      </c>
      <c r="W60" s="29">
        <f t="shared" si="30"/>
        <v>0</v>
      </c>
      <c r="X60" s="3">
        <f t="shared" si="30"/>
        <v>0</v>
      </c>
      <c r="Y60" s="29">
        <f t="shared" si="30"/>
        <v>0</v>
      </c>
      <c r="Z60" s="3">
        <f t="shared" si="30"/>
        <v>0</v>
      </c>
      <c r="AA60" s="29">
        <f t="shared" si="30"/>
        <v>0</v>
      </c>
      <c r="AB60" s="109">
        <f t="shared" si="10"/>
        <v>0</v>
      </c>
      <c r="AC60" s="16">
        <f t="shared" si="11"/>
        <v>0</v>
      </c>
    </row>
    <row r="61" spans="1:29">
      <c r="A61" s="88" t="s">
        <v>41</v>
      </c>
      <c r="B61" s="3">
        <f t="shared" ref="B61:AA62" si="31">B29/5</f>
        <v>0</v>
      </c>
      <c r="C61" s="29">
        <f t="shared" si="31"/>
        <v>0</v>
      </c>
      <c r="D61" s="3">
        <f t="shared" si="31"/>
        <v>0</v>
      </c>
      <c r="E61" s="29">
        <f t="shared" si="31"/>
        <v>0</v>
      </c>
      <c r="F61" s="3">
        <f t="shared" si="31"/>
        <v>0</v>
      </c>
      <c r="G61" s="29">
        <f t="shared" si="31"/>
        <v>0</v>
      </c>
      <c r="H61" s="3">
        <f t="shared" si="31"/>
        <v>0</v>
      </c>
      <c r="I61" s="29">
        <f t="shared" si="31"/>
        <v>0</v>
      </c>
      <c r="J61" s="3">
        <f t="shared" si="31"/>
        <v>0</v>
      </c>
      <c r="K61" s="29">
        <f t="shared" si="31"/>
        <v>0</v>
      </c>
      <c r="L61" s="3">
        <f t="shared" si="31"/>
        <v>0</v>
      </c>
      <c r="M61" s="29">
        <f t="shared" si="31"/>
        <v>0</v>
      </c>
      <c r="N61" s="3">
        <f t="shared" si="31"/>
        <v>0</v>
      </c>
      <c r="O61" s="29">
        <f t="shared" si="31"/>
        <v>0</v>
      </c>
      <c r="P61" s="3">
        <f t="shared" si="31"/>
        <v>0</v>
      </c>
      <c r="Q61" s="29">
        <f t="shared" si="31"/>
        <v>0</v>
      </c>
      <c r="R61" s="3">
        <f t="shared" si="31"/>
        <v>0</v>
      </c>
      <c r="S61" s="29">
        <f t="shared" si="31"/>
        <v>0</v>
      </c>
      <c r="T61" s="3">
        <f t="shared" si="31"/>
        <v>0</v>
      </c>
      <c r="U61" s="29">
        <f t="shared" si="31"/>
        <v>0</v>
      </c>
      <c r="V61" s="3">
        <f t="shared" si="31"/>
        <v>0</v>
      </c>
      <c r="W61" s="29">
        <f t="shared" si="31"/>
        <v>0</v>
      </c>
      <c r="X61" s="3">
        <f t="shared" si="31"/>
        <v>0</v>
      </c>
      <c r="Y61" s="29">
        <f t="shared" si="31"/>
        <v>0</v>
      </c>
      <c r="Z61" s="3">
        <f t="shared" si="31"/>
        <v>0</v>
      </c>
      <c r="AA61" s="29">
        <f t="shared" si="31"/>
        <v>0</v>
      </c>
      <c r="AB61" s="109">
        <f t="shared" si="10"/>
        <v>0</v>
      </c>
      <c r="AC61" s="16">
        <f t="shared" si="11"/>
        <v>0</v>
      </c>
    </row>
    <row r="62" spans="1:29" ht="14.1" thickBot="1">
      <c r="A62" s="87" t="s">
        <v>45</v>
      </c>
      <c r="B62" s="14">
        <f t="shared" si="31"/>
        <v>0</v>
      </c>
      <c r="C62" s="40">
        <f t="shared" si="31"/>
        <v>0</v>
      </c>
      <c r="D62" s="14">
        <f t="shared" si="31"/>
        <v>0</v>
      </c>
      <c r="E62" s="40">
        <f t="shared" si="31"/>
        <v>0</v>
      </c>
      <c r="F62" s="14">
        <f t="shared" si="31"/>
        <v>0</v>
      </c>
      <c r="G62" s="40">
        <f t="shared" si="31"/>
        <v>0</v>
      </c>
      <c r="H62" s="14">
        <f t="shared" si="31"/>
        <v>0</v>
      </c>
      <c r="I62" s="40">
        <f t="shared" si="31"/>
        <v>0</v>
      </c>
      <c r="J62" s="14">
        <f t="shared" si="31"/>
        <v>0</v>
      </c>
      <c r="K62" s="40">
        <f t="shared" si="31"/>
        <v>0</v>
      </c>
      <c r="L62" s="14">
        <f t="shared" si="31"/>
        <v>0</v>
      </c>
      <c r="M62" s="40">
        <f t="shared" si="31"/>
        <v>0</v>
      </c>
      <c r="N62" s="14">
        <f t="shared" si="31"/>
        <v>0</v>
      </c>
      <c r="O62" s="40">
        <f t="shared" si="31"/>
        <v>0</v>
      </c>
      <c r="P62" s="14">
        <f t="shared" si="31"/>
        <v>0</v>
      </c>
      <c r="Q62" s="40">
        <f t="shared" si="31"/>
        <v>0</v>
      </c>
      <c r="R62" s="14">
        <f t="shared" si="31"/>
        <v>0</v>
      </c>
      <c r="S62" s="40">
        <f t="shared" si="31"/>
        <v>0</v>
      </c>
      <c r="T62" s="14">
        <f t="shared" si="31"/>
        <v>0</v>
      </c>
      <c r="U62" s="40">
        <f t="shared" si="31"/>
        <v>0</v>
      </c>
      <c r="V62" s="14">
        <f t="shared" si="31"/>
        <v>0</v>
      </c>
      <c r="W62" s="40">
        <f t="shared" si="31"/>
        <v>0</v>
      </c>
      <c r="X62" s="14">
        <f t="shared" si="31"/>
        <v>0</v>
      </c>
      <c r="Y62" s="40">
        <f t="shared" si="31"/>
        <v>0</v>
      </c>
      <c r="Z62" s="14">
        <f t="shared" si="31"/>
        <v>0</v>
      </c>
      <c r="AA62" s="40">
        <f t="shared" si="31"/>
        <v>0</v>
      </c>
      <c r="AB62" s="110">
        <f t="shared" si="10"/>
        <v>0</v>
      </c>
      <c r="AC62" s="111">
        <f t="shared" si="11"/>
        <v>0</v>
      </c>
    </row>
    <row r="63" spans="1:29" s="89" customFormat="1" ht="15" thickTop="1" thickBot="1">
      <c r="A63" s="296" t="s">
        <v>44</v>
      </c>
      <c r="B63" s="12">
        <f t="shared" ref="B63:AA63" si="32">SUM(B39:B62)</f>
        <v>54742.090909090919</v>
      </c>
      <c r="C63" s="1">
        <f t="shared" si="32"/>
        <v>32025.454545454548</v>
      </c>
      <c r="D63" s="42">
        <f t="shared" si="32"/>
        <v>21395.31818181818</v>
      </c>
      <c r="E63" s="43">
        <f t="shared" si="32"/>
        <v>17601.090909090908</v>
      </c>
      <c r="F63" s="12">
        <f t="shared" si="32"/>
        <v>9806.4545454545478</v>
      </c>
      <c r="G63" s="1">
        <f t="shared" si="32"/>
        <v>7185.3636363636369</v>
      </c>
      <c r="H63" s="42">
        <f t="shared" si="32"/>
        <v>24450.545454545456</v>
      </c>
      <c r="I63" s="43">
        <f t="shared" si="32"/>
        <v>36519.272727272735</v>
      </c>
      <c r="J63" s="12">
        <f t="shared" si="32"/>
        <v>6062.909090909091</v>
      </c>
      <c r="K63" s="1">
        <f t="shared" si="32"/>
        <v>7376.9545454545469</v>
      </c>
      <c r="L63" s="42">
        <f t="shared" si="32"/>
        <v>10888.454545454544</v>
      </c>
      <c r="M63" s="43">
        <f t="shared" si="32"/>
        <v>21083.818181818184</v>
      </c>
      <c r="N63" s="12">
        <f t="shared" si="32"/>
        <v>24480.909090909088</v>
      </c>
      <c r="O63" s="1">
        <f t="shared" si="32"/>
        <v>34015.36363636364</v>
      </c>
      <c r="P63" s="42">
        <f t="shared" si="32"/>
        <v>15372.909090909092</v>
      </c>
      <c r="Q63" s="43">
        <f t="shared" si="32"/>
        <v>19277.363636363632</v>
      </c>
      <c r="R63" s="12">
        <f t="shared" si="32"/>
        <v>19185</v>
      </c>
      <c r="S63" s="1">
        <f t="shared" si="32"/>
        <v>22116.318181818187</v>
      </c>
      <c r="T63" s="42">
        <f t="shared" si="32"/>
        <v>8069.818181818182</v>
      </c>
      <c r="U63" s="43">
        <f t="shared" si="32"/>
        <v>10282.818181818182</v>
      </c>
      <c r="V63" s="12">
        <f t="shared" si="32"/>
        <v>22143.363636363636</v>
      </c>
      <c r="W63" s="1">
        <f t="shared" si="32"/>
        <v>26937.499999999996</v>
      </c>
      <c r="X63" s="42">
        <f t="shared" si="32"/>
        <v>22183.909090909092</v>
      </c>
      <c r="Y63" s="43">
        <f t="shared" si="32"/>
        <v>14319.09090909091</v>
      </c>
      <c r="Z63" s="12">
        <f t="shared" si="32"/>
        <v>54195.090909090912</v>
      </c>
      <c r="AA63" s="1">
        <f t="shared" si="32"/>
        <v>43676.272727272735</v>
      </c>
      <c r="AB63" s="42">
        <f>SUM(AB39:AB62)</f>
        <v>292976.77272727271</v>
      </c>
      <c r="AC63" s="1">
        <f>SUM(AC39:AC62)</f>
        <v>292416.68181818182</v>
      </c>
    </row>
    <row r="64" spans="1:29" ht="17.100000000000001" thickTop="1">
      <c r="A64" s="120"/>
      <c r="AB64" s="179" t="str">
        <f>IF(AB63='Daily Total'!D45,"Correct","Wrong")</f>
        <v>Correct</v>
      </c>
      <c r="AC64" s="179" t="str">
        <f>IF(AC63='Daily Total'!E45,"Correct","Wrong")</f>
        <v>Correct</v>
      </c>
    </row>
    <row r="65" spans="1:31">
      <c r="A65" t="s">
        <v>46</v>
      </c>
      <c r="B65">
        <f>COUNTIF('Daily Total'!$G$7:$G$37,1)</f>
        <v>22</v>
      </c>
    </row>
    <row r="67" spans="1:31" s="8" customFormat="1">
      <c r="A67" s="44" t="s">
        <v>90</v>
      </c>
      <c r="B67" s="15"/>
      <c r="C67" s="15"/>
      <c r="AB67" s="44"/>
      <c r="AC67" s="44"/>
    </row>
    <row r="68" spans="1:31" s="8" customFormat="1" ht="14.1" thickBot="1">
      <c r="A68" s="44"/>
      <c r="B68" s="15"/>
      <c r="C68" s="15"/>
      <c r="AB68" s="44"/>
      <c r="AC68" s="44"/>
    </row>
    <row r="69" spans="1:31" s="8" customFormat="1" ht="15" thickTop="1" thickBot="1">
      <c r="A69" s="299" t="s">
        <v>2</v>
      </c>
      <c r="B69" s="297" t="s">
        <v>3</v>
      </c>
      <c r="C69" s="298"/>
      <c r="D69" s="297" t="s">
        <v>4</v>
      </c>
      <c r="E69" s="298"/>
      <c r="F69" s="297" t="s">
        <v>5</v>
      </c>
      <c r="G69" s="298"/>
      <c r="H69" s="297" t="s">
        <v>6</v>
      </c>
      <c r="I69" s="298"/>
      <c r="J69" s="297" t="s">
        <v>7</v>
      </c>
      <c r="K69" s="298"/>
      <c r="L69" s="297" t="s">
        <v>8</v>
      </c>
      <c r="M69" s="298"/>
      <c r="N69" s="297" t="s">
        <v>9</v>
      </c>
      <c r="O69" s="298"/>
      <c r="P69" s="297" t="s">
        <v>10</v>
      </c>
      <c r="Q69" s="298"/>
      <c r="R69" s="297" t="s">
        <v>11</v>
      </c>
      <c r="S69" s="298"/>
      <c r="T69" s="297" t="s">
        <v>12</v>
      </c>
      <c r="U69" s="298"/>
      <c r="V69" s="297" t="s">
        <v>13</v>
      </c>
      <c r="W69" s="298"/>
      <c r="X69" s="297" t="s">
        <v>14</v>
      </c>
      <c r="Y69" s="298"/>
      <c r="Z69" s="297" t="s">
        <v>15</v>
      </c>
      <c r="AA69" s="298"/>
      <c r="AB69" s="297" t="s">
        <v>48</v>
      </c>
      <c r="AC69" s="298"/>
    </row>
    <row r="70" spans="1:31" s="67" customFormat="1" ht="15" thickTop="1" thickBot="1">
      <c r="A70" s="300"/>
      <c r="B70" s="61" t="s">
        <v>17</v>
      </c>
      <c r="C70" s="62" t="s">
        <v>18</v>
      </c>
      <c r="D70" s="63" t="s">
        <v>17</v>
      </c>
      <c r="E70" s="64" t="s">
        <v>18</v>
      </c>
      <c r="F70" s="65" t="s">
        <v>17</v>
      </c>
      <c r="G70" s="62" t="s">
        <v>18</v>
      </c>
      <c r="H70" s="63" t="s">
        <v>17</v>
      </c>
      <c r="I70" s="64" t="s">
        <v>18</v>
      </c>
      <c r="J70" s="65" t="s">
        <v>17</v>
      </c>
      <c r="K70" s="62" t="s">
        <v>18</v>
      </c>
      <c r="L70" s="63" t="s">
        <v>17</v>
      </c>
      <c r="M70" s="65" t="s">
        <v>18</v>
      </c>
      <c r="N70" s="61" t="s">
        <v>17</v>
      </c>
      <c r="O70" s="66" t="s">
        <v>18</v>
      </c>
      <c r="P70" s="65" t="s">
        <v>17</v>
      </c>
      <c r="Q70" s="62" t="s">
        <v>18</v>
      </c>
      <c r="R70" s="63" t="s">
        <v>17</v>
      </c>
      <c r="S70" s="64" t="s">
        <v>18</v>
      </c>
      <c r="T70" s="65" t="s">
        <v>17</v>
      </c>
      <c r="U70" s="62" t="s">
        <v>18</v>
      </c>
      <c r="V70" s="63" t="s">
        <v>17</v>
      </c>
      <c r="W70" s="64" t="s">
        <v>18</v>
      </c>
      <c r="X70" s="65" t="s">
        <v>17</v>
      </c>
      <c r="Y70" s="62" t="s">
        <v>18</v>
      </c>
      <c r="Z70" s="63" t="s">
        <v>17</v>
      </c>
      <c r="AA70" s="65" t="s">
        <v>18</v>
      </c>
      <c r="AB70" s="61" t="s">
        <v>17</v>
      </c>
      <c r="AC70" s="66" t="s">
        <v>18</v>
      </c>
    </row>
    <row r="71" spans="1:31" s="8" customFormat="1" ht="14.1" thickTop="1">
      <c r="A71" s="86" t="s">
        <v>19</v>
      </c>
      <c r="B71" s="59">
        <f>B7/B31</f>
        <v>0</v>
      </c>
      <c r="C71" s="60">
        <f t="shared" ref="C71:AC71" si="33">C7/C31</f>
        <v>0</v>
      </c>
      <c r="D71" s="59">
        <f t="shared" si="33"/>
        <v>0</v>
      </c>
      <c r="E71" s="60">
        <f t="shared" si="33"/>
        <v>0</v>
      </c>
      <c r="F71" s="59">
        <f t="shared" si="33"/>
        <v>0</v>
      </c>
      <c r="G71" s="60">
        <f t="shared" si="33"/>
        <v>0</v>
      </c>
      <c r="H71" s="59">
        <f t="shared" si="33"/>
        <v>0</v>
      </c>
      <c r="I71" s="60">
        <f t="shared" si="33"/>
        <v>0</v>
      </c>
      <c r="J71" s="59">
        <f t="shared" si="33"/>
        <v>0</v>
      </c>
      <c r="K71" s="60">
        <f t="shared" si="33"/>
        <v>0</v>
      </c>
      <c r="L71" s="59">
        <f t="shared" si="33"/>
        <v>0</v>
      </c>
      <c r="M71" s="60">
        <f t="shared" si="33"/>
        <v>0</v>
      </c>
      <c r="N71" s="59">
        <f t="shared" si="33"/>
        <v>0</v>
      </c>
      <c r="O71" s="60">
        <f t="shared" si="33"/>
        <v>0</v>
      </c>
      <c r="P71" s="59">
        <f t="shared" si="33"/>
        <v>0</v>
      </c>
      <c r="Q71" s="60">
        <f t="shared" si="33"/>
        <v>0</v>
      </c>
      <c r="R71" s="59">
        <f t="shared" si="33"/>
        <v>0</v>
      </c>
      <c r="S71" s="60">
        <f t="shared" si="33"/>
        <v>0</v>
      </c>
      <c r="T71" s="59">
        <f t="shared" si="33"/>
        <v>0</v>
      </c>
      <c r="U71" s="60">
        <f t="shared" si="33"/>
        <v>0</v>
      </c>
      <c r="V71" s="59">
        <f t="shared" si="33"/>
        <v>0</v>
      </c>
      <c r="W71" s="60">
        <f t="shared" si="33"/>
        <v>0</v>
      </c>
      <c r="X71" s="59">
        <f t="shared" si="33"/>
        <v>0</v>
      </c>
      <c r="Y71" s="60">
        <f t="shared" si="33"/>
        <v>0</v>
      </c>
      <c r="Z71" s="59">
        <f t="shared" si="33"/>
        <v>0</v>
      </c>
      <c r="AA71" s="59">
        <f t="shared" si="33"/>
        <v>0</v>
      </c>
      <c r="AB71" s="99">
        <f t="shared" si="33"/>
        <v>0</v>
      </c>
      <c r="AC71" s="100">
        <f t="shared" si="33"/>
        <v>0</v>
      </c>
      <c r="AD71" s="15"/>
      <c r="AE71" s="15"/>
    </row>
    <row r="72" spans="1:31" s="8" customFormat="1">
      <c r="A72" s="87" t="s">
        <v>20</v>
      </c>
      <c r="B72" s="82">
        <f>B8/B31</f>
        <v>1.1268543567107246E-2</v>
      </c>
      <c r="C72" s="83">
        <f t="shared" ref="C72:AC72" si="34">C8/C31</f>
        <v>4.2579766095151586E-6</v>
      </c>
      <c r="D72" s="82">
        <f t="shared" si="34"/>
        <v>7.3253069384338542E-3</v>
      </c>
      <c r="E72" s="83">
        <f t="shared" si="34"/>
        <v>2.3242361010681156E-5</v>
      </c>
      <c r="F72" s="82">
        <f t="shared" si="34"/>
        <v>5.344346487934663E-3</v>
      </c>
      <c r="G72" s="83">
        <f t="shared" si="34"/>
        <v>2.5303963865939599E-5</v>
      </c>
      <c r="H72" s="82">
        <f t="shared" si="34"/>
        <v>1.017638572852065E-2</v>
      </c>
      <c r="I72" s="83">
        <f t="shared" si="34"/>
        <v>1.4313737204763613E-4</v>
      </c>
      <c r="J72" s="82">
        <f t="shared" si="34"/>
        <v>1.2220356264619444E-3</v>
      </c>
      <c r="K72" s="83">
        <f t="shared" si="34"/>
        <v>4.7445053083004194E-4</v>
      </c>
      <c r="L72" s="82">
        <f t="shared" si="34"/>
        <v>4.5502742688251945E-4</v>
      </c>
      <c r="M72" s="83">
        <f t="shared" si="34"/>
        <v>1.9618664895956398E-4</v>
      </c>
      <c r="N72" s="82">
        <f t="shared" si="34"/>
        <v>1.2235879535073713E-3</v>
      </c>
      <c r="O72" s="83">
        <f t="shared" si="34"/>
        <v>0</v>
      </c>
      <c r="P72" s="82">
        <f t="shared" si="34"/>
        <v>4.5238968196709676E-4</v>
      </c>
      <c r="Q72" s="83">
        <f t="shared" si="34"/>
        <v>0</v>
      </c>
      <c r="R72" s="82">
        <f t="shared" si="34"/>
        <v>2.6062027625749282E-5</v>
      </c>
      <c r="S72" s="83">
        <f t="shared" si="34"/>
        <v>0</v>
      </c>
      <c r="T72" s="82">
        <f t="shared" si="34"/>
        <v>0</v>
      </c>
      <c r="U72" s="83">
        <f t="shared" si="34"/>
        <v>0</v>
      </c>
      <c r="V72" s="82">
        <f t="shared" si="34"/>
        <v>0</v>
      </c>
      <c r="W72" s="83">
        <f t="shared" si="34"/>
        <v>0</v>
      </c>
      <c r="X72" s="82">
        <f t="shared" si="34"/>
        <v>0</v>
      </c>
      <c r="Y72" s="83">
        <f t="shared" si="34"/>
        <v>0</v>
      </c>
      <c r="Z72" s="82">
        <f t="shared" si="34"/>
        <v>0</v>
      </c>
      <c r="AA72" s="82">
        <f t="shared" si="34"/>
        <v>0</v>
      </c>
      <c r="AB72" s="101">
        <f t="shared" si="34"/>
        <v>3.8384985219895649E-3</v>
      </c>
      <c r="AC72" s="102">
        <f t="shared" si="34"/>
        <v>4.6477885619944264E-5</v>
      </c>
      <c r="AD72" s="15"/>
      <c r="AE72" s="15"/>
    </row>
    <row r="73" spans="1:31" s="8" customFormat="1">
      <c r="A73" s="88" t="s">
        <v>21</v>
      </c>
      <c r="B73" s="82">
        <f>B9/B31</f>
        <v>5.870005297568931E-2</v>
      </c>
      <c r="C73" s="83">
        <f t="shared" ref="C73:AC73" si="35">C9/C31</f>
        <v>3.2644487339616214E-5</v>
      </c>
      <c r="D73" s="82">
        <f t="shared" si="35"/>
        <v>4.8865830884836745E-2</v>
      </c>
      <c r="E73" s="83">
        <f t="shared" si="35"/>
        <v>1.2395925872363283E-4</v>
      </c>
      <c r="F73" s="82">
        <f t="shared" si="35"/>
        <v>3.3331479266902136E-2</v>
      </c>
      <c r="G73" s="83">
        <f t="shared" si="35"/>
        <v>4.3016738572097319E-4</v>
      </c>
      <c r="H73" s="82">
        <f t="shared" si="35"/>
        <v>4.5628281205847797E-2</v>
      </c>
      <c r="I73" s="83">
        <f t="shared" si="35"/>
        <v>2.7270781057075716E-3</v>
      </c>
      <c r="J73" s="82">
        <f t="shared" si="35"/>
        <v>1.1170755113057039E-2</v>
      </c>
      <c r="K73" s="83">
        <f t="shared" si="35"/>
        <v>6.500588441892133E-3</v>
      </c>
      <c r="L73" s="82">
        <f t="shared" si="35"/>
        <v>5.6899301178061834E-3</v>
      </c>
      <c r="M73" s="83">
        <f t="shared" si="35"/>
        <v>1.67319184898371E-2</v>
      </c>
      <c r="N73" s="82">
        <f t="shared" si="35"/>
        <v>1.7174792974117122E-2</v>
      </c>
      <c r="O73" s="83">
        <f t="shared" si="35"/>
        <v>1.5336652689025548E-2</v>
      </c>
      <c r="P73" s="82">
        <f t="shared" si="35"/>
        <v>1.356282007309198E-2</v>
      </c>
      <c r="Q73" s="83">
        <f t="shared" si="35"/>
        <v>1.5892403242616163E-2</v>
      </c>
      <c r="R73" s="82">
        <f t="shared" si="35"/>
        <v>1.5364749922998555E-2</v>
      </c>
      <c r="S73" s="83">
        <f t="shared" si="35"/>
        <v>1.5905573630330547E-2</v>
      </c>
      <c r="T73" s="82">
        <f t="shared" si="35"/>
        <v>5.6382930785868783E-3</v>
      </c>
      <c r="U73" s="83">
        <f t="shared" si="35"/>
        <v>2.3843834817126538E-2</v>
      </c>
      <c r="V73" s="82">
        <f t="shared" si="35"/>
        <v>6.0391580485842263E-3</v>
      </c>
      <c r="W73" s="83">
        <f t="shared" si="35"/>
        <v>1.9725796245517822E-2</v>
      </c>
      <c r="X73" s="82">
        <f t="shared" si="35"/>
        <v>1.2494723857996992E-2</v>
      </c>
      <c r="Y73" s="83">
        <f t="shared" si="35"/>
        <v>2.7880769474953972E-2</v>
      </c>
      <c r="Z73" s="82">
        <f t="shared" si="35"/>
        <v>1.7639135379588222E-2</v>
      </c>
      <c r="AA73" s="82">
        <f t="shared" si="35"/>
        <v>9.4913193974677321E-3</v>
      </c>
      <c r="AB73" s="101">
        <f t="shared" si="35"/>
        <v>2.787639541390886E-2</v>
      </c>
      <c r="AC73" s="102">
        <f t="shared" si="35"/>
        <v>1.1205833767411914E-2</v>
      </c>
      <c r="AD73" s="15"/>
      <c r="AE73" s="15"/>
    </row>
    <row r="74" spans="1:31" s="8" customFormat="1">
      <c r="A74" s="87" t="s">
        <v>22</v>
      </c>
      <c r="B74" s="82">
        <f>B10/B31</f>
        <v>0.10690211786509633</v>
      </c>
      <c r="C74" s="83">
        <f t="shared" ref="C74:AC74" si="36">C10/C31</f>
        <v>1.1407119336891109E-2</v>
      </c>
      <c r="D74" s="82">
        <f t="shared" si="36"/>
        <v>9.046159206453408E-2</v>
      </c>
      <c r="E74" s="83">
        <f t="shared" si="36"/>
        <v>2.9050368778794702E-2</v>
      </c>
      <c r="F74" s="82">
        <f t="shared" si="36"/>
        <v>6.5323395537262102E-2</v>
      </c>
      <c r="G74" s="83">
        <f t="shared" si="36"/>
        <v>3.7449866521590609E-2</v>
      </c>
      <c r="H74" s="82">
        <f t="shared" si="36"/>
        <v>4.3416023438778088E-2</v>
      </c>
      <c r="I74" s="83">
        <f t="shared" si="36"/>
        <v>2.2382950969849047E-2</v>
      </c>
      <c r="J74" s="82">
        <f t="shared" si="36"/>
        <v>3.5199124332753552E-2</v>
      </c>
      <c r="K74" s="83">
        <f t="shared" si="36"/>
        <v>5.0809338665253584E-2</v>
      </c>
      <c r="L74" s="82">
        <f t="shared" si="36"/>
        <v>2.3732393778230484E-2</v>
      </c>
      <c r="M74" s="83">
        <f t="shared" si="36"/>
        <v>5.1088296927415254E-2</v>
      </c>
      <c r="N74" s="82">
        <f t="shared" si="36"/>
        <v>4.3986037357495636E-2</v>
      </c>
      <c r="O74" s="83">
        <f t="shared" si="36"/>
        <v>5.0799237777581788E-2</v>
      </c>
      <c r="P74" s="82">
        <f t="shared" si="36"/>
        <v>5.6838476185970599E-2</v>
      </c>
      <c r="Q74" s="83">
        <f t="shared" si="36"/>
        <v>4.5182526844957112E-2</v>
      </c>
      <c r="R74" s="82">
        <f t="shared" si="36"/>
        <v>5.7215627739474494E-2</v>
      </c>
      <c r="S74" s="83">
        <f t="shared" si="36"/>
        <v>4.7077538386917105E-2</v>
      </c>
      <c r="T74" s="82">
        <f t="shared" si="36"/>
        <v>2.6034156452775774E-2</v>
      </c>
      <c r="U74" s="83">
        <f t="shared" si="36"/>
        <v>8.5641537958288758E-2</v>
      </c>
      <c r="V74" s="82">
        <f t="shared" si="36"/>
        <v>2.7321955685471123E-2</v>
      </c>
      <c r="W74" s="83">
        <f t="shared" si="36"/>
        <v>6.4393165998734445E-2</v>
      </c>
      <c r="X74" s="82">
        <f t="shared" si="36"/>
        <v>4.4878966326944589E-2</v>
      </c>
      <c r="Y74" s="83">
        <f t="shared" si="36"/>
        <v>7.3138213446765285E-2</v>
      </c>
      <c r="Z74" s="82">
        <f t="shared" si="36"/>
        <v>5.5052789081869204E-2</v>
      </c>
      <c r="AA74" s="82">
        <f t="shared" si="36"/>
        <v>3.3467308024535895E-2</v>
      </c>
      <c r="AB74" s="101">
        <f t="shared" si="36"/>
        <v>6.0769322544806145E-2</v>
      </c>
      <c r="AC74" s="102">
        <f t="shared" si="36"/>
        <v>4.1651025070544571E-2</v>
      </c>
      <c r="AD74" s="15"/>
      <c r="AE74" s="15"/>
    </row>
    <row r="75" spans="1:31" s="8" customFormat="1">
      <c r="A75" s="88" t="s">
        <v>23</v>
      </c>
      <c r="B75" s="82">
        <f>B11/B31</f>
        <v>0.11350332052949118</v>
      </c>
      <c r="C75" s="83">
        <f t="shared" ref="C75:AC75" si="37">C11/C31</f>
        <v>2.7672589985239013E-2</v>
      </c>
      <c r="D75" s="82">
        <f t="shared" si="37"/>
        <v>6.3427215384844179E-2</v>
      </c>
      <c r="E75" s="83">
        <f t="shared" si="37"/>
        <v>6.423155589529575E-2</v>
      </c>
      <c r="F75" s="82">
        <f t="shared" si="37"/>
        <v>6.1082218575891571E-2</v>
      </c>
      <c r="G75" s="83">
        <f t="shared" si="37"/>
        <v>7.2862763951973081E-2</v>
      </c>
      <c r="H75" s="82">
        <f t="shared" si="37"/>
        <v>3.7459658828953434E-2</v>
      </c>
      <c r="I75" s="83">
        <f t="shared" si="37"/>
        <v>4.0756810849563868E-2</v>
      </c>
      <c r="J75" s="82">
        <f t="shared" si="37"/>
        <v>5.9774785581479035E-2</v>
      </c>
      <c r="K75" s="83">
        <f t="shared" si="37"/>
        <v>0.11650533294720043</v>
      </c>
      <c r="L75" s="82">
        <f t="shared" si="37"/>
        <v>3.7270503368872783E-2</v>
      </c>
      <c r="M75" s="83">
        <f t="shared" si="37"/>
        <v>9.6612223074999351E-2</v>
      </c>
      <c r="N75" s="82">
        <f t="shared" si="37"/>
        <v>6.4993130082810352E-2</v>
      </c>
      <c r="O75" s="83">
        <f t="shared" si="37"/>
        <v>7.7865884132571117E-2</v>
      </c>
      <c r="P75" s="82">
        <f t="shared" si="37"/>
        <v>9.1450722049413957E-2</v>
      </c>
      <c r="Q75" s="83">
        <f t="shared" si="37"/>
        <v>6.7446038924598328E-2</v>
      </c>
      <c r="R75" s="82">
        <f t="shared" si="37"/>
        <v>8.3081005520411311E-2</v>
      </c>
      <c r="S75" s="83">
        <f t="shared" si="37"/>
        <v>6.3651068010251582E-2</v>
      </c>
      <c r="T75" s="82">
        <f t="shared" si="37"/>
        <v>3.6775639870223503E-2</v>
      </c>
      <c r="U75" s="83">
        <f t="shared" si="37"/>
        <v>0.14905270044469593</v>
      </c>
      <c r="V75" s="82">
        <f t="shared" si="37"/>
        <v>3.9026673290171073E-2</v>
      </c>
      <c r="W75" s="83">
        <f t="shared" si="37"/>
        <v>9.0529424172115583E-2</v>
      </c>
      <c r="X75" s="82">
        <f t="shared" si="37"/>
        <v>5.5695569679907221E-2</v>
      </c>
      <c r="Y75" s="83">
        <f t="shared" si="37"/>
        <v>0.10604088629293378</v>
      </c>
      <c r="Z75" s="82">
        <f t="shared" si="37"/>
        <v>8.3497163446538264E-2</v>
      </c>
      <c r="AA75" s="82">
        <f t="shared" si="37"/>
        <v>4.7056962486392656E-2</v>
      </c>
      <c r="AB75" s="101">
        <f t="shared" si="37"/>
        <v>7.2927593236137706E-2</v>
      </c>
      <c r="AC75" s="102">
        <f t="shared" si="37"/>
        <v>6.7802841120089066E-2</v>
      </c>
      <c r="AD75" s="15"/>
      <c r="AE75" s="15"/>
    </row>
    <row r="76" spans="1:31" s="8" customFormat="1">
      <c r="A76" s="87" t="s">
        <v>24</v>
      </c>
      <c r="B76" s="82">
        <f>B12/B31</f>
        <v>0.10048608101128764</v>
      </c>
      <c r="C76" s="83">
        <f t="shared" ref="C76:AC76" si="38">C12/C31</f>
        <v>3.1149937549676394E-2</v>
      </c>
      <c r="D76" s="82">
        <f t="shared" si="38"/>
        <v>6.1374939717057896E-2</v>
      </c>
      <c r="E76" s="83">
        <f t="shared" si="38"/>
        <v>6.5941160671859178E-2</v>
      </c>
      <c r="F76" s="82">
        <f t="shared" si="38"/>
        <v>5.7744898999731162E-2</v>
      </c>
      <c r="G76" s="83">
        <f t="shared" si="38"/>
        <v>7.7809688887764267E-2</v>
      </c>
      <c r="H76" s="82">
        <f t="shared" si="38"/>
        <v>4.1876738202531266E-2</v>
      </c>
      <c r="I76" s="83">
        <f t="shared" si="38"/>
        <v>4.730254510694229E-2</v>
      </c>
      <c r="J76" s="82">
        <f t="shared" si="38"/>
        <v>5.8717687278834044E-2</v>
      </c>
      <c r="K76" s="83">
        <f t="shared" si="38"/>
        <v>0.12459563875213349</v>
      </c>
      <c r="L76" s="82">
        <f t="shared" si="38"/>
        <v>3.7804847503193538E-2</v>
      </c>
      <c r="M76" s="83">
        <f t="shared" si="38"/>
        <v>0.11493303783168479</v>
      </c>
      <c r="N76" s="82">
        <f t="shared" si="38"/>
        <v>5.6830925767759666E-2</v>
      </c>
      <c r="O76" s="83">
        <f t="shared" si="38"/>
        <v>8.9780286448102334E-2</v>
      </c>
      <c r="P76" s="82">
        <f t="shared" si="38"/>
        <v>7.4632470343343069E-2</v>
      </c>
      <c r="Q76" s="83">
        <f t="shared" si="38"/>
        <v>7.6269388024578999E-2</v>
      </c>
      <c r="R76" s="82">
        <f t="shared" si="38"/>
        <v>7.6887720046437791E-2</v>
      </c>
      <c r="S76" s="83">
        <f t="shared" si="38"/>
        <v>5.9756370758736348E-2</v>
      </c>
      <c r="T76" s="82">
        <f t="shared" si="38"/>
        <v>3.2263878875270366E-2</v>
      </c>
      <c r="U76" s="83">
        <f t="shared" si="38"/>
        <v>0.14211703547842386</v>
      </c>
      <c r="V76" s="82">
        <f t="shared" si="38"/>
        <v>3.4826769358354853E-2</v>
      </c>
      <c r="W76" s="83">
        <f t="shared" si="38"/>
        <v>8.8534908247205238E-2</v>
      </c>
      <c r="X76" s="82">
        <f t="shared" si="38"/>
        <v>4.9171594480848117E-2</v>
      </c>
      <c r="Y76" s="83">
        <f t="shared" si="38"/>
        <v>0.11243730556790045</v>
      </c>
      <c r="Z76" s="82">
        <f t="shared" si="38"/>
        <v>7.6929141519023858E-2</v>
      </c>
      <c r="AA76" s="82">
        <f t="shared" si="38"/>
        <v>4.7882249359440014E-2</v>
      </c>
      <c r="AB76" s="101">
        <f t="shared" si="38"/>
        <v>6.6479672837856052E-2</v>
      </c>
      <c r="AC76" s="102">
        <f t="shared" si="38"/>
        <v>7.2432598127796149E-2</v>
      </c>
      <c r="AD76" s="15"/>
      <c r="AE76" s="15"/>
    </row>
    <row r="77" spans="1:31" s="8" customFormat="1">
      <c r="A77" s="88" t="s">
        <v>25</v>
      </c>
      <c r="B77" s="82">
        <f>B13/B31</f>
        <v>8.1330138185175774E-2</v>
      </c>
      <c r="C77" s="83">
        <f t="shared" ref="C77:AC77" si="39">C13/C31</f>
        <v>3.1300386056545927E-2</v>
      </c>
      <c r="D77" s="82">
        <f t="shared" si="39"/>
        <v>5.7440349099314419E-2</v>
      </c>
      <c r="E77" s="83">
        <f t="shared" si="39"/>
        <v>5.5440778464144781E-2</v>
      </c>
      <c r="F77" s="82">
        <f t="shared" si="39"/>
        <v>5.6066968879494951E-2</v>
      </c>
      <c r="G77" s="83">
        <f t="shared" si="39"/>
        <v>6.9927504143524083E-2</v>
      </c>
      <c r="H77" s="82">
        <f t="shared" si="39"/>
        <v>4.4181947976620714E-2</v>
      </c>
      <c r="I77" s="83">
        <f t="shared" si="39"/>
        <v>4.5410642450312663E-2</v>
      </c>
      <c r="J77" s="82">
        <f t="shared" si="39"/>
        <v>5.039584957716068E-2</v>
      </c>
      <c r="K77" s="83">
        <f t="shared" si="39"/>
        <v>0.11584603156020284</v>
      </c>
      <c r="L77" s="82">
        <f t="shared" si="39"/>
        <v>3.8326667946866157E-2</v>
      </c>
      <c r="M77" s="83">
        <f t="shared" si="39"/>
        <v>0.10052086477350143</v>
      </c>
      <c r="N77" s="82">
        <f t="shared" si="39"/>
        <v>5.4068105016896281E-2</v>
      </c>
      <c r="O77" s="83">
        <f t="shared" si="39"/>
        <v>7.8745165954421659E-2</v>
      </c>
      <c r="P77" s="82">
        <f t="shared" si="39"/>
        <v>5.9153646911331625E-2</v>
      </c>
      <c r="Q77" s="83">
        <f t="shared" si="39"/>
        <v>6.7573366784405633E-2</v>
      </c>
      <c r="R77" s="82">
        <f t="shared" si="39"/>
        <v>6.9810694908427506E-2</v>
      </c>
      <c r="S77" s="83">
        <f t="shared" si="39"/>
        <v>5.3255617509901161E-2</v>
      </c>
      <c r="T77" s="82">
        <f t="shared" si="39"/>
        <v>3.3210165825522713E-2</v>
      </c>
      <c r="U77" s="83">
        <f t="shared" si="39"/>
        <v>9.1763842597094886E-2</v>
      </c>
      <c r="V77" s="82">
        <f t="shared" si="39"/>
        <v>3.1398695279110919E-2</v>
      </c>
      <c r="W77" s="83">
        <f t="shared" si="39"/>
        <v>7.8405399704703643E-2</v>
      </c>
      <c r="X77" s="82">
        <f t="shared" si="39"/>
        <v>4.2534924986579133E-2</v>
      </c>
      <c r="Y77" s="83">
        <f t="shared" si="39"/>
        <v>8.2048758808964506E-2</v>
      </c>
      <c r="Z77" s="82">
        <f t="shared" si="39"/>
        <v>6.8744066050933833E-2</v>
      </c>
      <c r="AA77" s="82">
        <f t="shared" si="39"/>
        <v>4.5609328135309581E-2</v>
      </c>
      <c r="AB77" s="101">
        <f t="shared" si="39"/>
        <v>5.8840376579651285E-2</v>
      </c>
      <c r="AC77" s="102">
        <f t="shared" si="39"/>
        <v>6.3247231107166971E-2</v>
      </c>
      <c r="AD77" s="15"/>
      <c r="AE77" s="15"/>
    </row>
    <row r="78" spans="1:31" s="8" customFormat="1">
      <c r="A78" s="87" t="s">
        <v>26</v>
      </c>
      <c r="B78" s="82">
        <f>B14/B31</f>
        <v>6.5908234149225378E-2</v>
      </c>
      <c r="C78" s="83">
        <f t="shared" ref="C78:AC78" si="40">C14/C31</f>
        <v>3.4344839332349268E-2</v>
      </c>
      <c r="D78" s="82">
        <f t="shared" si="40"/>
        <v>6.3297620337499499E-2</v>
      </c>
      <c r="E78" s="83">
        <f t="shared" si="40"/>
        <v>4.7194905274466459E-2</v>
      </c>
      <c r="F78" s="82">
        <f t="shared" si="40"/>
        <v>6.0799473445133541E-2</v>
      </c>
      <c r="G78" s="83">
        <f t="shared" si="40"/>
        <v>6.2266729083110872E-2</v>
      </c>
      <c r="H78" s="82">
        <f t="shared" si="40"/>
        <v>5.1774267909992712E-2</v>
      </c>
      <c r="I78" s="83">
        <f t="shared" si="40"/>
        <v>4.5423089178316806E-2</v>
      </c>
      <c r="J78" s="82">
        <f t="shared" si="40"/>
        <v>5.0575781203142808E-2</v>
      </c>
      <c r="K78" s="83">
        <f t="shared" si="40"/>
        <v>0.10523559241618555</v>
      </c>
      <c r="L78" s="82">
        <f t="shared" si="40"/>
        <v>3.7086822572700025E-2</v>
      </c>
      <c r="M78" s="83">
        <f t="shared" si="40"/>
        <v>7.789256732867085E-2</v>
      </c>
      <c r="N78" s="82">
        <f t="shared" si="40"/>
        <v>5.0389914218871845E-2</v>
      </c>
      <c r="O78" s="83">
        <f t="shared" si="40"/>
        <v>7.2248101793574562E-2</v>
      </c>
      <c r="P78" s="82">
        <f t="shared" si="40"/>
        <v>4.8863999243060403E-2</v>
      </c>
      <c r="Q78" s="83">
        <f t="shared" si="40"/>
        <v>5.6486411287850563E-2</v>
      </c>
      <c r="R78" s="82">
        <f t="shared" si="40"/>
        <v>6.3356789158196508E-2</v>
      </c>
      <c r="S78" s="83">
        <f t="shared" si="40"/>
        <v>5.2877451655400476E-2</v>
      </c>
      <c r="T78" s="82">
        <f t="shared" si="40"/>
        <v>3.810494772891132E-2</v>
      </c>
      <c r="U78" s="83">
        <f t="shared" si="40"/>
        <v>6.7252521859058806E-2</v>
      </c>
      <c r="V78" s="82">
        <f t="shared" si="40"/>
        <v>3.1101048128517883E-2</v>
      </c>
      <c r="W78" s="83">
        <f t="shared" si="40"/>
        <v>7.3046192786331995E-2</v>
      </c>
      <c r="X78" s="82">
        <f t="shared" si="40"/>
        <v>3.9994180876392796E-2</v>
      </c>
      <c r="Y78" s="83">
        <f t="shared" si="40"/>
        <v>6.4887943622627134E-2</v>
      </c>
      <c r="Z78" s="82">
        <f t="shared" si="40"/>
        <v>5.7911988002938876E-2</v>
      </c>
      <c r="AA78" s="82">
        <f t="shared" si="40"/>
        <v>5.0087524118566561E-2</v>
      </c>
      <c r="AB78" s="101">
        <f t="shared" si="40"/>
        <v>5.3782575689757597E-2</v>
      </c>
      <c r="AC78" s="102">
        <f t="shared" si="40"/>
        <v>5.7956058034868363E-2</v>
      </c>
      <c r="AD78" s="15"/>
      <c r="AE78" s="15"/>
    </row>
    <row r="79" spans="1:31" s="8" customFormat="1">
      <c r="A79" s="88" t="s">
        <v>27</v>
      </c>
      <c r="B79" s="82">
        <f>B15/B31</f>
        <v>6.1527360531948988E-2</v>
      </c>
      <c r="C79" s="83">
        <f t="shared" ref="C79:AC79" si="41">C15/C31</f>
        <v>3.5424946065629612E-2</v>
      </c>
      <c r="D79" s="82">
        <f t="shared" si="41"/>
        <v>6.2864220507035315E-2</v>
      </c>
      <c r="E79" s="83">
        <f t="shared" si="41"/>
        <v>4.346838005908725E-2</v>
      </c>
      <c r="F79" s="82">
        <f t="shared" si="41"/>
        <v>6.2273456257937725E-2</v>
      </c>
      <c r="G79" s="83">
        <f t="shared" si="41"/>
        <v>5.7376738066018042E-2</v>
      </c>
      <c r="H79" s="82">
        <f t="shared" si="41"/>
        <v>6.041136840226654E-2</v>
      </c>
      <c r="I79" s="83">
        <f t="shared" si="41"/>
        <v>4.8613185565778469E-2</v>
      </c>
      <c r="J79" s="82">
        <f t="shared" si="41"/>
        <v>5.0260900857674082E-2</v>
      </c>
      <c r="K79" s="83">
        <f t="shared" si="41"/>
        <v>7.566561712458332E-2</v>
      </c>
      <c r="L79" s="82">
        <f t="shared" si="41"/>
        <v>3.9124009584797913E-2</v>
      </c>
      <c r="M79" s="83">
        <f t="shared" si="41"/>
        <v>6.7624028768292793E-2</v>
      </c>
      <c r="N79" s="82">
        <f t="shared" si="41"/>
        <v>5.0967358609677299E-2</v>
      </c>
      <c r="O79" s="83">
        <f t="shared" si="41"/>
        <v>6.2403619754709767E-2</v>
      </c>
      <c r="P79" s="82">
        <f t="shared" si="41"/>
        <v>4.9372568035860015E-2</v>
      </c>
      <c r="Q79" s="83">
        <f t="shared" si="41"/>
        <v>4.7323521228383736E-2</v>
      </c>
      <c r="R79" s="82">
        <f t="shared" si="41"/>
        <v>5.9447485014334119E-2</v>
      </c>
      <c r="S79" s="83">
        <f t="shared" si="41"/>
        <v>5.0365937121705694E-2</v>
      </c>
      <c r="T79" s="82">
        <f t="shared" si="41"/>
        <v>4.1906993511175196E-2</v>
      </c>
      <c r="U79" s="83">
        <f t="shared" si="41"/>
        <v>5.5869897711097946E-2</v>
      </c>
      <c r="V79" s="82">
        <f t="shared" si="41"/>
        <v>3.3554071197198422E-2</v>
      </c>
      <c r="W79" s="83">
        <f t="shared" si="41"/>
        <v>6.8216831892005905E-2</v>
      </c>
      <c r="X79" s="82">
        <f t="shared" si="41"/>
        <v>3.8979932219503896E-2</v>
      </c>
      <c r="Y79" s="83">
        <f t="shared" si="41"/>
        <v>5.3209320043171859E-2</v>
      </c>
      <c r="Z79" s="82">
        <f t="shared" si="41"/>
        <v>5.3584189108037292E-2</v>
      </c>
      <c r="AA79" s="82">
        <f t="shared" si="41"/>
        <v>5.2912024211190185E-2</v>
      </c>
      <c r="AB79" s="101">
        <f t="shared" si="41"/>
        <v>5.3003426117087471E-2</v>
      </c>
      <c r="AC79" s="102">
        <f t="shared" si="41"/>
        <v>5.3707606222565027E-2</v>
      </c>
      <c r="AD79" s="15"/>
      <c r="AE79" s="15"/>
    </row>
    <row r="80" spans="1:31" s="8" customFormat="1">
      <c r="A80" s="87" t="s">
        <v>28</v>
      </c>
      <c r="B80" s="82">
        <f>B16/B31</f>
        <v>6.0348277791893556E-2</v>
      </c>
      <c r="C80" s="83">
        <f t="shared" ref="C80:AC80" si="42">C16/C31</f>
        <v>3.9607698421710004E-2</v>
      </c>
      <c r="D80" s="82">
        <f t="shared" si="42"/>
        <v>6.235221384457517E-2</v>
      </c>
      <c r="E80" s="83">
        <f t="shared" si="42"/>
        <v>4.3292771109228766E-2</v>
      </c>
      <c r="F80" s="82">
        <f t="shared" si="42"/>
        <v>6.1105394406281578E-2</v>
      </c>
      <c r="G80" s="83">
        <f t="shared" si="42"/>
        <v>5.5181619200647784E-2</v>
      </c>
      <c r="H80" s="82">
        <f t="shared" si="42"/>
        <v>6.466485224348964E-2</v>
      </c>
      <c r="I80" s="83">
        <f t="shared" si="42"/>
        <v>5.2523947504679973E-2</v>
      </c>
      <c r="J80" s="82">
        <f t="shared" si="42"/>
        <v>5.148293648413603E-2</v>
      </c>
      <c r="K80" s="83">
        <f t="shared" si="42"/>
        <v>5.9257022792110564E-2</v>
      </c>
      <c r="L80" s="82">
        <f t="shared" si="42"/>
        <v>4.4300468386030238E-2</v>
      </c>
      <c r="M80" s="83">
        <f t="shared" si="42"/>
        <v>6.7041936513138042E-2</v>
      </c>
      <c r="N80" s="82">
        <f t="shared" si="42"/>
        <v>5.4968621189052692E-2</v>
      </c>
      <c r="O80" s="83">
        <f t="shared" si="42"/>
        <v>5.8966670141032525E-2</v>
      </c>
      <c r="P80" s="82">
        <f t="shared" si="42"/>
        <v>5.1563553358328108E-2</v>
      </c>
      <c r="Q80" s="83">
        <f t="shared" si="42"/>
        <v>4.8172373627099141E-2</v>
      </c>
      <c r="R80" s="82">
        <f t="shared" si="42"/>
        <v>5.9563579501030632E-2</v>
      </c>
      <c r="S80" s="83">
        <f t="shared" si="42"/>
        <v>5.3315219736969205E-2</v>
      </c>
      <c r="T80" s="82">
        <f t="shared" si="42"/>
        <v>4.8992880317231438E-2</v>
      </c>
      <c r="U80" s="83">
        <f t="shared" si="42"/>
        <v>4.9080107151382273E-2</v>
      </c>
      <c r="V80" s="82">
        <f t="shared" si="42"/>
        <v>4.0131046855819717E-2</v>
      </c>
      <c r="W80" s="83">
        <f t="shared" si="42"/>
        <v>6.7427125079097233E-2</v>
      </c>
      <c r="X80" s="82">
        <f t="shared" si="42"/>
        <v>4.1520676329690233E-2</v>
      </c>
      <c r="Y80" s="83">
        <f t="shared" si="42"/>
        <v>5.1615770427274457E-2</v>
      </c>
      <c r="Z80" s="82">
        <f t="shared" si="42"/>
        <v>5.4707236146849934E-2</v>
      </c>
      <c r="AA80" s="82">
        <f t="shared" si="42"/>
        <v>5.5561684209649922E-2</v>
      </c>
      <c r="AB80" s="101">
        <f t="shared" si="42"/>
        <v>5.4828578560912909E-2</v>
      </c>
      <c r="AC80" s="102">
        <f t="shared" si="42"/>
        <v>5.4019116867322116E-2</v>
      </c>
      <c r="AD80" s="15"/>
      <c r="AE80" s="15"/>
    </row>
    <row r="81" spans="1:31" s="8" customFormat="1">
      <c r="A81" s="88" t="s">
        <v>29</v>
      </c>
      <c r="B81" s="82">
        <f>B17/B31</f>
        <v>5.304128616338101E-2</v>
      </c>
      <c r="C81" s="83">
        <f t="shared" ref="C81:AC81" si="43">C17/C31</f>
        <v>4.1831781537413418E-2</v>
      </c>
      <c r="D81" s="82">
        <f t="shared" si="43"/>
        <v>5.4612627656432905E-2</v>
      </c>
      <c r="E81" s="83">
        <f t="shared" si="43"/>
        <v>4.6079271945953765E-2</v>
      </c>
      <c r="F81" s="82">
        <f t="shared" si="43"/>
        <v>5.5955724893622938E-2</v>
      </c>
      <c r="G81" s="83">
        <f t="shared" si="43"/>
        <v>5.8724174141879325E-2</v>
      </c>
      <c r="H81" s="82">
        <f t="shared" si="43"/>
        <v>6.7265649399901845E-2</v>
      </c>
      <c r="I81" s="83">
        <f t="shared" si="43"/>
        <v>5.1905345122874098E-2</v>
      </c>
      <c r="J81" s="82">
        <f t="shared" si="43"/>
        <v>5.3417201463443892E-2</v>
      </c>
      <c r="K81" s="83">
        <f t="shared" si="43"/>
        <v>5.6163851798906914E-2</v>
      </c>
      <c r="L81" s="82">
        <f t="shared" si="43"/>
        <v>4.5811660390906131E-2</v>
      </c>
      <c r="M81" s="83">
        <f t="shared" si="43"/>
        <v>6.5017549003544298E-2</v>
      </c>
      <c r="N81" s="82">
        <f t="shared" si="43"/>
        <v>5.4030970329384677E-2</v>
      </c>
      <c r="O81" s="83">
        <f t="shared" si="43"/>
        <v>5.7633048168073783E-2</v>
      </c>
      <c r="P81" s="82">
        <f t="shared" si="43"/>
        <v>5.1726177100211705E-2</v>
      </c>
      <c r="Q81" s="83">
        <f t="shared" si="43"/>
        <v>5.1428665745504622E-2</v>
      </c>
      <c r="R81" s="82">
        <f t="shared" si="43"/>
        <v>5.7928779586324544E-2</v>
      </c>
      <c r="S81" s="83">
        <f t="shared" si="43"/>
        <v>5.5156723028450816E-2</v>
      </c>
      <c r="T81" s="82">
        <f t="shared" si="43"/>
        <v>4.8300063085796686E-2</v>
      </c>
      <c r="U81" s="83">
        <f t="shared" si="43"/>
        <v>5.0591896455693966E-2</v>
      </c>
      <c r="V81" s="82">
        <f t="shared" si="43"/>
        <v>4.448490621035648E-2</v>
      </c>
      <c r="W81" s="83">
        <f t="shared" si="43"/>
        <v>6.5130563172326517E-2</v>
      </c>
      <c r="X81" s="82">
        <f t="shared" si="43"/>
        <v>4.1424373931965429E-2</v>
      </c>
      <c r="Y81" s="83">
        <f t="shared" si="43"/>
        <v>5.0406323408037586E-2</v>
      </c>
      <c r="Z81" s="82">
        <f t="shared" si="43"/>
        <v>5.2514820195052887E-2</v>
      </c>
      <c r="AA81" s="82">
        <f t="shared" si="43"/>
        <v>5.5556480635418855E-2</v>
      </c>
      <c r="AB81" s="101">
        <f t="shared" si="43"/>
        <v>5.2759224319520209E-2</v>
      </c>
      <c r="AC81" s="102">
        <f t="shared" si="43"/>
        <v>5.4196634410392269E-2</v>
      </c>
      <c r="AD81" s="15"/>
      <c r="AE81" s="15"/>
    </row>
    <row r="82" spans="1:31" s="8" customFormat="1">
      <c r="A82" s="87" t="s">
        <v>30</v>
      </c>
      <c r="B82" s="82">
        <f>B18/B31</f>
        <v>4.232990070794785E-2</v>
      </c>
      <c r="C82" s="83">
        <f t="shared" ref="C82:AC82" si="44">C18/C31</f>
        <v>4.5876859316452821E-2</v>
      </c>
      <c r="D82" s="82">
        <f t="shared" si="44"/>
        <v>4.9940832425105747E-2</v>
      </c>
      <c r="E82" s="83">
        <f t="shared" si="44"/>
        <v>4.8994897010515875E-2</v>
      </c>
      <c r="F82" s="82">
        <f t="shared" si="44"/>
        <v>5.7828331989135173E-2</v>
      </c>
      <c r="G82" s="83">
        <f t="shared" si="44"/>
        <v>5.9495945039790485E-2</v>
      </c>
      <c r="H82" s="82">
        <f t="shared" si="44"/>
        <v>6.8027855857463668E-2</v>
      </c>
      <c r="I82" s="83">
        <f t="shared" si="44"/>
        <v>5.5813617716174775E-2</v>
      </c>
      <c r="J82" s="82">
        <f t="shared" si="44"/>
        <v>6.053949499190308E-2</v>
      </c>
      <c r="K82" s="83">
        <f t="shared" si="44"/>
        <v>4.9330531815913195E-2</v>
      </c>
      <c r="L82" s="82">
        <f t="shared" si="44"/>
        <v>5.5997595451395557E-2</v>
      </c>
      <c r="M82" s="83">
        <f t="shared" si="44"/>
        <v>5.1933408646010294E-2</v>
      </c>
      <c r="N82" s="82">
        <f t="shared" si="44"/>
        <v>5.6634111923948162E-2</v>
      </c>
      <c r="O82" s="83">
        <f t="shared" si="44"/>
        <v>5.2111479037547204E-2</v>
      </c>
      <c r="P82" s="82">
        <f t="shared" si="44"/>
        <v>5.4274934654823713E-2</v>
      </c>
      <c r="Q82" s="83">
        <f t="shared" si="44"/>
        <v>4.9940816124422902E-2</v>
      </c>
      <c r="R82" s="82">
        <f t="shared" si="44"/>
        <v>5.6405335607837566E-2</v>
      </c>
      <c r="S82" s="83">
        <f t="shared" si="44"/>
        <v>5.6474137771575492E-2</v>
      </c>
      <c r="T82" s="82">
        <f t="shared" si="44"/>
        <v>5.9621710526315791E-2</v>
      </c>
      <c r="U82" s="83">
        <f t="shared" si="44"/>
        <v>4.8540813890779855E-2</v>
      </c>
      <c r="V82" s="82">
        <f t="shared" si="44"/>
        <v>5.8129462141335186E-2</v>
      </c>
      <c r="W82" s="83">
        <f t="shared" si="44"/>
        <v>5.8040075933347396E-2</v>
      </c>
      <c r="X82" s="82">
        <f t="shared" si="44"/>
        <v>5.1140671166242525E-2</v>
      </c>
      <c r="Y82" s="83">
        <f t="shared" si="44"/>
        <v>4.456225001587201E-2</v>
      </c>
      <c r="Z82" s="82">
        <f t="shared" si="44"/>
        <v>5.4554588976525882E-2</v>
      </c>
      <c r="AA82" s="82">
        <f t="shared" si="44"/>
        <v>5.8024015535791222E-2</v>
      </c>
      <c r="AB82" s="101">
        <f t="shared" si="44"/>
        <v>5.377652494636171E-2</v>
      </c>
      <c r="AC82" s="102">
        <f t="shared" si="44"/>
        <v>5.2922767277765369E-2</v>
      </c>
      <c r="AD82" s="15"/>
      <c r="AE82" s="15"/>
    </row>
    <row r="83" spans="1:31" s="8" customFormat="1">
      <c r="A83" s="88" t="s">
        <v>31</v>
      </c>
      <c r="B83" s="82">
        <f>B19/B31</f>
        <v>3.5210565909894832E-2</v>
      </c>
      <c r="C83" s="83">
        <f t="shared" ref="C83:AC83" si="45">C19/C31</f>
        <v>5.8721755421823549E-2</v>
      </c>
      <c r="D83" s="82">
        <f t="shared" si="45"/>
        <v>4.9265238571735107E-2</v>
      </c>
      <c r="E83" s="83">
        <f t="shared" si="45"/>
        <v>5.5006921058612067E-2</v>
      </c>
      <c r="F83" s="82">
        <f t="shared" si="45"/>
        <v>5.8495795904367251E-2</v>
      </c>
      <c r="G83" s="83">
        <f t="shared" si="45"/>
        <v>5.3543187540328191E-2</v>
      </c>
      <c r="H83" s="82">
        <f t="shared" si="45"/>
        <v>6.9736313746486409E-2</v>
      </c>
      <c r="I83" s="83">
        <f t="shared" si="45"/>
        <v>6.5808340303501009E-2</v>
      </c>
      <c r="J83" s="82">
        <f t="shared" si="45"/>
        <v>6.6597193066634683E-2</v>
      </c>
      <c r="K83" s="83">
        <f t="shared" si="45"/>
        <v>4.1690029760987846E-2</v>
      </c>
      <c r="L83" s="82">
        <f t="shared" si="45"/>
        <v>7.3610079066233625E-2</v>
      </c>
      <c r="M83" s="83">
        <f t="shared" si="45"/>
        <v>4.7556937246143099E-2</v>
      </c>
      <c r="N83" s="82">
        <f t="shared" si="45"/>
        <v>6.593263767685395E-2</v>
      </c>
      <c r="O83" s="83">
        <f t="shared" si="45"/>
        <v>5.0632200957321426E-2</v>
      </c>
      <c r="P83" s="82">
        <f t="shared" si="45"/>
        <v>5.7858570566876794E-2</v>
      </c>
      <c r="Q83" s="83">
        <f t="shared" si="45"/>
        <v>5.3338583642614276E-2</v>
      </c>
      <c r="R83" s="82">
        <f t="shared" si="45"/>
        <v>5.570166086194233E-2</v>
      </c>
      <c r="S83" s="83">
        <f t="shared" si="45"/>
        <v>6.1692415513843128E-2</v>
      </c>
      <c r="T83" s="82">
        <f t="shared" si="45"/>
        <v>7.9217736121124732E-2</v>
      </c>
      <c r="U83" s="83">
        <f t="shared" si="45"/>
        <v>3.5164572853214983E-2</v>
      </c>
      <c r="V83" s="82">
        <f t="shared" si="45"/>
        <v>7.9705801450875899E-2</v>
      </c>
      <c r="W83" s="83">
        <f t="shared" si="45"/>
        <v>4.4756802362370805E-2</v>
      </c>
      <c r="X83" s="82">
        <f t="shared" si="45"/>
        <v>6.2203152981481255E-2</v>
      </c>
      <c r="Y83" s="83">
        <f t="shared" si="45"/>
        <v>3.9378452161767503E-2</v>
      </c>
      <c r="Z83" s="82">
        <f t="shared" si="45"/>
        <v>5.7654500743106553E-2</v>
      </c>
      <c r="AA83" s="82">
        <f t="shared" si="45"/>
        <v>6.3052749672695182E-2</v>
      </c>
      <c r="AB83" s="101">
        <f t="shared" si="45"/>
        <v>5.784231421386337E-2</v>
      </c>
      <c r="AC83" s="102">
        <f t="shared" si="45"/>
        <v>5.4534881497713336E-2</v>
      </c>
      <c r="AD83" s="15"/>
      <c r="AE83" s="15"/>
    </row>
    <row r="84" spans="1:31" s="8" customFormat="1">
      <c r="A84" s="87" t="s">
        <v>32</v>
      </c>
      <c r="B84" s="82">
        <f>B20/B31</f>
        <v>3.6600554999227784E-2</v>
      </c>
      <c r="C84" s="83">
        <f t="shared" ref="C84:AC84" si="46">C20/C31</f>
        <v>7.7218405813557392E-2</v>
      </c>
      <c r="D84" s="82">
        <f t="shared" si="46"/>
        <v>6.1765849368064805E-2</v>
      </c>
      <c r="E84" s="83">
        <f t="shared" si="46"/>
        <v>6.3797698489763036E-2</v>
      </c>
      <c r="F84" s="82">
        <f t="shared" si="46"/>
        <v>8.2223211057652193E-2</v>
      </c>
      <c r="G84" s="83">
        <f t="shared" si="46"/>
        <v>5.5909108161793543E-2</v>
      </c>
      <c r="H84" s="82">
        <f t="shared" si="46"/>
        <v>7.0981870640550865E-2</v>
      </c>
      <c r="I84" s="83">
        <f t="shared" si="46"/>
        <v>7.6034572031704301E-2</v>
      </c>
      <c r="J84" s="82">
        <f t="shared" si="46"/>
        <v>8.3728183290349673E-2</v>
      </c>
      <c r="K84" s="83">
        <f t="shared" si="46"/>
        <v>3.8103923151337399E-2</v>
      </c>
      <c r="L84" s="82">
        <f t="shared" si="46"/>
        <v>8.6572098887061355E-2</v>
      </c>
      <c r="M84" s="83">
        <f t="shared" si="46"/>
        <v>4.2921758177318234E-2</v>
      </c>
      <c r="N84" s="82">
        <f t="shared" si="46"/>
        <v>7.3909168554346621E-2</v>
      </c>
      <c r="O84" s="83">
        <f t="shared" si="46"/>
        <v>5.1055806333501708E-2</v>
      </c>
      <c r="P84" s="82">
        <f t="shared" si="46"/>
        <v>6.3849037858807106E-2</v>
      </c>
      <c r="Q84" s="83">
        <f t="shared" si="46"/>
        <v>5.1739911625033601E-2</v>
      </c>
      <c r="R84" s="82">
        <f t="shared" si="46"/>
        <v>6.2252706896960219E-2</v>
      </c>
      <c r="S84" s="83">
        <f t="shared" si="46"/>
        <v>6.7379290075818138E-2</v>
      </c>
      <c r="T84" s="82">
        <f t="shared" si="46"/>
        <v>9.6504370944484497E-2</v>
      </c>
      <c r="U84" s="83">
        <f t="shared" si="46"/>
        <v>2.9581561475011273E-2</v>
      </c>
      <c r="V84" s="82">
        <f t="shared" si="46"/>
        <v>9.22870385955981E-2</v>
      </c>
      <c r="W84" s="83">
        <f t="shared" si="46"/>
        <v>4.2585108626871968E-2</v>
      </c>
      <c r="X84" s="82">
        <f t="shared" si="46"/>
        <v>8.6133274322502382E-2</v>
      </c>
      <c r="Y84" s="83">
        <f t="shared" si="46"/>
        <v>3.8346771633547078E-2</v>
      </c>
      <c r="Z84" s="82">
        <f t="shared" si="46"/>
        <v>6.8941165419209388E-2</v>
      </c>
      <c r="AA84" s="82">
        <f t="shared" si="46"/>
        <v>6.8720482725174267E-2</v>
      </c>
      <c r="AB84" s="101">
        <f t="shared" si="46"/>
        <v>6.7485958008771718E-2</v>
      </c>
      <c r="AC84" s="102">
        <f t="shared" si="46"/>
        <v>5.8774006644005977E-2</v>
      </c>
      <c r="AD84" s="15"/>
      <c r="AE84" s="15"/>
    </row>
    <row r="85" spans="1:31" s="8" customFormat="1">
      <c r="A85" s="88" t="s">
        <v>33</v>
      </c>
      <c r="B85" s="82">
        <f>B21/B31</f>
        <v>4.2897853239073143E-2</v>
      </c>
      <c r="C85" s="83">
        <f t="shared" ref="C85:AC85" si="47">C21/C31</f>
        <v>0.10570001135460429</v>
      </c>
      <c r="D85" s="82">
        <f t="shared" si="47"/>
        <v>8.3877738757629647E-2</v>
      </c>
      <c r="E85" s="83">
        <f t="shared" si="47"/>
        <v>7.9339090552238492E-2</v>
      </c>
      <c r="F85" s="82">
        <f t="shared" si="47"/>
        <v>0.1040826542815029</v>
      </c>
      <c r="G85" s="83">
        <f t="shared" si="47"/>
        <v>6.1868191652222321E-2</v>
      </c>
      <c r="H85" s="82">
        <f t="shared" si="47"/>
        <v>8.4504528621781996E-2</v>
      </c>
      <c r="I85" s="83">
        <f t="shared" si="47"/>
        <v>8.3887212729517671E-2</v>
      </c>
      <c r="J85" s="82">
        <f t="shared" si="47"/>
        <v>0.12285581479037966</v>
      </c>
      <c r="K85" s="83">
        <f t="shared" si="47"/>
        <v>3.4215893476613288E-2</v>
      </c>
      <c r="L85" s="82">
        <f t="shared" si="47"/>
        <v>0.13083917076469656</v>
      </c>
      <c r="M85" s="83">
        <f t="shared" si="47"/>
        <v>4.7942842852338283E-2</v>
      </c>
      <c r="N85" s="82">
        <f t="shared" si="47"/>
        <v>8.6356715808236478E-2</v>
      </c>
      <c r="O85" s="83">
        <f t="shared" si="47"/>
        <v>5.8139503807103206E-2</v>
      </c>
      <c r="P85" s="82">
        <f t="shared" si="47"/>
        <v>7.9795034949320526E-2</v>
      </c>
      <c r="Q85" s="83">
        <f t="shared" si="47"/>
        <v>6.5406435244351593E-2</v>
      </c>
      <c r="R85" s="82">
        <f t="shared" si="47"/>
        <v>6.7548037055464735E-2</v>
      </c>
      <c r="S85" s="83">
        <f t="shared" si="47"/>
        <v>7.6804662949405925E-2</v>
      </c>
      <c r="T85" s="82">
        <f t="shared" si="47"/>
        <v>0.10959467375630857</v>
      </c>
      <c r="U85" s="83">
        <f t="shared" si="47"/>
        <v>3.5509366905075543E-2</v>
      </c>
      <c r="V85" s="82">
        <f t="shared" si="47"/>
        <v>8.5445259609897489E-2</v>
      </c>
      <c r="W85" s="83">
        <f t="shared" si="47"/>
        <v>4.9878084792237924E-2</v>
      </c>
      <c r="X85" s="82">
        <f t="shared" si="47"/>
        <v>0.107618953951062</v>
      </c>
      <c r="Y85" s="83">
        <f t="shared" si="47"/>
        <v>4.6555774236556408E-2</v>
      </c>
      <c r="Z85" s="82">
        <f t="shared" si="47"/>
        <v>7.5630801850553389E-2</v>
      </c>
      <c r="AA85" s="82">
        <f t="shared" si="47"/>
        <v>8.4441521192076416E-2</v>
      </c>
      <c r="AB85" s="101">
        <f t="shared" si="47"/>
        <v>7.9523834421251827E-2</v>
      </c>
      <c r="AC85" s="102">
        <f t="shared" si="47"/>
        <v>7.0288086723071228E-2</v>
      </c>
      <c r="AD85" s="15"/>
      <c r="AE85" s="15"/>
    </row>
    <row r="86" spans="1:31" s="8" customFormat="1">
      <c r="A86" s="87" t="s">
        <v>34</v>
      </c>
      <c r="B86" s="82">
        <f>B22/B31</f>
        <v>4.3839458751201918E-2</v>
      </c>
      <c r="C86" s="83">
        <f t="shared" ref="C86:AC86" si="48">C22/C31</f>
        <v>0.13025718178721471</v>
      </c>
      <c r="D86" s="82">
        <f t="shared" si="48"/>
        <v>7.797160381306871E-2</v>
      </c>
      <c r="E86" s="83">
        <f t="shared" si="48"/>
        <v>8.8909778319525651E-2</v>
      </c>
      <c r="F86" s="82">
        <f t="shared" si="48"/>
        <v>7.9015676131675802E-2</v>
      </c>
      <c r="G86" s="83">
        <f t="shared" si="48"/>
        <v>7.2147926972760276E-2</v>
      </c>
      <c r="H86" s="82">
        <f t="shared" si="48"/>
        <v>8.5934130489745533E-2</v>
      </c>
      <c r="I86" s="83">
        <f t="shared" si="48"/>
        <v>0.10124541960409447</v>
      </c>
      <c r="J86" s="82">
        <f t="shared" si="48"/>
        <v>0.10888862232351706</v>
      </c>
      <c r="K86" s="83">
        <f t="shared" si="48"/>
        <v>3.5891874572532394E-2</v>
      </c>
      <c r="L86" s="82">
        <f t="shared" si="48"/>
        <v>0.13975603850617418</v>
      </c>
      <c r="M86" s="83">
        <f t="shared" si="48"/>
        <v>4.4995731323462199E-2</v>
      </c>
      <c r="N86" s="82">
        <f t="shared" si="48"/>
        <v>9.4160570388800172E-2</v>
      </c>
      <c r="O86" s="83">
        <f t="shared" si="48"/>
        <v>6.2319433197298546E-2</v>
      </c>
      <c r="P86" s="82">
        <f t="shared" si="48"/>
        <v>8.4330758950219395E-2</v>
      </c>
      <c r="Q86" s="83">
        <f t="shared" si="48"/>
        <v>8.045941778157141E-2</v>
      </c>
      <c r="R86" s="82">
        <f t="shared" si="48"/>
        <v>6.8926955244390742E-2</v>
      </c>
      <c r="S86" s="83">
        <f t="shared" si="48"/>
        <v>8.8457925965812978E-2</v>
      </c>
      <c r="T86" s="82">
        <f t="shared" si="48"/>
        <v>0.11122251261715933</v>
      </c>
      <c r="U86" s="83">
        <f t="shared" si="48"/>
        <v>3.6194534572234351E-2</v>
      </c>
      <c r="V86" s="82">
        <f t="shared" si="48"/>
        <v>8.9868912089400885E-2</v>
      </c>
      <c r="W86" s="83">
        <f t="shared" si="48"/>
        <v>5.2299514870280533E-2</v>
      </c>
      <c r="X86" s="82">
        <f t="shared" si="48"/>
        <v>0.11406096966269573</v>
      </c>
      <c r="Y86" s="83">
        <f t="shared" si="48"/>
        <v>5.5939305440924389E-2</v>
      </c>
      <c r="Z86" s="82">
        <f t="shared" si="48"/>
        <v>7.219456307683017E-2</v>
      </c>
      <c r="AA86" s="82">
        <f t="shared" si="48"/>
        <v>9.8264295779485006E-2</v>
      </c>
      <c r="AB86" s="101">
        <f t="shared" si="48"/>
        <v>7.9802789206528779E-2</v>
      </c>
      <c r="AC86" s="102">
        <f t="shared" si="48"/>
        <v>8.093509775200923E-2</v>
      </c>
      <c r="AD86" s="15"/>
      <c r="AE86" s="15"/>
    </row>
    <row r="87" spans="1:31" s="8" customFormat="1">
      <c r="A87" s="88" t="s">
        <v>35</v>
      </c>
      <c r="B87" s="82">
        <f>B23/B31</f>
        <v>4.3058108850925744E-2</v>
      </c>
      <c r="C87" s="83">
        <f t="shared" ref="C87:AC87" si="49">C23/C31</f>
        <v>0.1257891449982968</v>
      </c>
      <c r="D87" s="82">
        <f t="shared" si="49"/>
        <v>5.5738617412050641E-2</v>
      </c>
      <c r="E87" s="83">
        <f t="shared" si="49"/>
        <v>9.7390657603867531E-2</v>
      </c>
      <c r="F87" s="82">
        <f t="shared" si="49"/>
        <v>5.4843285034902801E-2</v>
      </c>
      <c r="G87" s="83">
        <f t="shared" si="49"/>
        <v>7.1692455623173376E-2</v>
      </c>
      <c r="H87" s="82">
        <f t="shared" si="49"/>
        <v>7.5785630363330803E-2</v>
      </c>
      <c r="I87" s="83">
        <f t="shared" si="49"/>
        <v>9.595680487513443E-2</v>
      </c>
      <c r="J87" s="82">
        <f t="shared" si="49"/>
        <v>6.7751754333353328E-2</v>
      </c>
      <c r="K87" s="83">
        <f t="shared" si="49"/>
        <v>3.3488813442354264E-2</v>
      </c>
      <c r="L87" s="82">
        <f t="shared" si="49"/>
        <v>0.10377130071051072</v>
      </c>
      <c r="M87" s="83">
        <f t="shared" si="49"/>
        <v>4.1367356266330924E-2</v>
      </c>
      <c r="N87" s="82">
        <f t="shared" si="49"/>
        <v>7.624308366445097E-2</v>
      </c>
      <c r="O87" s="83">
        <f t="shared" si="49"/>
        <v>5.8997404915960436E-2</v>
      </c>
      <c r="P87" s="82">
        <f t="shared" si="49"/>
        <v>6.9014559260091549E-2</v>
      </c>
      <c r="Q87" s="83">
        <f t="shared" si="49"/>
        <v>8.2586264625019459E-2</v>
      </c>
      <c r="R87" s="82">
        <f t="shared" si="49"/>
        <v>5.6687279361243396E-2</v>
      </c>
      <c r="S87" s="83">
        <f t="shared" si="49"/>
        <v>8.1893459991491266E-2</v>
      </c>
      <c r="T87" s="82">
        <f t="shared" si="49"/>
        <v>9.8160373107426105E-2</v>
      </c>
      <c r="U87" s="83">
        <f t="shared" si="49"/>
        <v>3.5557991707261011E-2</v>
      </c>
      <c r="V87" s="82">
        <f t="shared" si="49"/>
        <v>0.1071652906473107</v>
      </c>
      <c r="W87" s="83">
        <f t="shared" si="49"/>
        <v>5.319890318498207E-2</v>
      </c>
      <c r="X87" s="82">
        <f t="shared" si="49"/>
        <v>9.3296533523479344E-2</v>
      </c>
      <c r="Y87" s="83">
        <f t="shared" si="49"/>
        <v>5.5006031363088057E-2</v>
      </c>
      <c r="Z87" s="82">
        <f t="shared" si="49"/>
        <v>6.3911357284960391E-2</v>
      </c>
      <c r="AA87" s="82">
        <f t="shared" si="49"/>
        <v>9.7169463761268338E-2</v>
      </c>
      <c r="AB87" s="101">
        <f t="shared" si="49"/>
        <v>6.8929137882323591E-2</v>
      </c>
      <c r="AC87" s="102">
        <f t="shared" si="49"/>
        <v>7.9070852660905591E-2</v>
      </c>
      <c r="AD87" s="15"/>
      <c r="AE87" s="15"/>
    </row>
    <row r="88" spans="1:31" s="8" customFormat="1">
      <c r="A88" s="87" t="s">
        <v>36</v>
      </c>
      <c r="B88" s="82">
        <f>B24/B31</f>
        <v>3.9050888214652843E-2</v>
      </c>
      <c r="C88" s="83">
        <f t="shared" ref="C88:AC88" si="50">C24/C31</f>
        <v>9.3905416146247297E-2</v>
      </c>
      <c r="D88" s="82">
        <f t="shared" si="50"/>
        <v>4.0737459554660432E-2</v>
      </c>
      <c r="E88" s="83">
        <f t="shared" si="50"/>
        <v>7.6167799516558887E-2</v>
      </c>
      <c r="F88" s="82">
        <f t="shared" si="50"/>
        <v>3.441147296307627E-2</v>
      </c>
      <c r="G88" s="83">
        <f t="shared" si="50"/>
        <v>5.9274535355963512E-2</v>
      </c>
      <c r="H88" s="82">
        <f t="shared" si="50"/>
        <v>5.9108181263849847E-2</v>
      </c>
      <c r="I88" s="83">
        <f t="shared" si="50"/>
        <v>7.420739236069622E-2</v>
      </c>
      <c r="J88" s="82">
        <f t="shared" si="50"/>
        <v>4.0844479097942782E-2</v>
      </c>
      <c r="K88" s="83">
        <f t="shared" si="50"/>
        <v>2.67540805826499E-2</v>
      </c>
      <c r="L88" s="82">
        <f t="shared" si="50"/>
        <v>6.4150518063336479E-2</v>
      </c>
      <c r="M88" s="83">
        <f t="shared" si="50"/>
        <v>3.6210450065108098E-2</v>
      </c>
      <c r="N88" s="82">
        <f t="shared" si="50"/>
        <v>5.8672806268335251E-2</v>
      </c>
      <c r="O88" s="83">
        <f t="shared" si="50"/>
        <v>5.3610801536204226E-2</v>
      </c>
      <c r="P88" s="82">
        <f t="shared" si="50"/>
        <v>5.0933755957942542E-2</v>
      </c>
      <c r="Q88" s="83">
        <f t="shared" si="50"/>
        <v>7.4630631310392312E-2</v>
      </c>
      <c r="R88" s="82">
        <f t="shared" si="50"/>
        <v>4.8508541237235532E-2</v>
      </c>
      <c r="S88" s="83">
        <f t="shared" si="50"/>
        <v>6.6474980423751287E-2</v>
      </c>
      <c r="T88" s="82">
        <f t="shared" si="50"/>
        <v>6.8938130857966837E-2</v>
      </c>
      <c r="U88" s="83">
        <f t="shared" si="50"/>
        <v>3.5743650042878237E-2</v>
      </c>
      <c r="V88" s="82">
        <f t="shared" si="50"/>
        <v>0.10040972669833359</v>
      </c>
      <c r="W88" s="83">
        <f t="shared" si="50"/>
        <v>4.6552204176334107E-2</v>
      </c>
      <c r="X88" s="82">
        <f t="shared" si="50"/>
        <v>6.6799031238858636E-2</v>
      </c>
      <c r="Y88" s="83">
        <f t="shared" si="50"/>
        <v>5.3145832010665993E-2</v>
      </c>
      <c r="Z88" s="82">
        <f t="shared" si="50"/>
        <v>5.122570645445914E-2</v>
      </c>
      <c r="AA88" s="82">
        <f t="shared" si="50"/>
        <v>7.2110090979291858E-2</v>
      </c>
      <c r="AB88" s="101">
        <f t="shared" si="50"/>
        <v>5.4358947785032294E-2</v>
      </c>
      <c r="AC88" s="102">
        <f t="shared" si="50"/>
        <v>6.3981395166641877E-2</v>
      </c>
      <c r="AD88" s="15"/>
      <c r="AE88" s="15"/>
    </row>
    <row r="89" spans="1:31" s="8" customFormat="1">
      <c r="A89" s="88" t="s">
        <v>37</v>
      </c>
      <c r="B89" s="82">
        <f>B25/B31</f>
        <v>3.9964262168216908E-3</v>
      </c>
      <c r="C89" s="83">
        <f t="shared" ref="C89:AC89" si="51">C25/C31</f>
        <v>6.7396673100942425E-2</v>
      </c>
      <c r="D89" s="82">
        <f t="shared" si="51"/>
        <v>8.3408222274626784E-3</v>
      </c>
      <c r="E89" s="83">
        <f t="shared" si="51"/>
        <v>5.9503026671900501E-2</v>
      </c>
      <c r="F89" s="82">
        <f t="shared" si="51"/>
        <v>9.4001168061851655E-3</v>
      </c>
      <c r="G89" s="83">
        <f t="shared" si="51"/>
        <v>4.7312086438340568E-2</v>
      </c>
      <c r="H89" s="82">
        <f t="shared" si="51"/>
        <v>1.7900697511860676E-2</v>
      </c>
      <c r="I89" s="83">
        <f t="shared" si="51"/>
        <v>5.7182757796630422E-2</v>
      </c>
      <c r="J89" s="82">
        <f t="shared" si="51"/>
        <v>2.1066994542074013E-2</v>
      </c>
      <c r="K89" s="83">
        <f t="shared" si="51"/>
        <v>1.9871467038011497E-2</v>
      </c>
      <c r="L89" s="82">
        <f t="shared" si="51"/>
        <v>2.9209421155018244E-2</v>
      </c>
      <c r="M89" s="83">
        <f t="shared" si="51"/>
        <v>2.3512215313769284E-2</v>
      </c>
      <c r="N89" s="82">
        <f t="shared" si="51"/>
        <v>3.3504771807345242E-2</v>
      </c>
      <c r="O89" s="83">
        <f t="shared" si="51"/>
        <v>3.9121359599539246E-2</v>
      </c>
      <c r="P89" s="82">
        <f t="shared" si="51"/>
        <v>3.2781989568426158E-2</v>
      </c>
      <c r="Q89" s="83">
        <f t="shared" si="51"/>
        <v>5.6043121701854742E-2</v>
      </c>
      <c r="R89" s="82">
        <f t="shared" si="51"/>
        <v>3.3731371573435684E-2</v>
      </c>
      <c r="S89" s="83">
        <f t="shared" si="51"/>
        <v>4.2866332757178473E-2</v>
      </c>
      <c r="T89" s="82">
        <f t="shared" si="51"/>
        <v>5.5673215573179523E-2</v>
      </c>
      <c r="U89" s="83">
        <f t="shared" si="51"/>
        <v>2.6862992989187612E-2</v>
      </c>
      <c r="V89" s="82">
        <f t="shared" si="51"/>
        <v>8.8926704902351203E-2</v>
      </c>
      <c r="W89" s="83">
        <f t="shared" si="51"/>
        <v>3.5357941362581732E-2</v>
      </c>
      <c r="X89" s="82">
        <f t="shared" si="51"/>
        <v>4.4045028542391493E-2</v>
      </c>
      <c r="Y89" s="83">
        <f t="shared" si="51"/>
        <v>4.2210018411529424E-2</v>
      </c>
      <c r="Z89" s="82">
        <f t="shared" si="51"/>
        <v>3.3488440751091177E-2</v>
      </c>
      <c r="AA89" s="82">
        <f t="shared" si="51"/>
        <v>5.3069172152968434E-2</v>
      </c>
      <c r="AB89" s="101">
        <f t="shared" si="51"/>
        <v>2.9198870714076154E-2</v>
      </c>
      <c r="AC89" s="102">
        <f t="shared" si="51"/>
        <v>4.7146296684043798E-2</v>
      </c>
      <c r="AD89" s="15"/>
      <c r="AE89" s="15"/>
    </row>
    <row r="90" spans="1:31" s="8" customFormat="1">
      <c r="A90" s="87" t="s">
        <v>38</v>
      </c>
      <c r="B90" s="82">
        <f>B26/B31</f>
        <v>8.3033995778551656E-7</v>
      </c>
      <c r="C90" s="83">
        <f t="shared" ref="C90:AC90" si="52">C26/C31</f>
        <v>4.0152719427727947E-2</v>
      </c>
      <c r="D90" s="82">
        <f t="shared" si="52"/>
        <v>3.3992143565818349E-4</v>
      </c>
      <c r="E90" s="83">
        <f t="shared" si="52"/>
        <v>3.4734417288184619E-2</v>
      </c>
      <c r="F90" s="82">
        <f t="shared" si="52"/>
        <v>6.7209908131008334E-4</v>
      </c>
      <c r="G90" s="83">
        <f t="shared" si="52"/>
        <v>2.6562836068270094E-2</v>
      </c>
      <c r="H90" s="82">
        <f t="shared" si="52"/>
        <v>1.1656181680274841E-3</v>
      </c>
      <c r="I90" s="83">
        <f t="shared" si="52"/>
        <v>3.2673905683673878E-2</v>
      </c>
      <c r="J90" s="82">
        <f t="shared" si="52"/>
        <v>5.5104060457026333E-3</v>
      </c>
      <c r="K90" s="83">
        <f t="shared" si="52"/>
        <v>9.5999211303013678E-3</v>
      </c>
      <c r="L90" s="82">
        <f t="shared" si="52"/>
        <v>6.4914463192873185E-3</v>
      </c>
      <c r="M90" s="83">
        <f t="shared" si="52"/>
        <v>5.9006907494761167E-3</v>
      </c>
      <c r="N90" s="82">
        <f t="shared" si="52"/>
        <v>5.9526904081102158E-3</v>
      </c>
      <c r="O90" s="83">
        <f t="shared" si="52"/>
        <v>1.0233343756430917E-2</v>
      </c>
      <c r="P90" s="82">
        <f t="shared" si="52"/>
        <v>9.5445352509136491E-3</v>
      </c>
      <c r="Q90" s="83">
        <f t="shared" si="52"/>
        <v>1.0080122234745414E-2</v>
      </c>
      <c r="R90" s="82">
        <f t="shared" si="52"/>
        <v>7.5556187362285877E-3</v>
      </c>
      <c r="S90" s="83">
        <f t="shared" si="52"/>
        <v>6.5952947124603596E-3</v>
      </c>
      <c r="T90" s="82">
        <f t="shared" si="52"/>
        <v>9.8402577505407353E-3</v>
      </c>
      <c r="U90" s="83">
        <f t="shared" si="52"/>
        <v>1.6311410914941959E-3</v>
      </c>
      <c r="V90" s="82">
        <f t="shared" si="52"/>
        <v>1.0177479811312234E-2</v>
      </c>
      <c r="W90" s="83">
        <f t="shared" si="52"/>
        <v>1.9219573929550727E-3</v>
      </c>
      <c r="X90" s="82">
        <f t="shared" si="52"/>
        <v>8.0074419214582228E-3</v>
      </c>
      <c r="Y90" s="83">
        <f t="shared" si="52"/>
        <v>3.1902736334201002E-3</v>
      </c>
      <c r="Z90" s="82">
        <f t="shared" si="52"/>
        <v>1.8183465124315184E-3</v>
      </c>
      <c r="AA90" s="82">
        <f t="shared" si="52"/>
        <v>7.523327623277877E-3</v>
      </c>
      <c r="AB90" s="101">
        <f t="shared" si="52"/>
        <v>3.9759590001627494E-3</v>
      </c>
      <c r="AC90" s="102">
        <f t="shared" si="52"/>
        <v>1.5757246780629199E-2</v>
      </c>
      <c r="AD90" s="15"/>
      <c r="AE90" s="15"/>
    </row>
    <row r="91" spans="1:31" s="8" customFormat="1">
      <c r="A91" s="88" t="s">
        <v>39</v>
      </c>
      <c r="B91" s="82">
        <f>B27/B31</f>
        <v>0</v>
      </c>
      <c r="C91" s="83">
        <f t="shared" ref="C91:AC91" si="53">C27/C31</f>
        <v>2.2056318837288522E-3</v>
      </c>
      <c r="D91" s="82">
        <f t="shared" si="53"/>
        <v>0</v>
      </c>
      <c r="E91" s="83">
        <f t="shared" si="53"/>
        <v>1.3093196702683718E-3</v>
      </c>
      <c r="F91" s="82">
        <f t="shared" si="53"/>
        <v>0</v>
      </c>
      <c r="G91" s="83">
        <f t="shared" si="53"/>
        <v>1.3917180126266779E-4</v>
      </c>
      <c r="H91" s="82">
        <f t="shared" si="53"/>
        <v>0</v>
      </c>
      <c r="I91" s="83">
        <f t="shared" si="53"/>
        <v>1.2446728004142272E-6</v>
      </c>
      <c r="J91" s="82">
        <f t="shared" si="53"/>
        <v>0</v>
      </c>
      <c r="K91" s="83">
        <f t="shared" si="53"/>
        <v>0</v>
      </c>
      <c r="L91" s="82">
        <f t="shared" si="53"/>
        <v>0</v>
      </c>
      <c r="M91" s="83">
        <f t="shared" si="53"/>
        <v>0</v>
      </c>
      <c r="N91" s="82">
        <f t="shared" si="53"/>
        <v>0</v>
      </c>
      <c r="O91" s="83">
        <f t="shared" si="53"/>
        <v>0</v>
      </c>
      <c r="P91" s="82">
        <f t="shared" si="53"/>
        <v>0</v>
      </c>
      <c r="Q91" s="83">
        <f t="shared" si="53"/>
        <v>0</v>
      </c>
      <c r="R91" s="82">
        <f t="shared" si="53"/>
        <v>0</v>
      </c>
      <c r="S91" s="83">
        <f t="shared" si="53"/>
        <v>0</v>
      </c>
      <c r="T91" s="82">
        <f t="shared" si="53"/>
        <v>0</v>
      </c>
      <c r="U91" s="83">
        <f t="shared" si="53"/>
        <v>0</v>
      </c>
      <c r="V91" s="82">
        <f t="shared" si="53"/>
        <v>0</v>
      </c>
      <c r="W91" s="83">
        <f t="shared" si="53"/>
        <v>0</v>
      </c>
      <c r="X91" s="82">
        <f t="shared" si="53"/>
        <v>0</v>
      </c>
      <c r="Y91" s="83">
        <f t="shared" si="53"/>
        <v>0</v>
      </c>
      <c r="Z91" s="82">
        <f t="shared" si="53"/>
        <v>0</v>
      </c>
      <c r="AA91" s="82">
        <f t="shared" si="53"/>
        <v>0</v>
      </c>
      <c r="AB91" s="101">
        <f t="shared" si="53"/>
        <v>0</v>
      </c>
      <c r="AC91" s="102">
        <f t="shared" si="53"/>
        <v>3.2394619943800618E-4</v>
      </c>
      <c r="AD91" s="15"/>
      <c r="AE91" s="15"/>
    </row>
    <row r="92" spans="1:31" s="8" customFormat="1">
      <c r="A92" s="87" t="s">
        <v>40</v>
      </c>
      <c r="B92" s="82">
        <f>B28/B31</f>
        <v>0</v>
      </c>
      <c r="C92" s="83">
        <f t="shared" ref="C92:AC92" si="54">C28/C31</f>
        <v>0</v>
      </c>
      <c r="D92" s="82">
        <f t="shared" si="54"/>
        <v>0</v>
      </c>
      <c r="E92" s="83">
        <f t="shared" si="54"/>
        <v>0</v>
      </c>
      <c r="F92" s="82">
        <f t="shared" si="54"/>
        <v>0</v>
      </c>
      <c r="G92" s="83">
        <f t="shared" si="54"/>
        <v>0</v>
      </c>
      <c r="H92" s="82">
        <f t="shared" si="54"/>
        <v>0</v>
      </c>
      <c r="I92" s="83">
        <f t="shared" si="54"/>
        <v>0</v>
      </c>
      <c r="J92" s="82">
        <f t="shared" si="54"/>
        <v>0</v>
      </c>
      <c r="K92" s="83">
        <f t="shared" si="54"/>
        <v>0</v>
      </c>
      <c r="L92" s="82">
        <f t="shared" si="54"/>
        <v>0</v>
      </c>
      <c r="M92" s="83">
        <f t="shared" si="54"/>
        <v>0</v>
      </c>
      <c r="N92" s="82">
        <f t="shared" si="54"/>
        <v>0</v>
      </c>
      <c r="O92" s="83">
        <f t="shared" si="54"/>
        <v>0</v>
      </c>
      <c r="P92" s="82">
        <f t="shared" si="54"/>
        <v>0</v>
      </c>
      <c r="Q92" s="83">
        <f t="shared" si="54"/>
        <v>0</v>
      </c>
      <c r="R92" s="82">
        <f t="shared" si="54"/>
        <v>0</v>
      </c>
      <c r="S92" s="83">
        <f t="shared" si="54"/>
        <v>0</v>
      </c>
      <c r="T92" s="82">
        <f t="shared" si="54"/>
        <v>0</v>
      </c>
      <c r="U92" s="83">
        <f t="shared" si="54"/>
        <v>0</v>
      </c>
      <c r="V92" s="82">
        <f t="shared" si="54"/>
        <v>0</v>
      </c>
      <c r="W92" s="83">
        <f t="shared" si="54"/>
        <v>0</v>
      </c>
      <c r="X92" s="82">
        <f t="shared" si="54"/>
        <v>0</v>
      </c>
      <c r="Y92" s="83">
        <f t="shared" si="54"/>
        <v>0</v>
      </c>
      <c r="Z92" s="82">
        <f t="shared" si="54"/>
        <v>0</v>
      </c>
      <c r="AA92" s="82">
        <f t="shared" si="54"/>
        <v>0</v>
      </c>
      <c r="AB92" s="101">
        <f t="shared" si="54"/>
        <v>0</v>
      </c>
      <c r="AC92" s="102">
        <f t="shared" si="54"/>
        <v>0</v>
      </c>
      <c r="AD92" s="15"/>
      <c r="AE92" s="15"/>
    </row>
    <row r="93" spans="1:31" s="8" customFormat="1">
      <c r="A93" s="88" t="s">
        <v>41</v>
      </c>
      <c r="B93" s="82">
        <f>B29/B31</f>
        <v>0</v>
      </c>
      <c r="C93" s="83">
        <f t="shared" ref="C93:AC93" si="55">C29/C31</f>
        <v>0</v>
      </c>
      <c r="D93" s="82">
        <f t="shared" si="55"/>
        <v>0</v>
      </c>
      <c r="E93" s="83">
        <f t="shared" si="55"/>
        <v>0</v>
      </c>
      <c r="F93" s="82">
        <f t="shared" si="55"/>
        <v>0</v>
      </c>
      <c r="G93" s="83">
        <f t="shared" si="55"/>
        <v>0</v>
      </c>
      <c r="H93" s="82">
        <f t="shared" si="55"/>
        <v>0</v>
      </c>
      <c r="I93" s="83">
        <f t="shared" si="55"/>
        <v>0</v>
      </c>
      <c r="J93" s="82">
        <f t="shared" si="55"/>
        <v>0</v>
      </c>
      <c r="K93" s="83">
        <f t="shared" si="55"/>
        <v>0</v>
      </c>
      <c r="L93" s="82">
        <f t="shared" si="55"/>
        <v>0</v>
      </c>
      <c r="M93" s="83">
        <f t="shared" si="55"/>
        <v>0</v>
      </c>
      <c r="N93" s="82">
        <f t="shared" si="55"/>
        <v>0</v>
      </c>
      <c r="O93" s="83">
        <f t="shared" si="55"/>
        <v>0</v>
      </c>
      <c r="P93" s="82">
        <f t="shared" si="55"/>
        <v>0</v>
      </c>
      <c r="Q93" s="83">
        <f t="shared" si="55"/>
        <v>0</v>
      </c>
      <c r="R93" s="82">
        <f t="shared" si="55"/>
        <v>0</v>
      </c>
      <c r="S93" s="83">
        <f t="shared" si="55"/>
        <v>0</v>
      </c>
      <c r="T93" s="82">
        <f t="shared" si="55"/>
        <v>0</v>
      </c>
      <c r="U93" s="83">
        <f t="shared" si="55"/>
        <v>0</v>
      </c>
      <c r="V93" s="82">
        <f t="shared" si="55"/>
        <v>0</v>
      </c>
      <c r="W93" s="83">
        <f t="shared" si="55"/>
        <v>0</v>
      </c>
      <c r="X93" s="82">
        <f t="shared" si="55"/>
        <v>0</v>
      </c>
      <c r="Y93" s="83">
        <f t="shared" si="55"/>
        <v>0</v>
      </c>
      <c r="Z93" s="82">
        <f t="shared" si="55"/>
        <v>0</v>
      </c>
      <c r="AA93" s="82">
        <f t="shared" si="55"/>
        <v>0</v>
      </c>
      <c r="AB93" s="101">
        <f t="shared" si="55"/>
        <v>0</v>
      </c>
      <c r="AC93" s="102">
        <f t="shared" si="55"/>
        <v>0</v>
      </c>
      <c r="AD93" s="15"/>
      <c r="AE93" s="15"/>
    </row>
    <row r="94" spans="1:31" s="8" customFormat="1" ht="14.1" thickBot="1">
      <c r="A94" s="87" t="s">
        <v>45</v>
      </c>
      <c r="B94" s="84">
        <f>B30/B31</f>
        <v>0</v>
      </c>
      <c r="C94" s="85">
        <f t="shared" ref="C94:AC94" si="56">C30/C31</f>
        <v>0</v>
      </c>
      <c r="D94" s="84">
        <f t="shared" si="56"/>
        <v>0</v>
      </c>
      <c r="E94" s="85">
        <f t="shared" si="56"/>
        <v>0</v>
      </c>
      <c r="F94" s="84">
        <f t="shared" si="56"/>
        <v>0</v>
      </c>
      <c r="G94" s="85">
        <f t="shared" si="56"/>
        <v>0</v>
      </c>
      <c r="H94" s="84">
        <f t="shared" si="56"/>
        <v>0</v>
      </c>
      <c r="I94" s="85">
        <f t="shared" si="56"/>
        <v>0</v>
      </c>
      <c r="J94" s="84">
        <f t="shared" si="56"/>
        <v>0</v>
      </c>
      <c r="K94" s="85">
        <f t="shared" si="56"/>
        <v>0</v>
      </c>
      <c r="L94" s="84">
        <f t="shared" si="56"/>
        <v>0</v>
      </c>
      <c r="M94" s="85">
        <f t="shared" si="56"/>
        <v>0</v>
      </c>
      <c r="N94" s="84">
        <f t="shared" si="56"/>
        <v>0</v>
      </c>
      <c r="O94" s="85">
        <f t="shared" si="56"/>
        <v>0</v>
      </c>
      <c r="P94" s="84">
        <f t="shared" si="56"/>
        <v>0</v>
      </c>
      <c r="Q94" s="85">
        <f t="shared" si="56"/>
        <v>0</v>
      </c>
      <c r="R94" s="84">
        <f t="shared" si="56"/>
        <v>0</v>
      </c>
      <c r="S94" s="85">
        <f t="shared" si="56"/>
        <v>0</v>
      </c>
      <c r="T94" s="84">
        <f t="shared" si="56"/>
        <v>0</v>
      </c>
      <c r="U94" s="85">
        <f t="shared" si="56"/>
        <v>0</v>
      </c>
      <c r="V94" s="84">
        <f t="shared" si="56"/>
        <v>0</v>
      </c>
      <c r="W94" s="85">
        <f t="shared" si="56"/>
        <v>0</v>
      </c>
      <c r="X94" s="84">
        <f t="shared" si="56"/>
        <v>0</v>
      </c>
      <c r="Y94" s="85">
        <f t="shared" si="56"/>
        <v>0</v>
      </c>
      <c r="Z94" s="84">
        <f t="shared" si="56"/>
        <v>0</v>
      </c>
      <c r="AA94" s="84">
        <f t="shared" si="56"/>
        <v>0</v>
      </c>
      <c r="AB94" s="103">
        <f t="shared" si="56"/>
        <v>0</v>
      </c>
      <c r="AC94" s="104">
        <f t="shared" si="56"/>
        <v>0</v>
      </c>
      <c r="AD94" s="15"/>
      <c r="AE94" s="15"/>
    </row>
    <row r="95" spans="1:31" s="8" customFormat="1" ht="15" thickTop="1" thickBot="1">
      <c r="A95" s="296" t="s">
        <v>42</v>
      </c>
      <c r="B95" s="78">
        <f>SUM(B71:B94)</f>
        <v>0.99999999999999989</v>
      </c>
      <c r="C95" s="79">
        <f t="shared" ref="C95:AC95" si="57">SUM(C71:C94)</f>
        <v>0.99999999999999978</v>
      </c>
      <c r="D95" s="78">
        <f t="shared" si="57"/>
        <v>1</v>
      </c>
      <c r="E95" s="79">
        <f t="shared" si="57"/>
        <v>1</v>
      </c>
      <c r="F95" s="78">
        <f t="shared" si="57"/>
        <v>0.99999999999999989</v>
      </c>
      <c r="G95" s="79">
        <f t="shared" si="57"/>
        <v>1.0000000000000002</v>
      </c>
      <c r="H95" s="78">
        <f t="shared" si="57"/>
        <v>0.99999999999999989</v>
      </c>
      <c r="I95" s="79">
        <f t="shared" si="57"/>
        <v>1</v>
      </c>
      <c r="J95" s="78">
        <f t="shared" si="57"/>
        <v>1</v>
      </c>
      <c r="K95" s="78">
        <f t="shared" si="57"/>
        <v>0.99999999999999989</v>
      </c>
      <c r="L95" s="78">
        <f t="shared" si="57"/>
        <v>1</v>
      </c>
      <c r="M95" s="79">
        <f t="shared" si="57"/>
        <v>1</v>
      </c>
      <c r="N95" s="78">
        <f t="shared" si="57"/>
        <v>1.0000000000000002</v>
      </c>
      <c r="O95" s="79">
        <f t="shared" si="57"/>
        <v>1</v>
      </c>
      <c r="P95" s="78">
        <f t="shared" si="57"/>
        <v>1</v>
      </c>
      <c r="Q95" s="79">
        <f t="shared" si="57"/>
        <v>1</v>
      </c>
      <c r="R95" s="78">
        <f t="shared" si="57"/>
        <v>1</v>
      </c>
      <c r="S95" s="79">
        <f t="shared" si="57"/>
        <v>0.99999999999999967</v>
      </c>
      <c r="T95" s="78">
        <f t="shared" si="57"/>
        <v>1</v>
      </c>
      <c r="U95" s="79">
        <f t="shared" si="57"/>
        <v>0.99999999999999989</v>
      </c>
      <c r="V95" s="78">
        <f t="shared" si="57"/>
        <v>1</v>
      </c>
      <c r="W95" s="79">
        <f t="shared" si="57"/>
        <v>1</v>
      </c>
      <c r="X95" s="78">
        <f t="shared" si="57"/>
        <v>1</v>
      </c>
      <c r="Y95" s="79">
        <f t="shared" si="57"/>
        <v>1</v>
      </c>
      <c r="Z95" s="78">
        <f t="shared" si="57"/>
        <v>0.99999999999999989</v>
      </c>
      <c r="AA95" s="78">
        <f t="shared" si="57"/>
        <v>1</v>
      </c>
      <c r="AB95" s="78">
        <f t="shared" si="57"/>
        <v>0.99999999999999989</v>
      </c>
      <c r="AC95" s="80">
        <f t="shared" si="57"/>
        <v>1.0000000000000002</v>
      </c>
      <c r="AD95" s="81"/>
    </row>
    <row r="96" spans="1:31" ht="14.1" thickTop="1"/>
  </sheetData>
  <mergeCells count="62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AE5:AE6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B5:BC5"/>
    <mergeCell ref="BD5:BE5"/>
    <mergeCell ref="BF5:BG5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FD7C153-108E-464D-A076-7741EF170E76}"/>
</file>

<file path=customXml/itemProps2.xml><?xml version="1.0" encoding="utf-8"?>
<ds:datastoreItem xmlns:ds="http://schemas.openxmlformats.org/officeDocument/2006/customXml" ds:itemID="{2842BDAF-EF1C-4B41-A022-7875370A516A}"/>
</file>

<file path=customXml/itemProps3.xml><?xml version="1.0" encoding="utf-8"?>
<ds:datastoreItem xmlns:ds="http://schemas.openxmlformats.org/officeDocument/2006/customXml" ds:itemID="{B8DB4564-9B65-4B87-8412-2C0710FDFD4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/>
  <cp:revision/>
  <dcterms:created xsi:type="dcterms:W3CDTF">2007-01-05T06:49:01Z</dcterms:created>
  <dcterms:modified xsi:type="dcterms:W3CDTF">2020-11-26T08:07:16Z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